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hirtb_000\Documents\Activities\Clear Roads\Winter Data Survey 2015-2016\05 Spreadsheet deliverable\"/>
    </mc:Choice>
  </mc:AlternateContent>
  <bookViews>
    <workbookView xWindow="38565" yWindow="0" windowWidth="20490" windowHeight="7755" tabRatio="908"/>
  </bookViews>
  <sheets>
    <sheet name="1. Overview and Interactive Map" sheetId="5" r:id="rId1"/>
    <sheet name="2. Collected Data" sheetId="7" r:id="rId2"/>
    <sheet name="3. Calculated Stats" sheetId="8" r:id="rId3"/>
    <sheet name="4. Cross-Season Statistics" sheetId="9" state="hidden" r:id="rId4"/>
    <sheet name="4. Average Values - Two-Year" sheetId="23" r:id="rId5"/>
    <sheet name="5. Changes in Value - Two-Year" sheetId="21" r:id="rId6"/>
    <sheet name="6. Reference - Winter Weather" sheetId="17" r:id="rId7"/>
    <sheet name="7. User-Generated Map" sheetId="14" r:id="rId8"/>
    <sheet name="Source (out)" sheetId="6" state="hidden" r:id="rId9"/>
    <sheet name="Source (in)" sheetId="16" state="hidden" r:id="rId10"/>
  </sheets>
  <definedNames>
    <definedName name="actReg" localSheetId="5">#REF!</definedName>
    <definedName name="actReg" localSheetId="6">#REF!</definedName>
    <definedName name="actReg" localSheetId="7">#REF!</definedName>
    <definedName name="actReg">#REF!</definedName>
    <definedName name="actRegCode" localSheetId="5">#REF!</definedName>
    <definedName name="actRegCode" localSheetId="6">#REF!</definedName>
    <definedName name="actRegCode" localSheetId="7">#REF!</definedName>
    <definedName name="actRegCode">#REF!</definedName>
    <definedName name="actRegValue" localSheetId="5">#REF!</definedName>
    <definedName name="actRegValue" localSheetId="6">#REF!</definedName>
    <definedName name="actRegValue" localSheetId="7">#REF!</definedName>
    <definedName name="actRegValue">#REF!</definedName>
    <definedName name="ccccc1">#REF!</definedName>
    <definedName name="class0" localSheetId="5">#REF!</definedName>
    <definedName name="class0" localSheetId="6">#REF!</definedName>
    <definedName name="class0" localSheetId="7">#REF!</definedName>
    <definedName name="class0">#REF!</definedName>
    <definedName name="class1" localSheetId="5">#REF!</definedName>
    <definedName name="class1" localSheetId="6">#REF!</definedName>
    <definedName name="class1" localSheetId="7">#REF!</definedName>
    <definedName name="class1">#REF!</definedName>
    <definedName name="class2" localSheetId="5">#REF!</definedName>
    <definedName name="class2" localSheetId="6">#REF!</definedName>
    <definedName name="class2" localSheetId="7">#REF!</definedName>
    <definedName name="class2">#REF!</definedName>
    <definedName name="class3" localSheetId="5">#REF!</definedName>
    <definedName name="class3" localSheetId="6">#REF!</definedName>
    <definedName name="class3" localSheetId="7">#REF!</definedName>
    <definedName name="class3">#REF!</definedName>
    <definedName name="class4" localSheetId="5">#REF!</definedName>
    <definedName name="class4" localSheetId="6">#REF!</definedName>
    <definedName name="class4" localSheetId="7">#REF!</definedName>
    <definedName name="class4">#REF!</definedName>
    <definedName name="class5" localSheetId="5">#REF!</definedName>
    <definedName name="class5" localSheetId="6">#REF!</definedName>
    <definedName name="class5" localSheetId="7">#REF!</definedName>
    <definedName name="class5">#REF!</definedName>
    <definedName name="cls0" localSheetId="5">#REF!</definedName>
    <definedName name="cls0" localSheetId="6">#REF!</definedName>
    <definedName name="cls0" localSheetId="7">#REF!</definedName>
    <definedName name="cls0">#REF!</definedName>
    <definedName name="clsa" localSheetId="5">#REF!</definedName>
    <definedName name="clsa" localSheetId="6">#REF!</definedName>
    <definedName name="clsa" localSheetId="7">#REF!</definedName>
    <definedName name="clsa">#REF!</definedName>
    <definedName name="clsValues" localSheetId="5">#REF!</definedName>
    <definedName name="clsValues" localSheetId="6">#REF!</definedName>
    <definedName name="clsValues" localSheetId="7">#REF!</definedName>
    <definedName name="clsValues">#REF!</definedName>
    <definedName name="Coventry_Enrollment" localSheetId="5">#REF!</definedName>
    <definedName name="Coventry_Enrollment" localSheetId="6">#REF!</definedName>
    <definedName name="Coventry_Enrollment" localSheetId="7">#REF!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7">'7. User-Generated Map'!$A$1:$S$40</definedName>
    <definedName name="regData" localSheetId="5">#REF!</definedName>
    <definedName name="regData" localSheetId="6">#REF!</definedName>
    <definedName name="regData" localSheetId="7">#REF!</definedName>
    <definedName name="regData">#REF!</definedName>
  </definedNames>
  <calcPr calcId="152511" concurrentCalc="0"/>
</workbook>
</file>

<file path=xl/calcChain.xml><?xml version="1.0" encoding="utf-8"?>
<calcChain xmlns="http://schemas.openxmlformats.org/spreadsheetml/2006/main">
  <c r="AG88" i="5" l="1"/>
  <c r="BD63" i="21"/>
  <c r="BC63" i="21"/>
  <c r="BB63" i="21"/>
  <c r="BA63" i="21"/>
  <c r="AZ63" i="21"/>
  <c r="AY63" i="21"/>
  <c r="AX63" i="21"/>
  <c r="AT63" i="21"/>
  <c r="AS63" i="21"/>
  <c r="AQ63" i="21"/>
  <c r="AP63" i="21"/>
  <c r="AO63" i="21"/>
  <c r="AN63" i="21"/>
  <c r="AM63" i="21"/>
  <c r="AL63" i="21"/>
  <c r="AK63" i="21"/>
  <c r="AI63" i="21"/>
  <c r="AH63" i="21"/>
  <c r="AG63" i="21"/>
  <c r="AF63" i="21"/>
  <c r="AE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D62" i="21"/>
  <c r="BB62" i="21"/>
  <c r="BA62" i="21"/>
  <c r="AZ62" i="21"/>
  <c r="AY62" i="21"/>
  <c r="AX62" i="21"/>
  <c r="AT62" i="21"/>
  <c r="AS62" i="21"/>
  <c r="AQ62" i="21"/>
  <c r="AP62" i="21"/>
  <c r="AO62" i="21"/>
  <c r="AN62" i="21"/>
  <c r="AM62" i="21"/>
  <c r="AL62" i="21"/>
  <c r="AK62" i="21"/>
  <c r="AI62" i="21"/>
  <c r="AH62" i="21"/>
  <c r="AG62" i="21"/>
  <c r="AF62" i="21"/>
  <c r="AE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D61" i="21"/>
  <c r="BB61" i="21"/>
  <c r="BA61" i="21"/>
  <c r="AZ61" i="21"/>
  <c r="AY61" i="21"/>
  <c r="AX61" i="21"/>
  <c r="AT61" i="21"/>
  <c r="AS61" i="21"/>
  <c r="AQ61" i="21"/>
  <c r="AP61" i="21"/>
  <c r="AO61" i="21"/>
  <c r="AN61" i="21"/>
  <c r="AM61" i="21"/>
  <c r="AL61" i="21"/>
  <c r="AK61" i="21"/>
  <c r="AI61" i="21"/>
  <c r="AH61" i="21"/>
  <c r="AG61" i="21"/>
  <c r="AF61" i="21"/>
  <c r="AE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D60" i="21"/>
  <c r="BB60" i="21"/>
  <c r="BA60" i="21"/>
  <c r="AZ60" i="21"/>
  <c r="AY60" i="21"/>
  <c r="AX60" i="21"/>
  <c r="AT60" i="21"/>
  <c r="AS60" i="21"/>
  <c r="AQ60" i="21"/>
  <c r="AP60" i="21"/>
  <c r="AO60" i="21"/>
  <c r="AN60" i="21"/>
  <c r="AM60" i="21"/>
  <c r="AL60" i="21"/>
  <c r="AK60" i="21"/>
  <c r="AI60" i="21"/>
  <c r="AH60" i="21"/>
  <c r="AG60" i="21"/>
  <c r="AF60" i="21"/>
  <c r="AE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D59" i="21"/>
  <c r="BB59" i="21"/>
  <c r="BA59" i="21"/>
  <c r="AZ59" i="21"/>
  <c r="AY59" i="21"/>
  <c r="AX59" i="21"/>
  <c r="AT59" i="21"/>
  <c r="AS59" i="21"/>
  <c r="AQ59" i="21"/>
  <c r="AP59" i="21"/>
  <c r="AO59" i="21"/>
  <c r="AN59" i="21"/>
  <c r="AM59" i="21"/>
  <c r="AL59" i="21"/>
  <c r="AK59" i="21"/>
  <c r="AI59" i="21"/>
  <c r="AH59" i="21"/>
  <c r="AG59" i="21"/>
  <c r="AF59" i="21"/>
  <c r="AE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D58" i="21"/>
  <c r="BB58" i="21"/>
  <c r="BA58" i="21"/>
  <c r="AZ58" i="21"/>
  <c r="AY58" i="21"/>
  <c r="AX58" i="21"/>
  <c r="AT58" i="21"/>
  <c r="AS58" i="21"/>
  <c r="AQ58" i="21"/>
  <c r="AP58" i="21"/>
  <c r="AO58" i="21"/>
  <c r="AN58" i="21"/>
  <c r="AM58" i="21"/>
  <c r="AL58" i="21"/>
  <c r="AK58" i="21"/>
  <c r="AI58" i="21"/>
  <c r="AH58" i="21"/>
  <c r="AG58" i="21"/>
  <c r="AF58" i="21"/>
  <c r="AE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D57" i="21"/>
  <c r="BB57" i="21"/>
  <c r="BA57" i="21"/>
  <c r="AZ57" i="21"/>
  <c r="AY57" i="21"/>
  <c r="AX57" i="21"/>
  <c r="AT57" i="21"/>
  <c r="AS57" i="21"/>
  <c r="AQ57" i="21"/>
  <c r="AP57" i="21"/>
  <c r="AO57" i="21"/>
  <c r="AN57" i="21"/>
  <c r="AM57" i="21"/>
  <c r="AL57" i="21"/>
  <c r="AK57" i="21"/>
  <c r="AI57" i="21"/>
  <c r="AH57" i="21"/>
  <c r="AG57" i="21"/>
  <c r="AF57" i="21"/>
  <c r="AE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D56" i="21"/>
  <c r="BB56" i="21"/>
  <c r="BA56" i="21"/>
  <c r="AZ56" i="21"/>
  <c r="AY56" i="21"/>
  <c r="AX56" i="21"/>
  <c r="AT56" i="21"/>
  <c r="AS56" i="21"/>
  <c r="AQ56" i="21"/>
  <c r="AP56" i="21"/>
  <c r="AO56" i="21"/>
  <c r="AN56" i="21"/>
  <c r="AM56" i="21"/>
  <c r="AL56" i="21"/>
  <c r="AK56" i="21"/>
  <c r="AI56" i="21"/>
  <c r="AH56" i="21"/>
  <c r="AG56" i="21"/>
  <c r="AF56" i="21"/>
  <c r="AE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D55" i="21"/>
  <c r="BB55" i="21"/>
  <c r="BA55" i="21"/>
  <c r="AZ55" i="21"/>
  <c r="AY55" i="21"/>
  <c r="AX55" i="21"/>
  <c r="AT55" i="21"/>
  <c r="AS55" i="21"/>
  <c r="AQ55" i="21"/>
  <c r="AP55" i="21"/>
  <c r="AO55" i="21"/>
  <c r="AN55" i="21"/>
  <c r="AM55" i="21"/>
  <c r="AL55" i="21"/>
  <c r="AK55" i="21"/>
  <c r="AI55" i="21"/>
  <c r="AH55" i="21"/>
  <c r="AG55" i="21"/>
  <c r="AF55" i="21"/>
  <c r="AE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D54" i="21"/>
  <c r="BB54" i="21"/>
  <c r="BA54" i="21"/>
  <c r="AZ54" i="21"/>
  <c r="AY54" i="21"/>
  <c r="AX54" i="21"/>
  <c r="AT54" i="21"/>
  <c r="AS54" i="21"/>
  <c r="AQ54" i="21"/>
  <c r="AP54" i="21"/>
  <c r="AO54" i="21"/>
  <c r="AN54" i="21"/>
  <c r="AM54" i="21"/>
  <c r="AL54" i="21"/>
  <c r="AK54" i="21"/>
  <c r="AI54" i="21"/>
  <c r="AH54" i="21"/>
  <c r="AG54" i="21"/>
  <c r="AF54" i="21"/>
  <c r="AE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D53" i="21"/>
  <c r="BB53" i="21"/>
  <c r="BA53" i="21"/>
  <c r="AZ53" i="21"/>
  <c r="AY53" i="21"/>
  <c r="AX53" i="21"/>
  <c r="AT53" i="21"/>
  <c r="AS53" i="21"/>
  <c r="AQ53" i="21"/>
  <c r="AP53" i="21"/>
  <c r="AO53" i="21"/>
  <c r="AN53" i="21"/>
  <c r="AM53" i="21"/>
  <c r="AL53" i="21"/>
  <c r="AK53" i="21"/>
  <c r="AI53" i="21"/>
  <c r="AH53" i="21"/>
  <c r="AG53" i="21"/>
  <c r="AF53" i="21"/>
  <c r="AE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D52" i="21"/>
  <c r="BB52" i="21"/>
  <c r="BA52" i="21"/>
  <c r="AZ52" i="21"/>
  <c r="AY52" i="21"/>
  <c r="AX52" i="21"/>
  <c r="AT52" i="21"/>
  <c r="AS52" i="21"/>
  <c r="AQ52" i="21"/>
  <c r="AP52" i="21"/>
  <c r="AO52" i="21"/>
  <c r="AN52" i="21"/>
  <c r="AM52" i="21"/>
  <c r="AL52" i="21"/>
  <c r="AK52" i="21"/>
  <c r="AI52" i="21"/>
  <c r="AH52" i="21"/>
  <c r="AG52" i="21"/>
  <c r="AF52" i="21"/>
  <c r="AE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D51" i="21"/>
  <c r="BB51" i="21"/>
  <c r="BA51" i="21"/>
  <c r="AZ51" i="21"/>
  <c r="AY51" i="21"/>
  <c r="AX51" i="21"/>
  <c r="AT51" i="21"/>
  <c r="AS51" i="21"/>
  <c r="AQ51" i="21"/>
  <c r="AP51" i="21"/>
  <c r="AO51" i="21"/>
  <c r="AN51" i="21"/>
  <c r="AM51" i="21"/>
  <c r="AL51" i="21"/>
  <c r="AK51" i="21"/>
  <c r="AI51" i="21"/>
  <c r="AH51" i="21"/>
  <c r="AG51" i="21"/>
  <c r="AF51" i="21"/>
  <c r="AE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D50" i="21"/>
  <c r="BB50" i="21"/>
  <c r="BA50" i="21"/>
  <c r="AZ50" i="21"/>
  <c r="AY50" i="21"/>
  <c r="AX50" i="21"/>
  <c r="AT50" i="21"/>
  <c r="AS50" i="21"/>
  <c r="AQ50" i="21"/>
  <c r="AP50" i="21"/>
  <c r="AO50" i="21"/>
  <c r="AN50" i="21"/>
  <c r="AM50" i="21"/>
  <c r="AL50" i="21"/>
  <c r="AK50" i="21"/>
  <c r="AI50" i="21"/>
  <c r="AH50" i="21"/>
  <c r="AG50" i="21"/>
  <c r="AF50" i="21"/>
  <c r="AE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D49" i="21"/>
  <c r="BB49" i="21"/>
  <c r="BA49" i="21"/>
  <c r="AZ49" i="21"/>
  <c r="AY49" i="21"/>
  <c r="AX49" i="21"/>
  <c r="AT49" i="21"/>
  <c r="AS49" i="21"/>
  <c r="AQ49" i="21"/>
  <c r="AP49" i="21"/>
  <c r="AO49" i="21"/>
  <c r="AN49" i="21"/>
  <c r="AM49" i="21"/>
  <c r="AL49" i="21"/>
  <c r="AK49" i="21"/>
  <c r="AI49" i="21"/>
  <c r="AH49" i="21"/>
  <c r="AG49" i="21"/>
  <c r="AF49" i="21"/>
  <c r="AE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D48" i="21"/>
  <c r="BB48" i="21"/>
  <c r="BA48" i="21"/>
  <c r="AZ48" i="21"/>
  <c r="AY48" i="21"/>
  <c r="AX48" i="21"/>
  <c r="AT48" i="21"/>
  <c r="AS48" i="21"/>
  <c r="AQ48" i="21"/>
  <c r="AP48" i="21"/>
  <c r="AO48" i="21"/>
  <c r="AN48" i="21"/>
  <c r="AM48" i="21"/>
  <c r="AL48" i="21"/>
  <c r="AK48" i="21"/>
  <c r="AI48" i="21"/>
  <c r="AH48" i="21"/>
  <c r="AG48" i="21"/>
  <c r="AF48" i="21"/>
  <c r="AE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D47" i="21"/>
  <c r="BB47" i="21"/>
  <c r="BA47" i="21"/>
  <c r="AZ47" i="21"/>
  <c r="AY47" i="21"/>
  <c r="AX47" i="21"/>
  <c r="AT47" i="21"/>
  <c r="AS47" i="21"/>
  <c r="AQ47" i="21"/>
  <c r="AP47" i="21"/>
  <c r="AO47" i="21"/>
  <c r="AN47" i="21"/>
  <c r="AM47" i="21"/>
  <c r="AL47" i="21"/>
  <c r="AK47" i="21"/>
  <c r="AI47" i="21"/>
  <c r="AH47" i="21"/>
  <c r="AG47" i="21"/>
  <c r="AF47" i="21"/>
  <c r="AE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D46" i="21"/>
  <c r="BB46" i="21"/>
  <c r="BA46" i="21"/>
  <c r="AZ46" i="21"/>
  <c r="AY46" i="21"/>
  <c r="AX46" i="21"/>
  <c r="AT46" i="21"/>
  <c r="AS46" i="21"/>
  <c r="AQ46" i="21"/>
  <c r="AP46" i="21"/>
  <c r="AO46" i="21"/>
  <c r="AN46" i="21"/>
  <c r="AM46" i="21"/>
  <c r="AL46" i="21"/>
  <c r="AK46" i="21"/>
  <c r="AI46" i="21"/>
  <c r="AH46" i="21"/>
  <c r="AG46" i="21"/>
  <c r="AF46" i="21"/>
  <c r="AE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D45" i="21"/>
  <c r="BB45" i="21"/>
  <c r="BA45" i="21"/>
  <c r="AZ45" i="21"/>
  <c r="AY45" i="21"/>
  <c r="AX45" i="21"/>
  <c r="AT45" i="21"/>
  <c r="AS45" i="21"/>
  <c r="AQ45" i="21"/>
  <c r="AP45" i="21"/>
  <c r="AO45" i="21"/>
  <c r="AN45" i="21"/>
  <c r="AM45" i="21"/>
  <c r="AL45" i="21"/>
  <c r="AK45" i="21"/>
  <c r="AI45" i="21"/>
  <c r="AH45" i="21"/>
  <c r="AG45" i="21"/>
  <c r="AF45" i="21"/>
  <c r="AE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D44" i="21"/>
  <c r="BB44" i="21"/>
  <c r="BA44" i="21"/>
  <c r="AZ44" i="21"/>
  <c r="AY44" i="21"/>
  <c r="AX44" i="21"/>
  <c r="AT44" i="21"/>
  <c r="AS44" i="21"/>
  <c r="AQ44" i="21"/>
  <c r="AP44" i="21"/>
  <c r="AO44" i="21"/>
  <c r="AN44" i="21"/>
  <c r="AM44" i="21"/>
  <c r="AL44" i="21"/>
  <c r="AK44" i="21"/>
  <c r="AI44" i="21"/>
  <c r="AH44" i="21"/>
  <c r="AG44" i="21"/>
  <c r="AF44" i="21"/>
  <c r="AE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D43" i="21"/>
  <c r="BB43" i="21"/>
  <c r="BA43" i="21"/>
  <c r="AZ43" i="21"/>
  <c r="AY43" i="21"/>
  <c r="AX43" i="21"/>
  <c r="AT43" i="21"/>
  <c r="AS43" i="21"/>
  <c r="AQ43" i="21"/>
  <c r="AP43" i="21"/>
  <c r="AO43" i="21"/>
  <c r="AN43" i="21"/>
  <c r="AM43" i="21"/>
  <c r="AL43" i="21"/>
  <c r="AK43" i="21"/>
  <c r="AI43" i="21"/>
  <c r="AH43" i="21"/>
  <c r="AG43" i="21"/>
  <c r="AF43" i="21"/>
  <c r="AE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D42" i="21"/>
  <c r="BB42" i="21"/>
  <c r="BA42" i="21"/>
  <c r="AZ42" i="21"/>
  <c r="AY42" i="21"/>
  <c r="AX42" i="21"/>
  <c r="AT42" i="21"/>
  <c r="AS42" i="21"/>
  <c r="AQ42" i="21"/>
  <c r="AP42" i="21"/>
  <c r="AO42" i="21"/>
  <c r="AN42" i="21"/>
  <c r="AM42" i="21"/>
  <c r="AL42" i="21"/>
  <c r="AK42" i="21"/>
  <c r="AI42" i="21"/>
  <c r="AH42" i="21"/>
  <c r="AG42" i="21"/>
  <c r="AF42" i="21"/>
  <c r="AE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D41" i="21"/>
  <c r="BB41" i="21"/>
  <c r="BA41" i="21"/>
  <c r="AZ41" i="21"/>
  <c r="AY41" i="21"/>
  <c r="AX41" i="21"/>
  <c r="AT41" i="21"/>
  <c r="AS41" i="21"/>
  <c r="AQ41" i="21"/>
  <c r="AP41" i="21"/>
  <c r="AO41" i="21"/>
  <c r="AN41" i="21"/>
  <c r="AM41" i="21"/>
  <c r="AL41" i="21"/>
  <c r="AK41" i="21"/>
  <c r="AI41" i="21"/>
  <c r="AH41" i="21"/>
  <c r="AG41" i="21"/>
  <c r="AF41" i="21"/>
  <c r="AE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D40" i="21"/>
  <c r="BB40" i="21"/>
  <c r="BA40" i="21"/>
  <c r="AZ40" i="21"/>
  <c r="AY40" i="21"/>
  <c r="AX40" i="21"/>
  <c r="AT40" i="21"/>
  <c r="AS40" i="21"/>
  <c r="AQ40" i="21"/>
  <c r="AP40" i="21"/>
  <c r="AO40" i="21"/>
  <c r="AN40" i="21"/>
  <c r="AM40" i="21"/>
  <c r="AL40" i="21"/>
  <c r="AK40" i="21"/>
  <c r="AI40" i="21"/>
  <c r="AH40" i="21"/>
  <c r="AG40" i="21"/>
  <c r="AF40" i="21"/>
  <c r="AE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D39" i="21"/>
  <c r="BB39" i="21"/>
  <c r="BA39" i="21"/>
  <c r="AZ39" i="21"/>
  <c r="AY39" i="21"/>
  <c r="AX39" i="21"/>
  <c r="AT39" i="21"/>
  <c r="AS39" i="21"/>
  <c r="AQ39" i="21"/>
  <c r="AP39" i="21"/>
  <c r="AO39" i="21"/>
  <c r="AN39" i="21"/>
  <c r="AM39" i="21"/>
  <c r="AL39" i="21"/>
  <c r="AK39" i="21"/>
  <c r="AI39" i="21"/>
  <c r="AH39" i="21"/>
  <c r="AG39" i="21"/>
  <c r="AF39" i="21"/>
  <c r="AE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D38" i="21"/>
  <c r="BB38" i="21"/>
  <c r="BA38" i="21"/>
  <c r="AZ38" i="21"/>
  <c r="AY38" i="21"/>
  <c r="AX38" i="21"/>
  <c r="AT38" i="21"/>
  <c r="AS38" i="21"/>
  <c r="AQ38" i="21"/>
  <c r="AP38" i="21"/>
  <c r="AO38" i="21"/>
  <c r="AN38" i="21"/>
  <c r="AM38" i="21"/>
  <c r="AL38" i="21"/>
  <c r="AK38" i="21"/>
  <c r="AI38" i="21"/>
  <c r="AH38" i="21"/>
  <c r="AG38" i="21"/>
  <c r="AF38" i="21"/>
  <c r="AE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D37" i="21"/>
  <c r="BB37" i="21"/>
  <c r="BA37" i="21"/>
  <c r="AZ37" i="21"/>
  <c r="AY37" i="21"/>
  <c r="AX37" i="21"/>
  <c r="AT37" i="21"/>
  <c r="AS37" i="21"/>
  <c r="AQ37" i="21"/>
  <c r="AP37" i="21"/>
  <c r="AO37" i="21"/>
  <c r="AN37" i="21"/>
  <c r="AM37" i="21"/>
  <c r="AL37" i="21"/>
  <c r="AK37" i="21"/>
  <c r="AI37" i="21"/>
  <c r="AH37" i="21"/>
  <c r="AG37" i="21"/>
  <c r="AF37" i="21"/>
  <c r="AE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D36" i="21"/>
  <c r="BB36" i="21"/>
  <c r="BA36" i="21"/>
  <c r="AZ36" i="21"/>
  <c r="AY36" i="21"/>
  <c r="AX36" i="21"/>
  <c r="AT36" i="21"/>
  <c r="AS36" i="21"/>
  <c r="AQ36" i="21"/>
  <c r="AP36" i="21"/>
  <c r="AO36" i="21"/>
  <c r="AN36" i="21"/>
  <c r="AM36" i="21"/>
  <c r="AL36" i="21"/>
  <c r="AK36" i="21"/>
  <c r="AI36" i="21"/>
  <c r="AH36" i="21"/>
  <c r="AG36" i="21"/>
  <c r="AF36" i="21"/>
  <c r="AE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D35" i="21"/>
  <c r="BB35" i="21"/>
  <c r="BA35" i="21"/>
  <c r="AZ35" i="21"/>
  <c r="AY35" i="21"/>
  <c r="AX35" i="21"/>
  <c r="AT35" i="21"/>
  <c r="AS35" i="21"/>
  <c r="AQ35" i="21"/>
  <c r="AP35" i="21"/>
  <c r="AO35" i="21"/>
  <c r="AN35" i="21"/>
  <c r="AM35" i="21"/>
  <c r="AL35" i="21"/>
  <c r="AK35" i="21"/>
  <c r="AI35" i="21"/>
  <c r="AH35" i="21"/>
  <c r="AG35" i="21"/>
  <c r="AF35" i="21"/>
  <c r="AE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D34" i="21"/>
  <c r="BB34" i="21"/>
  <c r="BA34" i="21"/>
  <c r="AZ34" i="21"/>
  <c r="AY34" i="21"/>
  <c r="AX34" i="21"/>
  <c r="AT34" i="21"/>
  <c r="AS34" i="21"/>
  <c r="AQ34" i="21"/>
  <c r="AP34" i="21"/>
  <c r="AO34" i="21"/>
  <c r="AN34" i="21"/>
  <c r="AM34" i="21"/>
  <c r="AL34" i="21"/>
  <c r="AK34" i="21"/>
  <c r="AI34" i="21"/>
  <c r="AH34" i="21"/>
  <c r="AG34" i="21"/>
  <c r="AF34" i="21"/>
  <c r="AE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D33" i="21"/>
  <c r="BB33" i="21"/>
  <c r="BA33" i="21"/>
  <c r="AZ33" i="21"/>
  <c r="AY33" i="21"/>
  <c r="AX33" i="21"/>
  <c r="AT33" i="21"/>
  <c r="AS33" i="21"/>
  <c r="AQ33" i="21"/>
  <c r="AP33" i="21"/>
  <c r="AO33" i="21"/>
  <c r="AN33" i="21"/>
  <c r="AM33" i="21"/>
  <c r="AL33" i="21"/>
  <c r="AK33" i="21"/>
  <c r="AI33" i="21"/>
  <c r="AH33" i="21"/>
  <c r="AG33" i="21"/>
  <c r="AF33" i="21"/>
  <c r="AE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2" i="21"/>
  <c r="BB32" i="21"/>
  <c r="BA32" i="21"/>
  <c r="AZ32" i="21"/>
  <c r="AY32" i="21"/>
  <c r="AX32" i="21"/>
  <c r="AT32" i="21"/>
  <c r="AS32" i="21"/>
  <c r="AQ32" i="21"/>
  <c r="AP32" i="21"/>
  <c r="AO32" i="21"/>
  <c r="AN32" i="21"/>
  <c r="AM32" i="21"/>
  <c r="AL32" i="21"/>
  <c r="AK32" i="21"/>
  <c r="AI32" i="21"/>
  <c r="AH32" i="21"/>
  <c r="AG32" i="21"/>
  <c r="AF32" i="21"/>
  <c r="AE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D31" i="21"/>
  <c r="BB31" i="21"/>
  <c r="BA31" i="21"/>
  <c r="AZ31" i="21"/>
  <c r="AY31" i="21"/>
  <c r="AX31" i="21"/>
  <c r="AT31" i="21"/>
  <c r="AS31" i="21"/>
  <c r="AQ31" i="21"/>
  <c r="AP31" i="21"/>
  <c r="AO31" i="21"/>
  <c r="AN31" i="21"/>
  <c r="AM31" i="21"/>
  <c r="AL31" i="21"/>
  <c r="AK31" i="21"/>
  <c r="AI31" i="21"/>
  <c r="AH31" i="21"/>
  <c r="AG31" i="21"/>
  <c r="AF31" i="21"/>
  <c r="AE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D30" i="21"/>
  <c r="BB30" i="21"/>
  <c r="BA30" i="21"/>
  <c r="AZ30" i="21"/>
  <c r="AY30" i="21"/>
  <c r="AX30" i="21"/>
  <c r="AT30" i="21"/>
  <c r="AS30" i="21"/>
  <c r="AQ30" i="21"/>
  <c r="AP30" i="21"/>
  <c r="AO30" i="21"/>
  <c r="AN30" i="21"/>
  <c r="AM30" i="21"/>
  <c r="AL30" i="21"/>
  <c r="AK30" i="21"/>
  <c r="AI30" i="21"/>
  <c r="AH30" i="21"/>
  <c r="AG30" i="21"/>
  <c r="AF30" i="21"/>
  <c r="AE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D29" i="21"/>
  <c r="BB29" i="21"/>
  <c r="BA29" i="21"/>
  <c r="AZ29" i="21"/>
  <c r="AY29" i="21"/>
  <c r="AX29" i="21"/>
  <c r="AT29" i="21"/>
  <c r="AS29" i="21"/>
  <c r="AQ29" i="21"/>
  <c r="AP29" i="21"/>
  <c r="AO29" i="21"/>
  <c r="AN29" i="21"/>
  <c r="AM29" i="21"/>
  <c r="AL29" i="21"/>
  <c r="AK29" i="21"/>
  <c r="AI29" i="21"/>
  <c r="AH29" i="21"/>
  <c r="AG29" i="21"/>
  <c r="AF29" i="21"/>
  <c r="AE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D28" i="21"/>
  <c r="BB28" i="21"/>
  <c r="BA28" i="21"/>
  <c r="AZ28" i="21"/>
  <c r="AY28" i="21"/>
  <c r="AX28" i="21"/>
  <c r="AT28" i="21"/>
  <c r="AS28" i="21"/>
  <c r="AQ28" i="21"/>
  <c r="AP28" i="21"/>
  <c r="AO28" i="21"/>
  <c r="AN28" i="21"/>
  <c r="AM28" i="21"/>
  <c r="AL28" i="21"/>
  <c r="AK28" i="21"/>
  <c r="AI28" i="21"/>
  <c r="AH28" i="21"/>
  <c r="AG28" i="21"/>
  <c r="AF28" i="21"/>
  <c r="AE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D27" i="21"/>
  <c r="BB27" i="21"/>
  <c r="BA27" i="21"/>
  <c r="AZ27" i="21"/>
  <c r="AY27" i="21"/>
  <c r="AX27" i="21"/>
  <c r="AT27" i="21"/>
  <c r="AS27" i="21"/>
  <c r="AQ27" i="21"/>
  <c r="AP27" i="21"/>
  <c r="AO27" i="21"/>
  <c r="AN27" i="21"/>
  <c r="AM27" i="21"/>
  <c r="AL27" i="21"/>
  <c r="AK27" i="21"/>
  <c r="AI27" i="21"/>
  <c r="AH27" i="21"/>
  <c r="AG27" i="21"/>
  <c r="AF27" i="21"/>
  <c r="AE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D26" i="21"/>
  <c r="BB26" i="21"/>
  <c r="BA26" i="21"/>
  <c r="AZ26" i="21"/>
  <c r="AY26" i="21"/>
  <c r="AX26" i="21"/>
  <c r="AT26" i="21"/>
  <c r="AS26" i="21"/>
  <c r="AQ26" i="21"/>
  <c r="AP26" i="21"/>
  <c r="AO26" i="21"/>
  <c r="AN26" i="21"/>
  <c r="AM26" i="21"/>
  <c r="AL26" i="21"/>
  <c r="AK26" i="21"/>
  <c r="AI26" i="21"/>
  <c r="AH26" i="21"/>
  <c r="AG26" i="21"/>
  <c r="AF26" i="21"/>
  <c r="AE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D25" i="21"/>
  <c r="BB25" i="21"/>
  <c r="BA25" i="21"/>
  <c r="AZ25" i="21"/>
  <c r="AY25" i="21"/>
  <c r="AX25" i="21"/>
  <c r="AT25" i="21"/>
  <c r="AS25" i="21"/>
  <c r="AQ25" i="21"/>
  <c r="AP25" i="21"/>
  <c r="AO25" i="21"/>
  <c r="AN25" i="21"/>
  <c r="AM25" i="21"/>
  <c r="AL25" i="21"/>
  <c r="AK25" i="21"/>
  <c r="AI25" i="21"/>
  <c r="AH25" i="21"/>
  <c r="AG25" i="21"/>
  <c r="AF25" i="21"/>
  <c r="AE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4" i="21"/>
  <c r="BB24" i="21"/>
  <c r="BA24" i="21"/>
  <c r="AZ24" i="21"/>
  <c r="AY24" i="21"/>
  <c r="AX24" i="21"/>
  <c r="AT24" i="21"/>
  <c r="AS24" i="21"/>
  <c r="AQ24" i="21"/>
  <c r="AP24" i="21"/>
  <c r="AO24" i="21"/>
  <c r="AN24" i="21"/>
  <c r="AM24" i="21"/>
  <c r="AL24" i="21"/>
  <c r="AK24" i="21"/>
  <c r="AI24" i="21"/>
  <c r="AH24" i="21"/>
  <c r="AG24" i="21"/>
  <c r="AF24" i="21"/>
  <c r="AE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D23" i="21"/>
  <c r="BB23" i="21"/>
  <c r="BA23" i="21"/>
  <c r="AZ23" i="21"/>
  <c r="AY23" i="21"/>
  <c r="AX23" i="21"/>
  <c r="AT23" i="21"/>
  <c r="AS23" i="21"/>
  <c r="AQ23" i="21"/>
  <c r="AP23" i="21"/>
  <c r="AO23" i="21"/>
  <c r="AN23" i="21"/>
  <c r="AM23" i="21"/>
  <c r="AL23" i="21"/>
  <c r="AK23" i="21"/>
  <c r="AI23" i="21"/>
  <c r="AH23" i="21"/>
  <c r="AG23" i="21"/>
  <c r="AF23" i="21"/>
  <c r="AE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D22" i="21"/>
  <c r="BB22" i="21"/>
  <c r="BA22" i="21"/>
  <c r="AZ22" i="21"/>
  <c r="AY22" i="21"/>
  <c r="AX22" i="21"/>
  <c r="AT22" i="21"/>
  <c r="AS22" i="21"/>
  <c r="AQ22" i="21"/>
  <c r="AP22" i="21"/>
  <c r="AO22" i="21"/>
  <c r="AN22" i="21"/>
  <c r="AM22" i="21"/>
  <c r="AL22" i="21"/>
  <c r="AK22" i="21"/>
  <c r="AI22" i="21"/>
  <c r="AH22" i="21"/>
  <c r="AG22" i="21"/>
  <c r="AF22" i="21"/>
  <c r="AE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D21" i="21"/>
  <c r="BB21" i="21"/>
  <c r="BA21" i="21"/>
  <c r="AZ21" i="21"/>
  <c r="AY21" i="21"/>
  <c r="AX21" i="21"/>
  <c r="AT21" i="21"/>
  <c r="AS21" i="21"/>
  <c r="AQ21" i="21"/>
  <c r="AP21" i="21"/>
  <c r="AO21" i="21"/>
  <c r="AN21" i="21"/>
  <c r="AM21" i="21"/>
  <c r="AL21" i="21"/>
  <c r="AK21" i="21"/>
  <c r="AI21" i="21"/>
  <c r="AH21" i="21"/>
  <c r="AG21" i="21"/>
  <c r="AF21" i="21"/>
  <c r="AE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D20" i="21"/>
  <c r="BB20" i="21"/>
  <c r="BA20" i="21"/>
  <c r="AZ20" i="21"/>
  <c r="AY20" i="21"/>
  <c r="AX20" i="21"/>
  <c r="AT20" i="21"/>
  <c r="AS20" i="21"/>
  <c r="AQ20" i="21"/>
  <c r="AP20" i="21"/>
  <c r="AO20" i="21"/>
  <c r="AN20" i="21"/>
  <c r="AM20" i="21"/>
  <c r="AL20" i="21"/>
  <c r="AK20" i="21"/>
  <c r="AI20" i="21"/>
  <c r="AH20" i="21"/>
  <c r="AG20" i="21"/>
  <c r="AF20" i="21"/>
  <c r="AE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D19" i="21"/>
  <c r="BB19" i="21"/>
  <c r="BA19" i="21"/>
  <c r="AZ19" i="21"/>
  <c r="AY19" i="21"/>
  <c r="AX19" i="21"/>
  <c r="AT19" i="21"/>
  <c r="AS19" i="21"/>
  <c r="AQ19" i="21"/>
  <c r="AP19" i="21"/>
  <c r="AO19" i="21"/>
  <c r="AN19" i="21"/>
  <c r="AM19" i="21"/>
  <c r="AL19" i="21"/>
  <c r="AK19" i="21"/>
  <c r="AI19" i="21"/>
  <c r="AH19" i="21"/>
  <c r="AG19" i="21"/>
  <c r="AF19" i="21"/>
  <c r="AE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D18" i="21"/>
  <c r="BB18" i="21"/>
  <c r="BA18" i="21"/>
  <c r="AZ18" i="21"/>
  <c r="AY18" i="21"/>
  <c r="AX18" i="21"/>
  <c r="AT18" i="21"/>
  <c r="AS18" i="21"/>
  <c r="AQ18" i="21"/>
  <c r="AP18" i="21"/>
  <c r="AO18" i="21"/>
  <c r="AN18" i="21"/>
  <c r="AM18" i="21"/>
  <c r="AL18" i="21"/>
  <c r="AK18" i="21"/>
  <c r="AI18" i="21"/>
  <c r="AH18" i="21"/>
  <c r="AG18" i="21"/>
  <c r="AF18" i="21"/>
  <c r="AE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D17" i="21"/>
  <c r="BB17" i="21"/>
  <c r="BA17" i="21"/>
  <c r="AZ17" i="21"/>
  <c r="AY17" i="21"/>
  <c r="AX17" i="21"/>
  <c r="AT17" i="21"/>
  <c r="AS17" i="21"/>
  <c r="AQ17" i="21"/>
  <c r="AP17" i="21"/>
  <c r="AO17" i="21"/>
  <c r="AN17" i="21"/>
  <c r="AM17" i="21"/>
  <c r="AL17" i="21"/>
  <c r="AK17" i="21"/>
  <c r="AI17" i="21"/>
  <c r="AH17" i="21"/>
  <c r="AG17" i="21"/>
  <c r="AF17" i="21"/>
  <c r="AE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D16" i="21"/>
  <c r="BB16" i="21"/>
  <c r="BA16" i="21"/>
  <c r="AZ16" i="21"/>
  <c r="AY16" i="21"/>
  <c r="AX16" i="21"/>
  <c r="AT16" i="21"/>
  <c r="AS16" i="21"/>
  <c r="AQ16" i="21"/>
  <c r="AP16" i="21"/>
  <c r="AO16" i="21"/>
  <c r="AN16" i="21"/>
  <c r="AM16" i="21"/>
  <c r="AL16" i="21"/>
  <c r="AK16" i="21"/>
  <c r="AI16" i="21"/>
  <c r="AH16" i="21"/>
  <c r="AG16" i="21"/>
  <c r="AF16" i="21"/>
  <c r="AE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5" i="21"/>
  <c r="BB15" i="21"/>
  <c r="BA15" i="21"/>
  <c r="AZ15" i="21"/>
  <c r="AY15" i="21"/>
  <c r="AX15" i="21"/>
  <c r="AT15" i="21"/>
  <c r="AS15" i="21"/>
  <c r="AQ15" i="21"/>
  <c r="AP15" i="21"/>
  <c r="AO15" i="21"/>
  <c r="AN15" i="21"/>
  <c r="AM15" i="21"/>
  <c r="AL15" i="21"/>
  <c r="AK15" i="21"/>
  <c r="AI15" i="21"/>
  <c r="AH15" i="21"/>
  <c r="AG15" i="21"/>
  <c r="AF15" i="21"/>
  <c r="AE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D14" i="21"/>
  <c r="BB14" i="21"/>
  <c r="BA14" i="21"/>
  <c r="AZ14" i="21"/>
  <c r="AY14" i="21"/>
  <c r="AX14" i="21"/>
  <c r="AT14" i="21"/>
  <c r="AS14" i="21"/>
  <c r="AQ14" i="21"/>
  <c r="AP14" i="21"/>
  <c r="AO14" i="21"/>
  <c r="AN14" i="21"/>
  <c r="AM14" i="21"/>
  <c r="AL14" i="21"/>
  <c r="AK14" i="21"/>
  <c r="AI14" i="21"/>
  <c r="AH14" i="21"/>
  <c r="AG14" i="21"/>
  <c r="AF14" i="21"/>
  <c r="AE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D13" i="21"/>
  <c r="BC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U59" i="8"/>
  <c r="T59" i="8"/>
  <c r="S59" i="8"/>
  <c r="R59" i="8"/>
  <c r="Q59" i="8"/>
  <c r="P59" i="8"/>
  <c r="O59" i="8"/>
  <c r="N59" i="8"/>
  <c r="M59" i="8"/>
  <c r="L59" i="8"/>
  <c r="K59" i="8"/>
  <c r="J59" i="8"/>
  <c r="H59" i="8"/>
  <c r="I59" i="8"/>
  <c r="C59" i="8"/>
  <c r="G59" i="8"/>
  <c r="F59" i="8"/>
  <c r="E59" i="8"/>
  <c r="D59" i="8"/>
  <c r="U56" i="8"/>
  <c r="T56" i="8"/>
  <c r="S56" i="8"/>
  <c r="R56" i="8"/>
  <c r="Q56" i="8"/>
  <c r="P56" i="8"/>
  <c r="O56" i="8"/>
  <c r="N56" i="8"/>
  <c r="M56" i="8"/>
  <c r="L56" i="8"/>
  <c r="K56" i="8"/>
  <c r="J56" i="8"/>
  <c r="H56" i="8"/>
  <c r="I56" i="8"/>
  <c r="C56" i="8"/>
  <c r="G56" i="8"/>
  <c r="F56" i="8"/>
  <c r="E56" i="8"/>
  <c r="D56" i="8"/>
  <c r="U55" i="8"/>
  <c r="T55" i="8"/>
  <c r="S55" i="8"/>
  <c r="R55" i="8"/>
  <c r="Q55" i="8"/>
  <c r="P55" i="8"/>
  <c r="O55" i="8"/>
  <c r="N55" i="8"/>
  <c r="M55" i="8"/>
  <c r="L55" i="8"/>
  <c r="K55" i="8"/>
  <c r="J55" i="8"/>
  <c r="H55" i="8"/>
  <c r="I55" i="8"/>
  <c r="C55" i="8"/>
  <c r="G55" i="8"/>
  <c r="F55" i="8"/>
  <c r="E55" i="8"/>
  <c r="D55" i="8"/>
  <c r="U36" i="8"/>
  <c r="T36" i="8"/>
  <c r="S36" i="8"/>
  <c r="R36" i="8"/>
  <c r="Q36" i="8"/>
  <c r="P36" i="8"/>
  <c r="O36" i="8"/>
  <c r="N36" i="8"/>
  <c r="M36" i="8"/>
  <c r="L36" i="8"/>
  <c r="K36" i="8"/>
  <c r="J36" i="8"/>
  <c r="I36" i="8"/>
  <c r="H36" i="8"/>
  <c r="C36" i="8"/>
  <c r="G36" i="8"/>
  <c r="F36" i="8"/>
  <c r="E36" i="8"/>
  <c r="D36" i="8"/>
  <c r="U13" i="8"/>
  <c r="T13" i="8"/>
  <c r="S13" i="8"/>
  <c r="R13" i="8"/>
  <c r="Q13" i="8"/>
  <c r="P13" i="8"/>
  <c r="O13" i="8"/>
  <c r="N13" i="8"/>
  <c r="M13" i="8"/>
  <c r="L13" i="8"/>
  <c r="K13" i="8"/>
  <c r="J13" i="8"/>
  <c r="H13" i="8"/>
  <c r="I13" i="8"/>
  <c r="C13" i="8"/>
  <c r="G13" i="8"/>
  <c r="F13" i="8"/>
  <c r="E13" i="8"/>
  <c r="D13" i="8"/>
  <c r="U14" i="8"/>
  <c r="T14" i="8"/>
  <c r="S14" i="8"/>
  <c r="R14" i="8"/>
  <c r="Q14" i="8"/>
  <c r="P14" i="8"/>
  <c r="O14" i="8"/>
  <c r="N14" i="8"/>
  <c r="M14" i="8"/>
  <c r="L14" i="8"/>
  <c r="K14" i="8"/>
  <c r="J14" i="8"/>
  <c r="H14" i="8"/>
  <c r="I14" i="8"/>
  <c r="C14" i="8"/>
  <c r="G14" i="8"/>
  <c r="F14" i="8"/>
  <c r="E14" i="8"/>
  <c r="D14" i="8"/>
  <c r="AX137" i="5"/>
  <c r="AW137" i="5"/>
  <c r="AV137" i="5"/>
  <c r="AU137" i="5"/>
  <c r="AT137" i="5"/>
  <c r="AS137" i="5"/>
  <c r="AR137" i="5"/>
  <c r="AQ137" i="5"/>
  <c r="AP137" i="5"/>
  <c r="AO137" i="5"/>
  <c r="AN137" i="5"/>
  <c r="AM137" i="5"/>
  <c r="AL137" i="5"/>
  <c r="AK137" i="5"/>
  <c r="AJ137" i="5"/>
  <c r="AI137" i="5"/>
  <c r="AH137" i="5"/>
  <c r="AG137" i="5"/>
  <c r="AF137" i="5"/>
  <c r="AE137" i="5"/>
  <c r="DM88" i="5"/>
  <c r="CQ88" i="5"/>
  <c r="BU88" i="5"/>
  <c r="AE128" i="5"/>
  <c r="BI136" i="5"/>
  <c r="BH136" i="5"/>
  <c r="BQ137" i="5"/>
  <c r="BT136" i="5"/>
  <c r="BS136" i="5"/>
  <c r="BR136" i="5"/>
  <c r="BQ136" i="5"/>
  <c r="BP136" i="5"/>
  <c r="BO136" i="5"/>
  <c r="BN136" i="5"/>
  <c r="BM136" i="5"/>
  <c r="BL136" i="5"/>
  <c r="BK136" i="5"/>
  <c r="BJ136" i="5"/>
  <c r="BG136" i="5"/>
  <c r="BF136" i="5"/>
  <c r="BE136" i="5"/>
  <c r="BD136" i="5"/>
  <c r="BC136" i="5"/>
  <c r="BB136" i="5"/>
  <c r="BA136" i="5"/>
  <c r="BT137" i="5"/>
  <c r="BS137" i="5"/>
  <c r="BR137" i="5"/>
  <c r="BP137" i="5"/>
  <c r="BO137" i="5"/>
  <c r="BN137" i="5"/>
  <c r="BM137" i="5"/>
  <c r="BL137" i="5"/>
  <c r="BK137" i="5"/>
  <c r="BJ137" i="5"/>
  <c r="BI137" i="5"/>
  <c r="BH137" i="5"/>
  <c r="BG137" i="5"/>
  <c r="BF137" i="5"/>
  <c r="BE137" i="5"/>
  <c r="BD137" i="5"/>
  <c r="BC137" i="5"/>
  <c r="BB137" i="5"/>
  <c r="BA137"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CU34" i="5"/>
  <c r="CV34" i="5"/>
  <c r="CW34" i="5"/>
  <c r="CX34" i="5"/>
  <c r="CY34" i="5"/>
  <c r="CZ34" i="5"/>
  <c r="DA34" i="5"/>
  <c r="DB34" i="5"/>
  <c r="DC34" i="5"/>
  <c r="DD34" i="5"/>
  <c r="DE34" i="5"/>
  <c r="DF34" i="5"/>
  <c r="DG34" i="5"/>
  <c r="DH34" i="5"/>
  <c r="DI34" i="5"/>
  <c r="DJ34" i="5"/>
  <c r="DK34" i="5"/>
  <c r="DL34" i="5"/>
  <c r="CT34" i="5"/>
  <c r="CS34" i="5"/>
  <c r="BX34" i="5"/>
  <c r="BY34" i="5"/>
  <c r="BW34" i="5"/>
  <c r="DL186" i="5"/>
  <c r="DK186" i="5"/>
  <c r="DJ186" i="5"/>
  <c r="DI186" i="5"/>
  <c r="DH186" i="5"/>
  <c r="DG186" i="5"/>
  <c r="DF186" i="5"/>
  <c r="DE186" i="5"/>
  <c r="DD186" i="5"/>
  <c r="DC186" i="5"/>
  <c r="DB186" i="5"/>
  <c r="DA186" i="5"/>
  <c r="CZ186" i="5"/>
  <c r="CY186" i="5"/>
  <c r="CX186" i="5"/>
  <c r="CW186" i="5"/>
  <c r="CV186" i="5"/>
  <c r="CU186" i="5"/>
  <c r="CT186" i="5"/>
  <c r="CS186" i="5"/>
  <c r="DL185" i="5"/>
  <c r="DK185" i="5"/>
  <c r="DJ185" i="5"/>
  <c r="DI185" i="5"/>
  <c r="DH185" i="5"/>
  <c r="DG185" i="5"/>
  <c r="DF185" i="5"/>
  <c r="DE185" i="5"/>
  <c r="DD185" i="5"/>
  <c r="DC185" i="5"/>
  <c r="DB185" i="5"/>
  <c r="DA185" i="5"/>
  <c r="CZ185" i="5"/>
  <c r="CY185" i="5"/>
  <c r="CX185" i="5"/>
  <c r="CW185" i="5"/>
  <c r="CV185" i="5"/>
  <c r="CU185" i="5"/>
  <c r="CT185" i="5"/>
  <c r="CS185" i="5"/>
  <c r="DL184" i="5"/>
  <c r="DK184" i="5"/>
  <c r="DJ184" i="5"/>
  <c r="DI184" i="5"/>
  <c r="DH184" i="5"/>
  <c r="DG184" i="5"/>
  <c r="DF184" i="5"/>
  <c r="DE184" i="5"/>
  <c r="DD184" i="5"/>
  <c r="DC184" i="5"/>
  <c r="DB184" i="5"/>
  <c r="DA184" i="5"/>
  <c r="CZ184" i="5"/>
  <c r="CY184" i="5"/>
  <c r="CX184" i="5"/>
  <c r="CW184" i="5"/>
  <c r="CV184" i="5"/>
  <c r="CU184" i="5"/>
  <c r="CT184" i="5"/>
  <c r="CS184" i="5"/>
  <c r="DL183" i="5"/>
  <c r="DK183" i="5"/>
  <c r="DJ183" i="5"/>
  <c r="DI183" i="5"/>
  <c r="DH183" i="5"/>
  <c r="DG183" i="5"/>
  <c r="DF183" i="5"/>
  <c r="DE183" i="5"/>
  <c r="DD183" i="5"/>
  <c r="DC183" i="5"/>
  <c r="DB183" i="5"/>
  <c r="DA183" i="5"/>
  <c r="CZ183" i="5"/>
  <c r="CY183" i="5"/>
  <c r="CX183" i="5"/>
  <c r="CW183" i="5"/>
  <c r="CV183" i="5"/>
  <c r="CU183" i="5"/>
  <c r="CT183" i="5"/>
  <c r="CS183" i="5"/>
  <c r="DL182" i="5"/>
  <c r="DK182" i="5"/>
  <c r="DJ182" i="5"/>
  <c r="DI182" i="5"/>
  <c r="DH182" i="5"/>
  <c r="DG182" i="5"/>
  <c r="DF182" i="5"/>
  <c r="DE182" i="5"/>
  <c r="DD182" i="5"/>
  <c r="DC182" i="5"/>
  <c r="DB182" i="5"/>
  <c r="DA182" i="5"/>
  <c r="CZ182" i="5"/>
  <c r="CY182" i="5"/>
  <c r="CX182" i="5"/>
  <c r="CW182" i="5"/>
  <c r="CV182" i="5"/>
  <c r="CU182" i="5"/>
  <c r="CT182" i="5"/>
  <c r="CS182" i="5"/>
  <c r="DL181" i="5"/>
  <c r="DK181" i="5"/>
  <c r="DJ181" i="5"/>
  <c r="DI181" i="5"/>
  <c r="DH181" i="5"/>
  <c r="DG181" i="5"/>
  <c r="DF181" i="5"/>
  <c r="DE181" i="5"/>
  <c r="DD181" i="5"/>
  <c r="DC181" i="5"/>
  <c r="DB181" i="5"/>
  <c r="DA181" i="5"/>
  <c r="CZ181" i="5"/>
  <c r="CY181" i="5"/>
  <c r="CX181" i="5"/>
  <c r="CW181" i="5"/>
  <c r="CV181" i="5"/>
  <c r="CU181" i="5"/>
  <c r="CT181" i="5"/>
  <c r="CS181" i="5"/>
  <c r="DL180" i="5"/>
  <c r="DK180" i="5"/>
  <c r="DJ180" i="5"/>
  <c r="DI180" i="5"/>
  <c r="DH180" i="5"/>
  <c r="DG180" i="5"/>
  <c r="DF180" i="5"/>
  <c r="DE180" i="5"/>
  <c r="DD180" i="5"/>
  <c r="DC180" i="5"/>
  <c r="DB180" i="5"/>
  <c r="DA180" i="5"/>
  <c r="CZ180" i="5"/>
  <c r="CY180" i="5"/>
  <c r="CX180" i="5"/>
  <c r="CW180" i="5"/>
  <c r="CV180" i="5"/>
  <c r="CU180" i="5"/>
  <c r="CT180" i="5"/>
  <c r="CS180" i="5"/>
  <c r="DL179" i="5"/>
  <c r="DK179" i="5"/>
  <c r="DJ179" i="5"/>
  <c r="DI179" i="5"/>
  <c r="DH179" i="5"/>
  <c r="DG179" i="5"/>
  <c r="DF179" i="5"/>
  <c r="DE179" i="5"/>
  <c r="DD179" i="5"/>
  <c r="DC179" i="5"/>
  <c r="DB179" i="5"/>
  <c r="DA179" i="5"/>
  <c r="CZ179" i="5"/>
  <c r="CY179" i="5"/>
  <c r="CX179" i="5"/>
  <c r="CW179" i="5"/>
  <c r="CV179" i="5"/>
  <c r="CU179" i="5"/>
  <c r="CT179" i="5"/>
  <c r="CS179" i="5"/>
  <c r="DL178" i="5"/>
  <c r="DK178" i="5"/>
  <c r="DJ178" i="5"/>
  <c r="DI178" i="5"/>
  <c r="DH178" i="5"/>
  <c r="DG178" i="5"/>
  <c r="DF178" i="5"/>
  <c r="DE178" i="5"/>
  <c r="DD178" i="5"/>
  <c r="DC178" i="5"/>
  <c r="DB178" i="5"/>
  <c r="DA178" i="5"/>
  <c r="CZ178" i="5"/>
  <c r="CY178" i="5"/>
  <c r="CX178" i="5"/>
  <c r="CW178" i="5"/>
  <c r="CV178" i="5"/>
  <c r="CU178" i="5"/>
  <c r="CT178" i="5"/>
  <c r="CS178" i="5"/>
  <c r="DL177" i="5"/>
  <c r="DK177" i="5"/>
  <c r="DJ177" i="5"/>
  <c r="DI177" i="5"/>
  <c r="DH177" i="5"/>
  <c r="DG177" i="5"/>
  <c r="DF177" i="5"/>
  <c r="DE177" i="5"/>
  <c r="DD177" i="5"/>
  <c r="DC177" i="5"/>
  <c r="DB177" i="5"/>
  <c r="DA177" i="5"/>
  <c r="CZ177" i="5"/>
  <c r="CY177" i="5"/>
  <c r="CX177" i="5"/>
  <c r="CW177" i="5"/>
  <c r="CV177" i="5"/>
  <c r="CU177" i="5"/>
  <c r="CT177" i="5"/>
  <c r="CS177" i="5"/>
  <c r="DL176" i="5"/>
  <c r="DK176" i="5"/>
  <c r="DJ176" i="5"/>
  <c r="DI176" i="5"/>
  <c r="DH176" i="5"/>
  <c r="DG176" i="5"/>
  <c r="DF176" i="5"/>
  <c r="DE176" i="5"/>
  <c r="DD176" i="5"/>
  <c r="DC176" i="5"/>
  <c r="DB176" i="5"/>
  <c r="DA176" i="5"/>
  <c r="CZ176" i="5"/>
  <c r="CY176" i="5"/>
  <c r="CX176" i="5"/>
  <c r="CW176" i="5"/>
  <c r="CV176" i="5"/>
  <c r="CU176" i="5"/>
  <c r="CT176" i="5"/>
  <c r="CS176" i="5"/>
  <c r="DL175" i="5"/>
  <c r="DK175" i="5"/>
  <c r="DJ175" i="5"/>
  <c r="DI175" i="5"/>
  <c r="DH175" i="5"/>
  <c r="DG175" i="5"/>
  <c r="DF175" i="5"/>
  <c r="DE175" i="5"/>
  <c r="DD175" i="5"/>
  <c r="DC175" i="5"/>
  <c r="DB175" i="5"/>
  <c r="DA175" i="5"/>
  <c r="CZ175" i="5"/>
  <c r="CY175" i="5"/>
  <c r="CX175" i="5"/>
  <c r="CW175" i="5"/>
  <c r="CV175" i="5"/>
  <c r="CU175" i="5"/>
  <c r="CT175" i="5"/>
  <c r="CS175" i="5"/>
  <c r="DL174" i="5"/>
  <c r="DK174" i="5"/>
  <c r="DJ174" i="5"/>
  <c r="DI174" i="5"/>
  <c r="DH174" i="5"/>
  <c r="DG174" i="5"/>
  <c r="DF174" i="5"/>
  <c r="DE174" i="5"/>
  <c r="DD174" i="5"/>
  <c r="DC174" i="5"/>
  <c r="DB174" i="5"/>
  <c r="DA174" i="5"/>
  <c r="CZ174" i="5"/>
  <c r="CY174" i="5"/>
  <c r="CX174" i="5"/>
  <c r="CW174" i="5"/>
  <c r="CV174" i="5"/>
  <c r="CU174" i="5"/>
  <c r="CT174" i="5"/>
  <c r="CS174" i="5"/>
  <c r="DL173" i="5"/>
  <c r="DK173" i="5"/>
  <c r="DJ173" i="5"/>
  <c r="DI173" i="5"/>
  <c r="DH173" i="5"/>
  <c r="DG173" i="5"/>
  <c r="DF173" i="5"/>
  <c r="DE173" i="5"/>
  <c r="DD173" i="5"/>
  <c r="DC173" i="5"/>
  <c r="DB173" i="5"/>
  <c r="DA173" i="5"/>
  <c r="CZ173" i="5"/>
  <c r="CY173" i="5"/>
  <c r="CX173" i="5"/>
  <c r="CW173" i="5"/>
  <c r="CV173" i="5"/>
  <c r="CU173" i="5"/>
  <c r="CT173" i="5"/>
  <c r="CS173" i="5"/>
  <c r="DL172" i="5"/>
  <c r="DK172" i="5"/>
  <c r="DJ172" i="5"/>
  <c r="DI172" i="5"/>
  <c r="DH172" i="5"/>
  <c r="DG172" i="5"/>
  <c r="DF172" i="5"/>
  <c r="DE172" i="5"/>
  <c r="DD172" i="5"/>
  <c r="DC172" i="5"/>
  <c r="DB172" i="5"/>
  <c r="DA172" i="5"/>
  <c r="CZ172" i="5"/>
  <c r="CY172" i="5"/>
  <c r="CX172" i="5"/>
  <c r="CW172" i="5"/>
  <c r="CV172" i="5"/>
  <c r="CU172" i="5"/>
  <c r="CT172" i="5"/>
  <c r="CS172" i="5"/>
  <c r="DL171" i="5"/>
  <c r="DK171" i="5"/>
  <c r="DJ171" i="5"/>
  <c r="DI171" i="5"/>
  <c r="DH171" i="5"/>
  <c r="DG171" i="5"/>
  <c r="DF171" i="5"/>
  <c r="DE171" i="5"/>
  <c r="DD171" i="5"/>
  <c r="DC171" i="5"/>
  <c r="DB171" i="5"/>
  <c r="DA171" i="5"/>
  <c r="CZ171" i="5"/>
  <c r="CY171" i="5"/>
  <c r="CX171" i="5"/>
  <c r="CW171" i="5"/>
  <c r="CV171" i="5"/>
  <c r="CU171" i="5"/>
  <c r="CT171" i="5"/>
  <c r="CS171" i="5"/>
  <c r="DL170" i="5"/>
  <c r="DK170" i="5"/>
  <c r="DJ170" i="5"/>
  <c r="DI170" i="5"/>
  <c r="DH170" i="5"/>
  <c r="DG170" i="5"/>
  <c r="DF170" i="5"/>
  <c r="DE170" i="5"/>
  <c r="DD170" i="5"/>
  <c r="DC170" i="5"/>
  <c r="DB170" i="5"/>
  <c r="DA170" i="5"/>
  <c r="CZ170" i="5"/>
  <c r="CY170" i="5"/>
  <c r="CX170" i="5"/>
  <c r="CW170" i="5"/>
  <c r="CV170" i="5"/>
  <c r="CU170" i="5"/>
  <c r="CT170" i="5"/>
  <c r="CS170" i="5"/>
  <c r="DL169" i="5"/>
  <c r="DK169" i="5"/>
  <c r="DJ169" i="5"/>
  <c r="DI169" i="5"/>
  <c r="DH169" i="5"/>
  <c r="DG169" i="5"/>
  <c r="DF169" i="5"/>
  <c r="DE169" i="5"/>
  <c r="DD169" i="5"/>
  <c r="DC169" i="5"/>
  <c r="DB169" i="5"/>
  <c r="DA169" i="5"/>
  <c r="CZ169" i="5"/>
  <c r="CY169" i="5"/>
  <c r="CX169" i="5"/>
  <c r="CW169" i="5"/>
  <c r="CV169" i="5"/>
  <c r="CU169" i="5"/>
  <c r="CT169" i="5"/>
  <c r="CS169" i="5"/>
  <c r="DL168" i="5"/>
  <c r="DK168" i="5"/>
  <c r="DJ168" i="5"/>
  <c r="DI168" i="5"/>
  <c r="DH168" i="5"/>
  <c r="DG168" i="5"/>
  <c r="DF168" i="5"/>
  <c r="DE168" i="5"/>
  <c r="DD168" i="5"/>
  <c r="DC168" i="5"/>
  <c r="DB168" i="5"/>
  <c r="DA168" i="5"/>
  <c r="CZ168" i="5"/>
  <c r="CY168" i="5"/>
  <c r="CX168" i="5"/>
  <c r="CW168" i="5"/>
  <c r="CV168" i="5"/>
  <c r="CU168" i="5"/>
  <c r="CT168" i="5"/>
  <c r="CS168" i="5"/>
  <c r="DL167" i="5"/>
  <c r="DK167" i="5"/>
  <c r="DJ167" i="5"/>
  <c r="DI167" i="5"/>
  <c r="DH167" i="5"/>
  <c r="DG167" i="5"/>
  <c r="DF167" i="5"/>
  <c r="DE167" i="5"/>
  <c r="DD167" i="5"/>
  <c r="DC167" i="5"/>
  <c r="DB167" i="5"/>
  <c r="DA167" i="5"/>
  <c r="CZ167" i="5"/>
  <c r="CY167" i="5"/>
  <c r="CX167" i="5"/>
  <c r="CW167" i="5"/>
  <c r="CV167" i="5"/>
  <c r="CU167" i="5"/>
  <c r="CT167" i="5"/>
  <c r="CS167" i="5"/>
  <c r="DL166" i="5"/>
  <c r="DK166" i="5"/>
  <c r="DJ166" i="5"/>
  <c r="DI166" i="5"/>
  <c r="DH166" i="5"/>
  <c r="DG166" i="5"/>
  <c r="DF166" i="5"/>
  <c r="DE166" i="5"/>
  <c r="DD166" i="5"/>
  <c r="DC166" i="5"/>
  <c r="DB166" i="5"/>
  <c r="DA166" i="5"/>
  <c r="CZ166" i="5"/>
  <c r="CY166" i="5"/>
  <c r="CX166" i="5"/>
  <c r="CW166" i="5"/>
  <c r="CV166" i="5"/>
  <c r="CU166" i="5"/>
  <c r="CT166" i="5"/>
  <c r="CS166" i="5"/>
  <c r="DL165" i="5"/>
  <c r="DK165" i="5"/>
  <c r="DJ165" i="5"/>
  <c r="DI165" i="5"/>
  <c r="DH165" i="5"/>
  <c r="DG165" i="5"/>
  <c r="DF165" i="5"/>
  <c r="DE165" i="5"/>
  <c r="DD165" i="5"/>
  <c r="DC165" i="5"/>
  <c r="DB165" i="5"/>
  <c r="DA165" i="5"/>
  <c r="CZ165" i="5"/>
  <c r="CY165" i="5"/>
  <c r="CX165" i="5"/>
  <c r="CW165" i="5"/>
  <c r="CV165" i="5"/>
  <c r="CU165" i="5"/>
  <c r="CT165" i="5"/>
  <c r="CS165" i="5"/>
  <c r="DL164" i="5"/>
  <c r="DK164" i="5"/>
  <c r="DJ164" i="5"/>
  <c r="DI164" i="5"/>
  <c r="DH164" i="5"/>
  <c r="DG164" i="5"/>
  <c r="DF164" i="5"/>
  <c r="DE164" i="5"/>
  <c r="DD164" i="5"/>
  <c r="DC164" i="5"/>
  <c r="DB164" i="5"/>
  <c r="DA164" i="5"/>
  <c r="CZ164" i="5"/>
  <c r="CY164" i="5"/>
  <c r="CX164" i="5"/>
  <c r="CW164" i="5"/>
  <c r="CV164" i="5"/>
  <c r="CU164" i="5"/>
  <c r="CT164" i="5"/>
  <c r="CS164" i="5"/>
  <c r="DL163" i="5"/>
  <c r="DK163" i="5"/>
  <c r="DJ163" i="5"/>
  <c r="DI163" i="5"/>
  <c r="DH163" i="5"/>
  <c r="DG163" i="5"/>
  <c r="DF163" i="5"/>
  <c r="DE163" i="5"/>
  <c r="DD163" i="5"/>
  <c r="DC163" i="5"/>
  <c r="DB163" i="5"/>
  <c r="DA163" i="5"/>
  <c r="CZ163" i="5"/>
  <c r="CY163" i="5"/>
  <c r="CX163" i="5"/>
  <c r="CW163" i="5"/>
  <c r="CV163" i="5"/>
  <c r="CU163" i="5"/>
  <c r="CT163" i="5"/>
  <c r="CS163" i="5"/>
  <c r="DL162" i="5"/>
  <c r="DK162" i="5"/>
  <c r="DJ162" i="5"/>
  <c r="DI162" i="5"/>
  <c r="DH162" i="5"/>
  <c r="DG162" i="5"/>
  <c r="DF162" i="5"/>
  <c r="DE162" i="5"/>
  <c r="DD162" i="5"/>
  <c r="DC162" i="5"/>
  <c r="DB162" i="5"/>
  <c r="DA162" i="5"/>
  <c r="CZ162" i="5"/>
  <c r="CY162" i="5"/>
  <c r="CX162" i="5"/>
  <c r="CW162" i="5"/>
  <c r="CV162" i="5"/>
  <c r="CU162" i="5"/>
  <c r="CT162" i="5"/>
  <c r="CS162" i="5"/>
  <c r="DL161" i="5"/>
  <c r="DK161" i="5"/>
  <c r="DJ161" i="5"/>
  <c r="DI161" i="5"/>
  <c r="DH161" i="5"/>
  <c r="DG161" i="5"/>
  <c r="DF161" i="5"/>
  <c r="DE161" i="5"/>
  <c r="DD161" i="5"/>
  <c r="DC161" i="5"/>
  <c r="DB161" i="5"/>
  <c r="DA161" i="5"/>
  <c r="CZ161" i="5"/>
  <c r="CY161" i="5"/>
  <c r="CX161" i="5"/>
  <c r="CW161" i="5"/>
  <c r="CV161" i="5"/>
  <c r="CU161" i="5"/>
  <c r="CT161" i="5"/>
  <c r="CS161" i="5"/>
  <c r="DL160" i="5"/>
  <c r="DK160" i="5"/>
  <c r="DJ160" i="5"/>
  <c r="DI160" i="5"/>
  <c r="DH160" i="5"/>
  <c r="DG160" i="5"/>
  <c r="DF160" i="5"/>
  <c r="DE160" i="5"/>
  <c r="DD160" i="5"/>
  <c r="DC160" i="5"/>
  <c r="DB160" i="5"/>
  <c r="DA160" i="5"/>
  <c r="CZ160" i="5"/>
  <c r="CY160" i="5"/>
  <c r="CX160" i="5"/>
  <c r="CW160" i="5"/>
  <c r="CV160" i="5"/>
  <c r="CU160" i="5"/>
  <c r="CT160" i="5"/>
  <c r="CS160" i="5"/>
  <c r="DL159" i="5"/>
  <c r="DK159" i="5"/>
  <c r="DJ159" i="5"/>
  <c r="DI159" i="5"/>
  <c r="DH159" i="5"/>
  <c r="DG159" i="5"/>
  <c r="DF159" i="5"/>
  <c r="DE159" i="5"/>
  <c r="DD159" i="5"/>
  <c r="DC159" i="5"/>
  <c r="DB159" i="5"/>
  <c r="DA159" i="5"/>
  <c r="CZ159" i="5"/>
  <c r="CY159" i="5"/>
  <c r="CX159" i="5"/>
  <c r="CW159" i="5"/>
  <c r="CV159" i="5"/>
  <c r="CU159" i="5"/>
  <c r="CT159" i="5"/>
  <c r="CS159" i="5"/>
  <c r="DL158" i="5"/>
  <c r="DK158" i="5"/>
  <c r="DJ158" i="5"/>
  <c r="DI158" i="5"/>
  <c r="DH158" i="5"/>
  <c r="DG158" i="5"/>
  <c r="DF158" i="5"/>
  <c r="DE158" i="5"/>
  <c r="DD158" i="5"/>
  <c r="DC158" i="5"/>
  <c r="DB158" i="5"/>
  <c r="DA158" i="5"/>
  <c r="CZ158" i="5"/>
  <c r="CY158" i="5"/>
  <c r="CX158" i="5"/>
  <c r="CW158" i="5"/>
  <c r="CV158" i="5"/>
  <c r="CU158" i="5"/>
  <c r="CT158" i="5"/>
  <c r="CS158" i="5"/>
  <c r="DL157" i="5"/>
  <c r="DK157" i="5"/>
  <c r="DJ157" i="5"/>
  <c r="DI157" i="5"/>
  <c r="DH157" i="5"/>
  <c r="DG157" i="5"/>
  <c r="DF157" i="5"/>
  <c r="DE157" i="5"/>
  <c r="DD157" i="5"/>
  <c r="DC157" i="5"/>
  <c r="DB157" i="5"/>
  <c r="DA157" i="5"/>
  <c r="CZ157" i="5"/>
  <c r="CY157" i="5"/>
  <c r="CX157" i="5"/>
  <c r="CW157" i="5"/>
  <c r="CV157" i="5"/>
  <c r="CU157" i="5"/>
  <c r="CT157" i="5"/>
  <c r="CS157" i="5"/>
  <c r="DL156" i="5"/>
  <c r="DK156" i="5"/>
  <c r="DJ156" i="5"/>
  <c r="DI156" i="5"/>
  <c r="DH156" i="5"/>
  <c r="DG156" i="5"/>
  <c r="DF156" i="5"/>
  <c r="DE156" i="5"/>
  <c r="DD156" i="5"/>
  <c r="DC156" i="5"/>
  <c r="DB156" i="5"/>
  <c r="DA156" i="5"/>
  <c r="CZ156" i="5"/>
  <c r="CY156" i="5"/>
  <c r="CX156" i="5"/>
  <c r="CW156" i="5"/>
  <c r="CV156" i="5"/>
  <c r="CU156" i="5"/>
  <c r="CT156" i="5"/>
  <c r="CS156" i="5"/>
  <c r="DL155" i="5"/>
  <c r="DK155" i="5"/>
  <c r="DJ155" i="5"/>
  <c r="DI155" i="5"/>
  <c r="DH155" i="5"/>
  <c r="DG155" i="5"/>
  <c r="DF155" i="5"/>
  <c r="DE155" i="5"/>
  <c r="DD155" i="5"/>
  <c r="DC155" i="5"/>
  <c r="DB155" i="5"/>
  <c r="DA155" i="5"/>
  <c r="CZ155" i="5"/>
  <c r="CY155" i="5"/>
  <c r="CX155" i="5"/>
  <c r="CW155" i="5"/>
  <c r="CV155" i="5"/>
  <c r="CU155" i="5"/>
  <c r="CT155" i="5"/>
  <c r="CS155" i="5"/>
  <c r="DL154" i="5"/>
  <c r="DK154" i="5"/>
  <c r="DJ154" i="5"/>
  <c r="DI154" i="5"/>
  <c r="DH154" i="5"/>
  <c r="DG154" i="5"/>
  <c r="DF154" i="5"/>
  <c r="DE154" i="5"/>
  <c r="DD154" i="5"/>
  <c r="DC154" i="5"/>
  <c r="DB154" i="5"/>
  <c r="DA154" i="5"/>
  <c r="CZ154" i="5"/>
  <c r="CY154" i="5"/>
  <c r="CX154" i="5"/>
  <c r="CW154" i="5"/>
  <c r="CV154" i="5"/>
  <c r="CU154" i="5"/>
  <c r="CT154" i="5"/>
  <c r="CS154" i="5"/>
  <c r="DL153" i="5"/>
  <c r="DK153" i="5"/>
  <c r="DJ153" i="5"/>
  <c r="DI153" i="5"/>
  <c r="DH153" i="5"/>
  <c r="DG153" i="5"/>
  <c r="DF153" i="5"/>
  <c r="DE153" i="5"/>
  <c r="DD153" i="5"/>
  <c r="DC153" i="5"/>
  <c r="DB153" i="5"/>
  <c r="DA153" i="5"/>
  <c r="CZ153" i="5"/>
  <c r="CY153" i="5"/>
  <c r="CX153" i="5"/>
  <c r="CW153" i="5"/>
  <c r="CV153" i="5"/>
  <c r="CU153" i="5"/>
  <c r="CT153" i="5"/>
  <c r="CS153" i="5"/>
  <c r="DL152" i="5"/>
  <c r="DK152" i="5"/>
  <c r="DJ152" i="5"/>
  <c r="DI152" i="5"/>
  <c r="DH152" i="5"/>
  <c r="DG152" i="5"/>
  <c r="DF152" i="5"/>
  <c r="DE152" i="5"/>
  <c r="DD152" i="5"/>
  <c r="DC152" i="5"/>
  <c r="DB152" i="5"/>
  <c r="DA152" i="5"/>
  <c r="CZ152" i="5"/>
  <c r="CY152" i="5"/>
  <c r="CX152" i="5"/>
  <c r="CW152" i="5"/>
  <c r="CV152" i="5"/>
  <c r="CU152" i="5"/>
  <c r="CT152" i="5"/>
  <c r="CS152" i="5"/>
  <c r="DL151" i="5"/>
  <c r="DK151" i="5"/>
  <c r="DJ151" i="5"/>
  <c r="DI151" i="5"/>
  <c r="DH151" i="5"/>
  <c r="DG151" i="5"/>
  <c r="DF151" i="5"/>
  <c r="DE151" i="5"/>
  <c r="DD151" i="5"/>
  <c r="DC151" i="5"/>
  <c r="DB151" i="5"/>
  <c r="DA151" i="5"/>
  <c r="CZ151" i="5"/>
  <c r="CY151" i="5"/>
  <c r="CX151" i="5"/>
  <c r="CW151" i="5"/>
  <c r="CV151" i="5"/>
  <c r="CU151" i="5"/>
  <c r="CT151" i="5"/>
  <c r="CS151" i="5"/>
  <c r="DL150" i="5"/>
  <c r="DK150" i="5"/>
  <c r="DJ150" i="5"/>
  <c r="DI150" i="5"/>
  <c r="DH150" i="5"/>
  <c r="DG150" i="5"/>
  <c r="DF150" i="5"/>
  <c r="DE150" i="5"/>
  <c r="DD150" i="5"/>
  <c r="DC150" i="5"/>
  <c r="DB150" i="5"/>
  <c r="DA150" i="5"/>
  <c r="CZ150" i="5"/>
  <c r="CY150" i="5"/>
  <c r="CX150" i="5"/>
  <c r="CW150" i="5"/>
  <c r="CV150" i="5"/>
  <c r="CU150" i="5"/>
  <c r="CT150" i="5"/>
  <c r="CS150" i="5"/>
  <c r="DL149" i="5"/>
  <c r="DK149" i="5"/>
  <c r="DJ149" i="5"/>
  <c r="DI149" i="5"/>
  <c r="DH149" i="5"/>
  <c r="DG149" i="5"/>
  <c r="DF149" i="5"/>
  <c r="DE149" i="5"/>
  <c r="DD149" i="5"/>
  <c r="DC149" i="5"/>
  <c r="DB149" i="5"/>
  <c r="DA149" i="5"/>
  <c r="CZ149" i="5"/>
  <c r="CY149" i="5"/>
  <c r="CX149" i="5"/>
  <c r="CW149" i="5"/>
  <c r="CV149" i="5"/>
  <c r="CU149" i="5"/>
  <c r="CT149" i="5"/>
  <c r="CS149" i="5"/>
  <c r="DL148" i="5"/>
  <c r="DK148" i="5"/>
  <c r="DJ148" i="5"/>
  <c r="DI148" i="5"/>
  <c r="DH148" i="5"/>
  <c r="DG148" i="5"/>
  <c r="DF148" i="5"/>
  <c r="DE148" i="5"/>
  <c r="DD148" i="5"/>
  <c r="DC148" i="5"/>
  <c r="DB148" i="5"/>
  <c r="DA148" i="5"/>
  <c r="CZ148" i="5"/>
  <c r="CY148" i="5"/>
  <c r="CX148" i="5"/>
  <c r="CW148" i="5"/>
  <c r="CV148" i="5"/>
  <c r="CU148" i="5"/>
  <c r="CT148" i="5"/>
  <c r="CS148" i="5"/>
  <c r="DL147" i="5"/>
  <c r="DK147" i="5"/>
  <c r="DJ147" i="5"/>
  <c r="DI147" i="5"/>
  <c r="DH147" i="5"/>
  <c r="DG147" i="5"/>
  <c r="DF147" i="5"/>
  <c r="DE147" i="5"/>
  <c r="DD147" i="5"/>
  <c r="DC147" i="5"/>
  <c r="DB147" i="5"/>
  <c r="DA147" i="5"/>
  <c r="CZ147" i="5"/>
  <c r="CY147" i="5"/>
  <c r="CX147" i="5"/>
  <c r="CW147" i="5"/>
  <c r="CV147" i="5"/>
  <c r="CU147" i="5"/>
  <c r="CT147" i="5"/>
  <c r="CS147" i="5"/>
  <c r="DL146" i="5"/>
  <c r="DK146" i="5"/>
  <c r="DJ146" i="5"/>
  <c r="DI146" i="5"/>
  <c r="DH146" i="5"/>
  <c r="DG146" i="5"/>
  <c r="DF146" i="5"/>
  <c r="DE146" i="5"/>
  <c r="DD146" i="5"/>
  <c r="DC146" i="5"/>
  <c r="DB146" i="5"/>
  <c r="DA146" i="5"/>
  <c r="CZ146" i="5"/>
  <c r="CY146" i="5"/>
  <c r="CX146" i="5"/>
  <c r="CW146" i="5"/>
  <c r="CV146" i="5"/>
  <c r="CU146" i="5"/>
  <c r="CT146" i="5"/>
  <c r="CS146" i="5"/>
  <c r="DL145" i="5"/>
  <c r="DK145" i="5"/>
  <c r="DJ145" i="5"/>
  <c r="DI145" i="5"/>
  <c r="DH145" i="5"/>
  <c r="DG145" i="5"/>
  <c r="DF145" i="5"/>
  <c r="DE145" i="5"/>
  <c r="DD145" i="5"/>
  <c r="DC145" i="5"/>
  <c r="DB145" i="5"/>
  <c r="DA145" i="5"/>
  <c r="CZ145" i="5"/>
  <c r="CY145" i="5"/>
  <c r="CX145" i="5"/>
  <c r="CW145" i="5"/>
  <c r="CV145" i="5"/>
  <c r="CU145" i="5"/>
  <c r="CT145" i="5"/>
  <c r="CS145" i="5"/>
  <c r="DL144" i="5"/>
  <c r="DK144" i="5"/>
  <c r="DJ144" i="5"/>
  <c r="DI144" i="5"/>
  <c r="DH144" i="5"/>
  <c r="DG144" i="5"/>
  <c r="DF144" i="5"/>
  <c r="DE144" i="5"/>
  <c r="DD144" i="5"/>
  <c r="DC144" i="5"/>
  <c r="DB144" i="5"/>
  <c r="DA144" i="5"/>
  <c r="CZ144" i="5"/>
  <c r="CY144" i="5"/>
  <c r="CX144" i="5"/>
  <c r="CW144" i="5"/>
  <c r="CV144" i="5"/>
  <c r="CU144" i="5"/>
  <c r="CT144" i="5"/>
  <c r="CS144" i="5"/>
  <c r="DL143" i="5"/>
  <c r="DK143" i="5"/>
  <c r="DJ143" i="5"/>
  <c r="DI143" i="5"/>
  <c r="DH143" i="5"/>
  <c r="DG143" i="5"/>
  <c r="DF143" i="5"/>
  <c r="DE143" i="5"/>
  <c r="DD143" i="5"/>
  <c r="DC143" i="5"/>
  <c r="DB143" i="5"/>
  <c r="DA143" i="5"/>
  <c r="CZ143" i="5"/>
  <c r="CY143" i="5"/>
  <c r="CX143" i="5"/>
  <c r="CW143" i="5"/>
  <c r="CV143" i="5"/>
  <c r="CU143" i="5"/>
  <c r="CT143" i="5"/>
  <c r="CS143" i="5"/>
  <c r="DL142" i="5"/>
  <c r="DK142" i="5"/>
  <c r="DJ142" i="5"/>
  <c r="DI142" i="5"/>
  <c r="DH142" i="5"/>
  <c r="DG142" i="5"/>
  <c r="DF142" i="5"/>
  <c r="DE142" i="5"/>
  <c r="DD142" i="5"/>
  <c r="DC142" i="5"/>
  <c r="DB142" i="5"/>
  <c r="DA142" i="5"/>
  <c r="CZ142" i="5"/>
  <c r="CY142" i="5"/>
  <c r="CX142" i="5"/>
  <c r="CW142" i="5"/>
  <c r="CV142" i="5"/>
  <c r="CU142" i="5"/>
  <c r="CT142" i="5"/>
  <c r="CS142" i="5"/>
  <c r="DL141" i="5"/>
  <c r="DK141" i="5"/>
  <c r="DJ141" i="5"/>
  <c r="DI141" i="5"/>
  <c r="DH141" i="5"/>
  <c r="DG141" i="5"/>
  <c r="DF141" i="5"/>
  <c r="DE141" i="5"/>
  <c r="DD141" i="5"/>
  <c r="DC141" i="5"/>
  <c r="DB141" i="5"/>
  <c r="DA141" i="5"/>
  <c r="CZ141" i="5"/>
  <c r="CY141" i="5"/>
  <c r="CX141" i="5"/>
  <c r="CW141" i="5"/>
  <c r="CV141" i="5"/>
  <c r="CU141" i="5"/>
  <c r="CT141" i="5"/>
  <c r="CS141" i="5"/>
  <c r="DL140" i="5"/>
  <c r="DK140" i="5"/>
  <c r="DJ140" i="5"/>
  <c r="DI140" i="5"/>
  <c r="DH140" i="5"/>
  <c r="DG140" i="5"/>
  <c r="DF140" i="5"/>
  <c r="DE140" i="5"/>
  <c r="DD140" i="5"/>
  <c r="DC140" i="5"/>
  <c r="DB140" i="5"/>
  <c r="DA140" i="5"/>
  <c r="CZ140" i="5"/>
  <c r="CY140" i="5"/>
  <c r="CX140" i="5"/>
  <c r="CW140" i="5"/>
  <c r="CV140" i="5"/>
  <c r="CU140" i="5"/>
  <c r="CT140" i="5"/>
  <c r="CS140" i="5"/>
  <c r="DL139" i="5"/>
  <c r="DK139" i="5"/>
  <c r="DJ139" i="5"/>
  <c r="DI139" i="5"/>
  <c r="DH139" i="5"/>
  <c r="DG139" i="5"/>
  <c r="DF139" i="5"/>
  <c r="DE139" i="5"/>
  <c r="DD139" i="5"/>
  <c r="DC139" i="5"/>
  <c r="DB139" i="5"/>
  <c r="DA139" i="5"/>
  <c r="CZ139" i="5"/>
  <c r="CY139" i="5"/>
  <c r="CX139" i="5"/>
  <c r="CW139" i="5"/>
  <c r="CV139" i="5"/>
  <c r="CU139" i="5"/>
  <c r="CT139" i="5"/>
  <c r="CS139" i="5"/>
  <c r="DL138" i="5"/>
  <c r="DK138" i="5"/>
  <c r="DJ138" i="5"/>
  <c r="DI138" i="5"/>
  <c r="DH138" i="5"/>
  <c r="DG138" i="5"/>
  <c r="DF138" i="5"/>
  <c r="DE138" i="5"/>
  <c r="DD138" i="5"/>
  <c r="DC138" i="5"/>
  <c r="DB138" i="5"/>
  <c r="DA138" i="5"/>
  <c r="CZ138" i="5"/>
  <c r="CY138" i="5"/>
  <c r="CX138" i="5"/>
  <c r="CW138" i="5"/>
  <c r="CV138" i="5"/>
  <c r="CU138" i="5"/>
  <c r="CT138" i="5"/>
  <c r="CS138" i="5"/>
  <c r="DL137" i="5"/>
  <c r="DK137" i="5"/>
  <c r="DJ137" i="5"/>
  <c r="DI137" i="5"/>
  <c r="DH137" i="5"/>
  <c r="DG137" i="5"/>
  <c r="DF137" i="5"/>
  <c r="DE137" i="5"/>
  <c r="DD137" i="5"/>
  <c r="DC137" i="5"/>
  <c r="DB137" i="5"/>
  <c r="DA137" i="5"/>
  <c r="CZ137" i="5"/>
  <c r="CY137" i="5"/>
  <c r="CX137" i="5"/>
  <c r="CW137" i="5"/>
  <c r="CV137" i="5"/>
  <c r="CU137" i="5"/>
  <c r="CT137" i="5"/>
  <c r="CS137" i="5"/>
  <c r="DL136" i="5"/>
  <c r="DK136" i="5"/>
  <c r="DJ136" i="5"/>
  <c r="DI136" i="5"/>
  <c r="DH136" i="5"/>
  <c r="DG136" i="5"/>
  <c r="DF136" i="5"/>
  <c r="DE136" i="5"/>
  <c r="DD136" i="5"/>
  <c r="DC136" i="5"/>
  <c r="DB136" i="5"/>
  <c r="DA136" i="5"/>
  <c r="CZ136" i="5"/>
  <c r="CY136" i="5"/>
  <c r="CX136" i="5"/>
  <c r="CW136" i="5"/>
  <c r="CV136" i="5"/>
  <c r="CU136" i="5"/>
  <c r="CT136" i="5"/>
  <c r="CS136" i="5"/>
  <c r="DL135" i="5"/>
  <c r="DK135" i="5"/>
  <c r="DJ135" i="5"/>
  <c r="DI135" i="5"/>
  <c r="DH135" i="5"/>
  <c r="DG135" i="5"/>
  <c r="DF135" i="5"/>
  <c r="DE135" i="5"/>
  <c r="DD135" i="5"/>
  <c r="DC135" i="5"/>
  <c r="DB135" i="5"/>
  <c r="DA135" i="5"/>
  <c r="CZ135" i="5"/>
  <c r="CY135" i="5"/>
  <c r="CX135" i="5"/>
  <c r="CW135" i="5"/>
  <c r="CV135" i="5"/>
  <c r="CU135" i="5"/>
  <c r="CT135" i="5"/>
  <c r="CS135" i="5"/>
  <c r="DL134" i="5"/>
  <c r="DK134" i="5"/>
  <c r="DJ134" i="5"/>
  <c r="DI134" i="5"/>
  <c r="DH134" i="5"/>
  <c r="DG134" i="5"/>
  <c r="DF134" i="5"/>
  <c r="DE134" i="5"/>
  <c r="DD134" i="5"/>
  <c r="DC134" i="5"/>
  <c r="DB134" i="5"/>
  <c r="DA134" i="5"/>
  <c r="CZ134" i="5"/>
  <c r="CY134" i="5"/>
  <c r="CX134" i="5"/>
  <c r="CW134" i="5"/>
  <c r="CV134" i="5"/>
  <c r="CU134" i="5"/>
  <c r="CT134" i="5"/>
  <c r="CS134" i="5"/>
  <c r="CP186" i="5"/>
  <c r="CO186" i="5"/>
  <c r="CN186" i="5"/>
  <c r="CM186" i="5"/>
  <c r="CL186" i="5"/>
  <c r="CK186" i="5"/>
  <c r="CJ186" i="5"/>
  <c r="CI186" i="5"/>
  <c r="CH186" i="5"/>
  <c r="CG186" i="5"/>
  <c r="CF186" i="5"/>
  <c r="CE186" i="5"/>
  <c r="CD186" i="5"/>
  <c r="CC186" i="5"/>
  <c r="CB186" i="5"/>
  <c r="CA186" i="5"/>
  <c r="BZ186" i="5"/>
  <c r="BY186" i="5"/>
  <c r="BX186" i="5"/>
  <c r="BW186" i="5"/>
  <c r="CP185" i="5"/>
  <c r="CO185" i="5"/>
  <c r="CN185" i="5"/>
  <c r="CM185" i="5"/>
  <c r="CL185" i="5"/>
  <c r="CK185" i="5"/>
  <c r="CJ185" i="5"/>
  <c r="CI185" i="5"/>
  <c r="CH185" i="5"/>
  <c r="CG185" i="5"/>
  <c r="CF185" i="5"/>
  <c r="CE185" i="5"/>
  <c r="CD185" i="5"/>
  <c r="CC185" i="5"/>
  <c r="CB185" i="5"/>
  <c r="CA185" i="5"/>
  <c r="BZ185" i="5"/>
  <c r="BY185" i="5"/>
  <c r="BX185" i="5"/>
  <c r="BW185" i="5"/>
  <c r="CP184" i="5"/>
  <c r="CO184" i="5"/>
  <c r="CN184" i="5"/>
  <c r="CM184" i="5"/>
  <c r="CL184" i="5"/>
  <c r="CK184" i="5"/>
  <c r="CJ184" i="5"/>
  <c r="CI184" i="5"/>
  <c r="CH184" i="5"/>
  <c r="CG184" i="5"/>
  <c r="CF184" i="5"/>
  <c r="CE184" i="5"/>
  <c r="CD184" i="5"/>
  <c r="CC184" i="5"/>
  <c r="CB184" i="5"/>
  <c r="CA184" i="5"/>
  <c r="BZ184" i="5"/>
  <c r="BY184" i="5"/>
  <c r="BX184" i="5"/>
  <c r="BW184" i="5"/>
  <c r="CP183" i="5"/>
  <c r="CO183" i="5"/>
  <c r="CN183" i="5"/>
  <c r="CM183" i="5"/>
  <c r="CL183" i="5"/>
  <c r="CK183" i="5"/>
  <c r="CJ183" i="5"/>
  <c r="CI183" i="5"/>
  <c r="CH183" i="5"/>
  <c r="CG183" i="5"/>
  <c r="CF183" i="5"/>
  <c r="CE183" i="5"/>
  <c r="CD183" i="5"/>
  <c r="CC183" i="5"/>
  <c r="CB183" i="5"/>
  <c r="CA183" i="5"/>
  <c r="BZ183" i="5"/>
  <c r="BY183" i="5"/>
  <c r="BX183" i="5"/>
  <c r="BW183" i="5"/>
  <c r="CP182" i="5"/>
  <c r="CO182" i="5"/>
  <c r="CN182" i="5"/>
  <c r="CM182" i="5"/>
  <c r="CL182" i="5"/>
  <c r="CK182" i="5"/>
  <c r="CJ182" i="5"/>
  <c r="CI182" i="5"/>
  <c r="CH182" i="5"/>
  <c r="CG182" i="5"/>
  <c r="CF182" i="5"/>
  <c r="CE182" i="5"/>
  <c r="CD182" i="5"/>
  <c r="CC182" i="5"/>
  <c r="CB182" i="5"/>
  <c r="CA182" i="5"/>
  <c r="BZ182" i="5"/>
  <c r="BY182" i="5"/>
  <c r="BX182" i="5"/>
  <c r="BW182" i="5"/>
  <c r="CP181" i="5"/>
  <c r="CO181" i="5"/>
  <c r="CN181" i="5"/>
  <c r="CM181" i="5"/>
  <c r="CL181" i="5"/>
  <c r="CK181" i="5"/>
  <c r="CJ181" i="5"/>
  <c r="CI181" i="5"/>
  <c r="CH181" i="5"/>
  <c r="CG181" i="5"/>
  <c r="CF181" i="5"/>
  <c r="CE181" i="5"/>
  <c r="CD181" i="5"/>
  <c r="CC181" i="5"/>
  <c r="CB181" i="5"/>
  <c r="CA181" i="5"/>
  <c r="BZ181" i="5"/>
  <c r="BY181" i="5"/>
  <c r="BX181" i="5"/>
  <c r="BW181" i="5"/>
  <c r="CP180" i="5"/>
  <c r="CO180" i="5"/>
  <c r="CN180" i="5"/>
  <c r="CM180" i="5"/>
  <c r="CL180" i="5"/>
  <c r="CK180" i="5"/>
  <c r="CJ180" i="5"/>
  <c r="CI180" i="5"/>
  <c r="CH180" i="5"/>
  <c r="CG180" i="5"/>
  <c r="CF180" i="5"/>
  <c r="CE180" i="5"/>
  <c r="CD180" i="5"/>
  <c r="CC180" i="5"/>
  <c r="CB180" i="5"/>
  <c r="CA180" i="5"/>
  <c r="BZ180" i="5"/>
  <c r="BY180" i="5"/>
  <c r="BX180" i="5"/>
  <c r="BW180" i="5"/>
  <c r="CP179" i="5"/>
  <c r="CO179" i="5"/>
  <c r="CN179" i="5"/>
  <c r="CM179" i="5"/>
  <c r="CL179" i="5"/>
  <c r="CK179" i="5"/>
  <c r="CJ179" i="5"/>
  <c r="CI179" i="5"/>
  <c r="CH179" i="5"/>
  <c r="CG179" i="5"/>
  <c r="CF179" i="5"/>
  <c r="CE179" i="5"/>
  <c r="CD179" i="5"/>
  <c r="CC179" i="5"/>
  <c r="CB179" i="5"/>
  <c r="CA179" i="5"/>
  <c r="BZ179" i="5"/>
  <c r="BY179" i="5"/>
  <c r="BX179" i="5"/>
  <c r="BW179" i="5"/>
  <c r="CP178" i="5"/>
  <c r="CO178" i="5"/>
  <c r="CN178" i="5"/>
  <c r="CM178" i="5"/>
  <c r="CL178" i="5"/>
  <c r="CK178" i="5"/>
  <c r="CJ178" i="5"/>
  <c r="CI178" i="5"/>
  <c r="CH178" i="5"/>
  <c r="CG178" i="5"/>
  <c r="CF178" i="5"/>
  <c r="CE178" i="5"/>
  <c r="CD178" i="5"/>
  <c r="CC178" i="5"/>
  <c r="CB178" i="5"/>
  <c r="CA178" i="5"/>
  <c r="BZ178" i="5"/>
  <c r="BY178" i="5"/>
  <c r="BX178" i="5"/>
  <c r="BW178" i="5"/>
  <c r="CP177" i="5"/>
  <c r="CO177" i="5"/>
  <c r="CN177" i="5"/>
  <c r="CM177" i="5"/>
  <c r="CL177" i="5"/>
  <c r="CK177" i="5"/>
  <c r="CJ177" i="5"/>
  <c r="CI177" i="5"/>
  <c r="CH177" i="5"/>
  <c r="CG177" i="5"/>
  <c r="CF177" i="5"/>
  <c r="CE177" i="5"/>
  <c r="CD177" i="5"/>
  <c r="CC177" i="5"/>
  <c r="CB177" i="5"/>
  <c r="CA177" i="5"/>
  <c r="BZ177" i="5"/>
  <c r="BY177" i="5"/>
  <c r="BX177" i="5"/>
  <c r="BW177" i="5"/>
  <c r="CP176" i="5"/>
  <c r="CO176" i="5"/>
  <c r="CN176" i="5"/>
  <c r="CM176" i="5"/>
  <c r="CL176" i="5"/>
  <c r="CK176" i="5"/>
  <c r="CJ176" i="5"/>
  <c r="CI176" i="5"/>
  <c r="CH176" i="5"/>
  <c r="CG176" i="5"/>
  <c r="CF176" i="5"/>
  <c r="CE176" i="5"/>
  <c r="CD176" i="5"/>
  <c r="CC176" i="5"/>
  <c r="CB176" i="5"/>
  <c r="CA176" i="5"/>
  <c r="BZ176" i="5"/>
  <c r="BY176" i="5"/>
  <c r="BX176" i="5"/>
  <c r="BW176" i="5"/>
  <c r="CP175" i="5"/>
  <c r="CO175" i="5"/>
  <c r="CN175" i="5"/>
  <c r="CM175" i="5"/>
  <c r="CL175" i="5"/>
  <c r="CK175" i="5"/>
  <c r="CJ175" i="5"/>
  <c r="CI175" i="5"/>
  <c r="CH175" i="5"/>
  <c r="CG175" i="5"/>
  <c r="CF175" i="5"/>
  <c r="CE175" i="5"/>
  <c r="CD175" i="5"/>
  <c r="CC175" i="5"/>
  <c r="CB175" i="5"/>
  <c r="CA175" i="5"/>
  <c r="BZ175" i="5"/>
  <c r="BY175" i="5"/>
  <c r="BX175" i="5"/>
  <c r="BW175" i="5"/>
  <c r="CP174" i="5"/>
  <c r="CO174" i="5"/>
  <c r="CN174" i="5"/>
  <c r="CM174" i="5"/>
  <c r="CL174" i="5"/>
  <c r="CK174" i="5"/>
  <c r="CJ174" i="5"/>
  <c r="CI174" i="5"/>
  <c r="CH174" i="5"/>
  <c r="CG174" i="5"/>
  <c r="CF174" i="5"/>
  <c r="CE174" i="5"/>
  <c r="CD174" i="5"/>
  <c r="CC174" i="5"/>
  <c r="CB174" i="5"/>
  <c r="CA174" i="5"/>
  <c r="BZ174" i="5"/>
  <c r="BY174" i="5"/>
  <c r="BX174" i="5"/>
  <c r="BW174" i="5"/>
  <c r="CP173" i="5"/>
  <c r="CO173" i="5"/>
  <c r="CN173" i="5"/>
  <c r="CM173" i="5"/>
  <c r="CL173" i="5"/>
  <c r="CK173" i="5"/>
  <c r="CJ173" i="5"/>
  <c r="CI173" i="5"/>
  <c r="CH173" i="5"/>
  <c r="CG173" i="5"/>
  <c r="CF173" i="5"/>
  <c r="CE173" i="5"/>
  <c r="CD173" i="5"/>
  <c r="CC173" i="5"/>
  <c r="CB173" i="5"/>
  <c r="CA173" i="5"/>
  <c r="BZ173" i="5"/>
  <c r="BY173" i="5"/>
  <c r="BX173" i="5"/>
  <c r="BW173" i="5"/>
  <c r="CP172" i="5"/>
  <c r="CO172" i="5"/>
  <c r="CN172" i="5"/>
  <c r="CM172" i="5"/>
  <c r="CL172" i="5"/>
  <c r="CK172" i="5"/>
  <c r="CJ172" i="5"/>
  <c r="CI172" i="5"/>
  <c r="CH172" i="5"/>
  <c r="CG172" i="5"/>
  <c r="CF172" i="5"/>
  <c r="CE172" i="5"/>
  <c r="CD172" i="5"/>
  <c r="CC172" i="5"/>
  <c r="CB172" i="5"/>
  <c r="CA172" i="5"/>
  <c r="BZ172" i="5"/>
  <c r="BY172" i="5"/>
  <c r="BX172" i="5"/>
  <c r="BW172" i="5"/>
  <c r="CP171" i="5"/>
  <c r="CO171" i="5"/>
  <c r="CN171" i="5"/>
  <c r="CM171" i="5"/>
  <c r="CL171" i="5"/>
  <c r="CK171" i="5"/>
  <c r="CJ171" i="5"/>
  <c r="CI171" i="5"/>
  <c r="CH171" i="5"/>
  <c r="CG171" i="5"/>
  <c r="CF171" i="5"/>
  <c r="CE171" i="5"/>
  <c r="CD171" i="5"/>
  <c r="CC171" i="5"/>
  <c r="CB171" i="5"/>
  <c r="CA171" i="5"/>
  <c r="BZ171" i="5"/>
  <c r="BY171" i="5"/>
  <c r="BX171" i="5"/>
  <c r="BW171" i="5"/>
  <c r="CP170" i="5"/>
  <c r="CO170" i="5"/>
  <c r="CN170" i="5"/>
  <c r="CM170" i="5"/>
  <c r="CL170" i="5"/>
  <c r="CK170" i="5"/>
  <c r="CJ170" i="5"/>
  <c r="CI170" i="5"/>
  <c r="CH170" i="5"/>
  <c r="CG170" i="5"/>
  <c r="CF170" i="5"/>
  <c r="CE170" i="5"/>
  <c r="CD170" i="5"/>
  <c r="CC170" i="5"/>
  <c r="CB170" i="5"/>
  <c r="CA170" i="5"/>
  <c r="BZ170" i="5"/>
  <c r="BY170" i="5"/>
  <c r="BX170" i="5"/>
  <c r="BW170" i="5"/>
  <c r="CP169" i="5"/>
  <c r="CO169" i="5"/>
  <c r="CN169" i="5"/>
  <c r="CM169" i="5"/>
  <c r="CL169" i="5"/>
  <c r="CK169" i="5"/>
  <c r="CJ169" i="5"/>
  <c r="CI169" i="5"/>
  <c r="CH169" i="5"/>
  <c r="CG169" i="5"/>
  <c r="CF169" i="5"/>
  <c r="CE169" i="5"/>
  <c r="CD169" i="5"/>
  <c r="CC169" i="5"/>
  <c r="CB169" i="5"/>
  <c r="CA169" i="5"/>
  <c r="BZ169" i="5"/>
  <c r="BY169" i="5"/>
  <c r="BX169" i="5"/>
  <c r="BW169" i="5"/>
  <c r="CP168" i="5"/>
  <c r="CO168" i="5"/>
  <c r="CN168" i="5"/>
  <c r="CM168" i="5"/>
  <c r="CL168" i="5"/>
  <c r="CK168" i="5"/>
  <c r="CJ168" i="5"/>
  <c r="CI168" i="5"/>
  <c r="CH168" i="5"/>
  <c r="CG168" i="5"/>
  <c r="CF168" i="5"/>
  <c r="CE168" i="5"/>
  <c r="CD168" i="5"/>
  <c r="CC168" i="5"/>
  <c r="CB168" i="5"/>
  <c r="CA168" i="5"/>
  <c r="BZ168" i="5"/>
  <c r="BY168" i="5"/>
  <c r="BX168" i="5"/>
  <c r="BW168" i="5"/>
  <c r="CP167" i="5"/>
  <c r="CO167" i="5"/>
  <c r="CN167" i="5"/>
  <c r="CM167" i="5"/>
  <c r="CL167" i="5"/>
  <c r="CK167" i="5"/>
  <c r="CJ167" i="5"/>
  <c r="CI167" i="5"/>
  <c r="CH167" i="5"/>
  <c r="CG167" i="5"/>
  <c r="CF167" i="5"/>
  <c r="CE167" i="5"/>
  <c r="CD167" i="5"/>
  <c r="CC167" i="5"/>
  <c r="CB167" i="5"/>
  <c r="CA167" i="5"/>
  <c r="BZ167" i="5"/>
  <c r="BY167" i="5"/>
  <c r="BX167" i="5"/>
  <c r="BW167" i="5"/>
  <c r="CP166" i="5"/>
  <c r="CO166" i="5"/>
  <c r="CN166" i="5"/>
  <c r="CM166" i="5"/>
  <c r="CL166" i="5"/>
  <c r="CK166" i="5"/>
  <c r="CJ166" i="5"/>
  <c r="CI166" i="5"/>
  <c r="CH166" i="5"/>
  <c r="CG166" i="5"/>
  <c r="CF166" i="5"/>
  <c r="CE166" i="5"/>
  <c r="CD166" i="5"/>
  <c r="CC166" i="5"/>
  <c r="CB166" i="5"/>
  <c r="CA166" i="5"/>
  <c r="BZ166" i="5"/>
  <c r="BY166" i="5"/>
  <c r="BX166" i="5"/>
  <c r="BW166" i="5"/>
  <c r="CP165" i="5"/>
  <c r="CO165" i="5"/>
  <c r="CN165" i="5"/>
  <c r="CM165" i="5"/>
  <c r="CL165" i="5"/>
  <c r="CK165" i="5"/>
  <c r="CJ165" i="5"/>
  <c r="CI165" i="5"/>
  <c r="CH165" i="5"/>
  <c r="CG165" i="5"/>
  <c r="CF165" i="5"/>
  <c r="CE165" i="5"/>
  <c r="CD165" i="5"/>
  <c r="CC165" i="5"/>
  <c r="CB165" i="5"/>
  <c r="CA165" i="5"/>
  <c r="BZ165" i="5"/>
  <c r="BY165" i="5"/>
  <c r="BX165" i="5"/>
  <c r="BW165" i="5"/>
  <c r="CP164" i="5"/>
  <c r="CO164" i="5"/>
  <c r="CN164" i="5"/>
  <c r="CM164" i="5"/>
  <c r="CL164" i="5"/>
  <c r="CK164" i="5"/>
  <c r="CJ164" i="5"/>
  <c r="CI164" i="5"/>
  <c r="CH164" i="5"/>
  <c r="CG164" i="5"/>
  <c r="CF164" i="5"/>
  <c r="CE164" i="5"/>
  <c r="CD164" i="5"/>
  <c r="CC164" i="5"/>
  <c r="CB164" i="5"/>
  <c r="CA164" i="5"/>
  <c r="BZ164" i="5"/>
  <c r="BY164" i="5"/>
  <c r="BX164" i="5"/>
  <c r="BW164" i="5"/>
  <c r="CP163" i="5"/>
  <c r="CO163" i="5"/>
  <c r="CN163" i="5"/>
  <c r="CM163" i="5"/>
  <c r="CL163" i="5"/>
  <c r="CK163" i="5"/>
  <c r="CJ163" i="5"/>
  <c r="CI163" i="5"/>
  <c r="CH163" i="5"/>
  <c r="CG163" i="5"/>
  <c r="CF163" i="5"/>
  <c r="CE163" i="5"/>
  <c r="CD163" i="5"/>
  <c r="CC163" i="5"/>
  <c r="CB163" i="5"/>
  <c r="CA163" i="5"/>
  <c r="BZ163" i="5"/>
  <c r="BY163" i="5"/>
  <c r="BX163" i="5"/>
  <c r="BW163" i="5"/>
  <c r="CP162" i="5"/>
  <c r="CO162" i="5"/>
  <c r="CN162" i="5"/>
  <c r="CM162" i="5"/>
  <c r="CL162" i="5"/>
  <c r="CK162" i="5"/>
  <c r="CJ162" i="5"/>
  <c r="CI162" i="5"/>
  <c r="CH162" i="5"/>
  <c r="CG162" i="5"/>
  <c r="CF162" i="5"/>
  <c r="CE162" i="5"/>
  <c r="CD162" i="5"/>
  <c r="CC162" i="5"/>
  <c r="CB162" i="5"/>
  <c r="CA162" i="5"/>
  <c r="BZ162" i="5"/>
  <c r="BY162" i="5"/>
  <c r="BX162" i="5"/>
  <c r="BW162" i="5"/>
  <c r="CP161" i="5"/>
  <c r="CO161" i="5"/>
  <c r="CN161" i="5"/>
  <c r="CM161" i="5"/>
  <c r="CL161" i="5"/>
  <c r="CK161" i="5"/>
  <c r="CJ161" i="5"/>
  <c r="CI161" i="5"/>
  <c r="CH161" i="5"/>
  <c r="CG161" i="5"/>
  <c r="CF161" i="5"/>
  <c r="CE161" i="5"/>
  <c r="CD161" i="5"/>
  <c r="CC161" i="5"/>
  <c r="CB161" i="5"/>
  <c r="CA161" i="5"/>
  <c r="BZ161" i="5"/>
  <c r="BY161" i="5"/>
  <c r="BX161" i="5"/>
  <c r="BW161" i="5"/>
  <c r="CP160" i="5"/>
  <c r="CO160" i="5"/>
  <c r="CN160" i="5"/>
  <c r="CM160" i="5"/>
  <c r="CL160" i="5"/>
  <c r="CK160" i="5"/>
  <c r="CJ160" i="5"/>
  <c r="CI160" i="5"/>
  <c r="CH160" i="5"/>
  <c r="CG160" i="5"/>
  <c r="CF160" i="5"/>
  <c r="CE160" i="5"/>
  <c r="CD160" i="5"/>
  <c r="CC160" i="5"/>
  <c r="CB160" i="5"/>
  <c r="CA160" i="5"/>
  <c r="BZ160" i="5"/>
  <c r="BY160" i="5"/>
  <c r="BX160" i="5"/>
  <c r="BW160" i="5"/>
  <c r="CP159" i="5"/>
  <c r="CO159" i="5"/>
  <c r="CN159" i="5"/>
  <c r="CM159" i="5"/>
  <c r="CL159" i="5"/>
  <c r="CK159" i="5"/>
  <c r="CJ159" i="5"/>
  <c r="CI159" i="5"/>
  <c r="CH159" i="5"/>
  <c r="CG159" i="5"/>
  <c r="CF159" i="5"/>
  <c r="CE159" i="5"/>
  <c r="CD159" i="5"/>
  <c r="CC159" i="5"/>
  <c r="CB159" i="5"/>
  <c r="CA159" i="5"/>
  <c r="BZ159" i="5"/>
  <c r="BY159" i="5"/>
  <c r="BX159" i="5"/>
  <c r="BW159" i="5"/>
  <c r="CP158" i="5"/>
  <c r="CO158" i="5"/>
  <c r="CN158" i="5"/>
  <c r="CM158" i="5"/>
  <c r="CL158" i="5"/>
  <c r="CK158" i="5"/>
  <c r="CJ158" i="5"/>
  <c r="CI158" i="5"/>
  <c r="CH158" i="5"/>
  <c r="CG158" i="5"/>
  <c r="CF158" i="5"/>
  <c r="CE158" i="5"/>
  <c r="CD158" i="5"/>
  <c r="CC158" i="5"/>
  <c r="CB158" i="5"/>
  <c r="CA158" i="5"/>
  <c r="BZ158" i="5"/>
  <c r="BY158" i="5"/>
  <c r="BX158" i="5"/>
  <c r="BW158" i="5"/>
  <c r="CP157" i="5"/>
  <c r="CO157" i="5"/>
  <c r="CN157" i="5"/>
  <c r="CM157" i="5"/>
  <c r="CL157" i="5"/>
  <c r="CK157" i="5"/>
  <c r="CJ157" i="5"/>
  <c r="CI157" i="5"/>
  <c r="CH157" i="5"/>
  <c r="CG157" i="5"/>
  <c r="CF157" i="5"/>
  <c r="CE157" i="5"/>
  <c r="CD157" i="5"/>
  <c r="CC157" i="5"/>
  <c r="CB157" i="5"/>
  <c r="CA157" i="5"/>
  <c r="BZ157" i="5"/>
  <c r="BY157" i="5"/>
  <c r="BX157" i="5"/>
  <c r="BW157" i="5"/>
  <c r="CP156" i="5"/>
  <c r="CO156" i="5"/>
  <c r="CN156" i="5"/>
  <c r="CM156" i="5"/>
  <c r="CL156" i="5"/>
  <c r="CK156" i="5"/>
  <c r="CJ156" i="5"/>
  <c r="CI156" i="5"/>
  <c r="CH156" i="5"/>
  <c r="CG156" i="5"/>
  <c r="CF156" i="5"/>
  <c r="CE156" i="5"/>
  <c r="CD156" i="5"/>
  <c r="CC156" i="5"/>
  <c r="CB156" i="5"/>
  <c r="CA156" i="5"/>
  <c r="BZ156" i="5"/>
  <c r="BY156" i="5"/>
  <c r="BX156" i="5"/>
  <c r="BW156" i="5"/>
  <c r="CP155" i="5"/>
  <c r="CO155" i="5"/>
  <c r="CN155" i="5"/>
  <c r="CM155" i="5"/>
  <c r="CL155" i="5"/>
  <c r="CK155" i="5"/>
  <c r="CJ155" i="5"/>
  <c r="CI155" i="5"/>
  <c r="CH155" i="5"/>
  <c r="CG155" i="5"/>
  <c r="CF155" i="5"/>
  <c r="CE155" i="5"/>
  <c r="CD155" i="5"/>
  <c r="CC155" i="5"/>
  <c r="CB155" i="5"/>
  <c r="CA155" i="5"/>
  <c r="BZ155" i="5"/>
  <c r="BY155" i="5"/>
  <c r="BX155" i="5"/>
  <c r="BW155" i="5"/>
  <c r="CP154" i="5"/>
  <c r="CO154" i="5"/>
  <c r="CN154" i="5"/>
  <c r="CM154" i="5"/>
  <c r="CL154" i="5"/>
  <c r="CK154" i="5"/>
  <c r="CJ154" i="5"/>
  <c r="CI154" i="5"/>
  <c r="CH154" i="5"/>
  <c r="CG154" i="5"/>
  <c r="CF154" i="5"/>
  <c r="CE154" i="5"/>
  <c r="CD154" i="5"/>
  <c r="CC154" i="5"/>
  <c r="CB154" i="5"/>
  <c r="CA154" i="5"/>
  <c r="BZ154" i="5"/>
  <c r="BY154" i="5"/>
  <c r="BX154" i="5"/>
  <c r="BW154" i="5"/>
  <c r="CP153" i="5"/>
  <c r="CO153" i="5"/>
  <c r="CN153" i="5"/>
  <c r="CM153" i="5"/>
  <c r="CL153" i="5"/>
  <c r="CK153" i="5"/>
  <c r="CJ153" i="5"/>
  <c r="CI153" i="5"/>
  <c r="CH153" i="5"/>
  <c r="CG153" i="5"/>
  <c r="CF153" i="5"/>
  <c r="CE153" i="5"/>
  <c r="CD153" i="5"/>
  <c r="CC153" i="5"/>
  <c r="CB153" i="5"/>
  <c r="CA153" i="5"/>
  <c r="BZ153" i="5"/>
  <c r="BY153" i="5"/>
  <c r="BX153" i="5"/>
  <c r="BW153" i="5"/>
  <c r="CP152" i="5"/>
  <c r="CO152" i="5"/>
  <c r="CN152" i="5"/>
  <c r="CM152" i="5"/>
  <c r="CL152" i="5"/>
  <c r="CK152" i="5"/>
  <c r="CJ152" i="5"/>
  <c r="CI152" i="5"/>
  <c r="CH152" i="5"/>
  <c r="CG152" i="5"/>
  <c r="CF152" i="5"/>
  <c r="CE152" i="5"/>
  <c r="CD152" i="5"/>
  <c r="CC152" i="5"/>
  <c r="CB152" i="5"/>
  <c r="CA152" i="5"/>
  <c r="BZ152" i="5"/>
  <c r="BY152" i="5"/>
  <c r="BX152" i="5"/>
  <c r="BW152" i="5"/>
  <c r="CP151" i="5"/>
  <c r="CO151" i="5"/>
  <c r="CN151" i="5"/>
  <c r="CM151" i="5"/>
  <c r="CL151" i="5"/>
  <c r="CK151" i="5"/>
  <c r="CJ151" i="5"/>
  <c r="CI151" i="5"/>
  <c r="CH151" i="5"/>
  <c r="CG151" i="5"/>
  <c r="CF151" i="5"/>
  <c r="CE151" i="5"/>
  <c r="CD151" i="5"/>
  <c r="CC151" i="5"/>
  <c r="CB151" i="5"/>
  <c r="CA151" i="5"/>
  <c r="BZ151" i="5"/>
  <c r="BY151" i="5"/>
  <c r="BX151" i="5"/>
  <c r="BW151" i="5"/>
  <c r="CP150" i="5"/>
  <c r="CO150" i="5"/>
  <c r="CN150" i="5"/>
  <c r="CM150" i="5"/>
  <c r="CL150" i="5"/>
  <c r="CK150" i="5"/>
  <c r="CJ150" i="5"/>
  <c r="CI150" i="5"/>
  <c r="CH150" i="5"/>
  <c r="CG150" i="5"/>
  <c r="CF150" i="5"/>
  <c r="CE150" i="5"/>
  <c r="CD150" i="5"/>
  <c r="CC150" i="5"/>
  <c r="CB150" i="5"/>
  <c r="CA150" i="5"/>
  <c r="BZ150" i="5"/>
  <c r="BY150" i="5"/>
  <c r="BX150" i="5"/>
  <c r="BW150" i="5"/>
  <c r="CP149" i="5"/>
  <c r="CO149" i="5"/>
  <c r="CN149" i="5"/>
  <c r="CM149" i="5"/>
  <c r="CL149" i="5"/>
  <c r="CK149" i="5"/>
  <c r="CJ149" i="5"/>
  <c r="CI149" i="5"/>
  <c r="CH149" i="5"/>
  <c r="CG149" i="5"/>
  <c r="CF149" i="5"/>
  <c r="CE149" i="5"/>
  <c r="CD149" i="5"/>
  <c r="CC149" i="5"/>
  <c r="CB149" i="5"/>
  <c r="CA149" i="5"/>
  <c r="BZ149" i="5"/>
  <c r="BY149" i="5"/>
  <c r="BX149" i="5"/>
  <c r="BW149" i="5"/>
  <c r="CP148" i="5"/>
  <c r="CO148" i="5"/>
  <c r="CN148" i="5"/>
  <c r="CM148" i="5"/>
  <c r="CL148" i="5"/>
  <c r="CK148" i="5"/>
  <c r="CJ148" i="5"/>
  <c r="CI148" i="5"/>
  <c r="CH148" i="5"/>
  <c r="CG148" i="5"/>
  <c r="CF148" i="5"/>
  <c r="CE148" i="5"/>
  <c r="CD148" i="5"/>
  <c r="CC148" i="5"/>
  <c r="CB148" i="5"/>
  <c r="CA148" i="5"/>
  <c r="BZ148" i="5"/>
  <c r="BY148" i="5"/>
  <c r="BX148" i="5"/>
  <c r="BW148" i="5"/>
  <c r="CP147" i="5"/>
  <c r="CO147" i="5"/>
  <c r="CN147" i="5"/>
  <c r="CM147" i="5"/>
  <c r="CL147" i="5"/>
  <c r="CK147" i="5"/>
  <c r="CJ147" i="5"/>
  <c r="CI147" i="5"/>
  <c r="CH147" i="5"/>
  <c r="CG147" i="5"/>
  <c r="CF147" i="5"/>
  <c r="CE147" i="5"/>
  <c r="CD147" i="5"/>
  <c r="CC147" i="5"/>
  <c r="CB147" i="5"/>
  <c r="CA147" i="5"/>
  <c r="BZ147" i="5"/>
  <c r="BY147" i="5"/>
  <c r="BX147" i="5"/>
  <c r="BW147" i="5"/>
  <c r="CP146" i="5"/>
  <c r="CO146" i="5"/>
  <c r="CN146" i="5"/>
  <c r="CM146" i="5"/>
  <c r="CL146" i="5"/>
  <c r="CK146" i="5"/>
  <c r="CJ146" i="5"/>
  <c r="CI146" i="5"/>
  <c r="CH146" i="5"/>
  <c r="CG146" i="5"/>
  <c r="CF146" i="5"/>
  <c r="CE146" i="5"/>
  <c r="CD146" i="5"/>
  <c r="CC146" i="5"/>
  <c r="CB146" i="5"/>
  <c r="CA146" i="5"/>
  <c r="BZ146" i="5"/>
  <c r="BY146" i="5"/>
  <c r="BX146" i="5"/>
  <c r="BW146" i="5"/>
  <c r="CP145" i="5"/>
  <c r="CO145" i="5"/>
  <c r="CN145" i="5"/>
  <c r="CM145" i="5"/>
  <c r="CL145" i="5"/>
  <c r="CK145" i="5"/>
  <c r="CJ145" i="5"/>
  <c r="CI145" i="5"/>
  <c r="CH145" i="5"/>
  <c r="CG145" i="5"/>
  <c r="CF145" i="5"/>
  <c r="CE145" i="5"/>
  <c r="CD145" i="5"/>
  <c r="CC145" i="5"/>
  <c r="CB145" i="5"/>
  <c r="CA145" i="5"/>
  <c r="BZ145" i="5"/>
  <c r="BY145" i="5"/>
  <c r="BX145" i="5"/>
  <c r="BW145" i="5"/>
  <c r="CP144" i="5"/>
  <c r="CO144" i="5"/>
  <c r="CN144" i="5"/>
  <c r="CM144" i="5"/>
  <c r="CL144" i="5"/>
  <c r="CK144" i="5"/>
  <c r="CJ144" i="5"/>
  <c r="CI144" i="5"/>
  <c r="CH144" i="5"/>
  <c r="CG144" i="5"/>
  <c r="CF144" i="5"/>
  <c r="CE144" i="5"/>
  <c r="CD144" i="5"/>
  <c r="CC144" i="5"/>
  <c r="CB144" i="5"/>
  <c r="CA144" i="5"/>
  <c r="BZ144" i="5"/>
  <c r="BY144" i="5"/>
  <c r="BX144" i="5"/>
  <c r="BW144" i="5"/>
  <c r="CP143" i="5"/>
  <c r="CO143" i="5"/>
  <c r="CN143" i="5"/>
  <c r="CM143" i="5"/>
  <c r="CL143" i="5"/>
  <c r="CK143" i="5"/>
  <c r="CJ143" i="5"/>
  <c r="CI143" i="5"/>
  <c r="CH143" i="5"/>
  <c r="CG143" i="5"/>
  <c r="CF143" i="5"/>
  <c r="CE143" i="5"/>
  <c r="CD143" i="5"/>
  <c r="CC143" i="5"/>
  <c r="CB143" i="5"/>
  <c r="CA143" i="5"/>
  <c r="BZ143" i="5"/>
  <c r="BY143" i="5"/>
  <c r="BX143" i="5"/>
  <c r="BW143" i="5"/>
  <c r="CP142" i="5"/>
  <c r="CO142" i="5"/>
  <c r="CN142" i="5"/>
  <c r="CM142" i="5"/>
  <c r="CL142" i="5"/>
  <c r="CK142" i="5"/>
  <c r="CJ142" i="5"/>
  <c r="CI142" i="5"/>
  <c r="CH142" i="5"/>
  <c r="CG142" i="5"/>
  <c r="CF142" i="5"/>
  <c r="CE142" i="5"/>
  <c r="CD142" i="5"/>
  <c r="CC142" i="5"/>
  <c r="CB142" i="5"/>
  <c r="CA142" i="5"/>
  <c r="BZ142" i="5"/>
  <c r="BY142" i="5"/>
  <c r="BX142" i="5"/>
  <c r="BW142" i="5"/>
  <c r="CP141" i="5"/>
  <c r="CO141" i="5"/>
  <c r="CN141" i="5"/>
  <c r="CM141" i="5"/>
  <c r="CL141" i="5"/>
  <c r="CK141" i="5"/>
  <c r="CJ141" i="5"/>
  <c r="CI141" i="5"/>
  <c r="CH141" i="5"/>
  <c r="CG141" i="5"/>
  <c r="CF141" i="5"/>
  <c r="CE141" i="5"/>
  <c r="CD141" i="5"/>
  <c r="CC141" i="5"/>
  <c r="CB141" i="5"/>
  <c r="CA141" i="5"/>
  <c r="BZ141" i="5"/>
  <c r="BY141" i="5"/>
  <c r="BX141" i="5"/>
  <c r="BW141" i="5"/>
  <c r="CP140" i="5"/>
  <c r="CO140" i="5"/>
  <c r="CN140" i="5"/>
  <c r="CM140" i="5"/>
  <c r="CL140" i="5"/>
  <c r="CK140" i="5"/>
  <c r="CJ140" i="5"/>
  <c r="CI140" i="5"/>
  <c r="CH140" i="5"/>
  <c r="CG140" i="5"/>
  <c r="CF140" i="5"/>
  <c r="CE140" i="5"/>
  <c r="CD140" i="5"/>
  <c r="CC140" i="5"/>
  <c r="CB140" i="5"/>
  <c r="CA140" i="5"/>
  <c r="BZ140" i="5"/>
  <c r="BY140" i="5"/>
  <c r="BX140" i="5"/>
  <c r="BW140" i="5"/>
  <c r="CP139" i="5"/>
  <c r="CO139" i="5"/>
  <c r="CN139" i="5"/>
  <c r="CM139" i="5"/>
  <c r="CL139" i="5"/>
  <c r="CK139" i="5"/>
  <c r="CJ139" i="5"/>
  <c r="CI139" i="5"/>
  <c r="CH139" i="5"/>
  <c r="CG139" i="5"/>
  <c r="CF139" i="5"/>
  <c r="CE139" i="5"/>
  <c r="CD139" i="5"/>
  <c r="CC139" i="5"/>
  <c r="CB139" i="5"/>
  <c r="CA139" i="5"/>
  <c r="BZ139" i="5"/>
  <c r="BY139" i="5"/>
  <c r="BX139" i="5"/>
  <c r="BW139" i="5"/>
  <c r="CP138" i="5"/>
  <c r="CO138" i="5"/>
  <c r="CN138" i="5"/>
  <c r="CM138" i="5"/>
  <c r="CL138" i="5"/>
  <c r="CK138" i="5"/>
  <c r="CJ138" i="5"/>
  <c r="CI138" i="5"/>
  <c r="CH138" i="5"/>
  <c r="CG138" i="5"/>
  <c r="CF138" i="5"/>
  <c r="CE138" i="5"/>
  <c r="CD138" i="5"/>
  <c r="CC138" i="5"/>
  <c r="CB138" i="5"/>
  <c r="CA138" i="5"/>
  <c r="BZ138" i="5"/>
  <c r="BY138" i="5"/>
  <c r="BX138" i="5"/>
  <c r="BW138" i="5"/>
  <c r="CP137" i="5"/>
  <c r="CO137" i="5"/>
  <c r="CN137" i="5"/>
  <c r="CM137" i="5"/>
  <c r="CL137" i="5"/>
  <c r="CK137" i="5"/>
  <c r="CJ137" i="5"/>
  <c r="CI137" i="5"/>
  <c r="CH137" i="5"/>
  <c r="CG137" i="5"/>
  <c r="CF137" i="5"/>
  <c r="CE137" i="5"/>
  <c r="CD137" i="5"/>
  <c r="CC137" i="5"/>
  <c r="CB137" i="5"/>
  <c r="CA137" i="5"/>
  <c r="BZ137" i="5"/>
  <c r="BY137" i="5"/>
  <c r="BX137" i="5"/>
  <c r="BW137" i="5"/>
  <c r="CP136" i="5"/>
  <c r="CO136" i="5"/>
  <c r="CN136" i="5"/>
  <c r="CM136" i="5"/>
  <c r="CL136" i="5"/>
  <c r="CK136" i="5"/>
  <c r="CJ136" i="5"/>
  <c r="CI136" i="5"/>
  <c r="CH136" i="5"/>
  <c r="CG136" i="5"/>
  <c r="CF136" i="5"/>
  <c r="CE136" i="5"/>
  <c r="CD136" i="5"/>
  <c r="CC136" i="5"/>
  <c r="CB136" i="5"/>
  <c r="CA136" i="5"/>
  <c r="BZ136" i="5"/>
  <c r="BY136" i="5"/>
  <c r="BX136" i="5"/>
  <c r="BW136" i="5"/>
  <c r="CP135" i="5"/>
  <c r="CO135" i="5"/>
  <c r="CN135" i="5"/>
  <c r="CM135" i="5"/>
  <c r="CL135" i="5"/>
  <c r="CK135" i="5"/>
  <c r="CJ135" i="5"/>
  <c r="CI135" i="5"/>
  <c r="CH135" i="5"/>
  <c r="CG135" i="5"/>
  <c r="CF135" i="5"/>
  <c r="CE135" i="5"/>
  <c r="CD135" i="5"/>
  <c r="CC135" i="5"/>
  <c r="CB135" i="5"/>
  <c r="CA135" i="5"/>
  <c r="BZ135" i="5"/>
  <c r="BY135" i="5"/>
  <c r="BX135" i="5"/>
  <c r="BW135" i="5"/>
  <c r="BX134" i="5"/>
  <c r="BW134" i="5"/>
  <c r="AE106" i="5"/>
  <c r="AG106" i="5"/>
  <c r="AD112" i="5"/>
  <c r="AD111" i="5"/>
  <c r="AD110" i="5"/>
  <c r="AD109" i="5"/>
  <c r="AE6" i="5"/>
  <c r="AG6" i="5"/>
  <c r="AS62" i="23"/>
  <c r="BD63" i="23"/>
  <c r="BD62" i="23"/>
  <c r="BD61" i="23"/>
  <c r="BD60" i="23"/>
  <c r="BD59" i="23"/>
  <c r="BD58" i="23"/>
  <c r="BD57" i="23"/>
  <c r="BD56" i="23"/>
  <c r="BD55" i="23"/>
  <c r="BD54" i="23"/>
  <c r="BD53" i="23"/>
  <c r="BD52" i="23"/>
  <c r="BD51" i="23"/>
  <c r="BD50" i="23"/>
  <c r="BD49" i="23"/>
  <c r="BD48" i="23"/>
  <c r="BD47" i="23"/>
  <c r="BD46" i="23"/>
  <c r="BD45" i="23"/>
  <c r="BD44" i="23"/>
  <c r="BD43" i="23"/>
  <c r="BD42" i="23"/>
  <c r="BD41" i="23"/>
  <c r="BD40" i="23"/>
  <c r="BD39" i="23"/>
  <c r="BD38" i="23"/>
  <c r="BD37" i="23"/>
  <c r="BD36" i="23"/>
  <c r="BD35" i="23"/>
  <c r="BD34" i="23"/>
  <c r="BD33" i="23"/>
  <c r="BD32" i="23"/>
  <c r="BD31" i="23"/>
  <c r="BD30" i="23"/>
  <c r="BD29" i="23"/>
  <c r="BD28" i="23"/>
  <c r="BD27" i="23"/>
  <c r="BD26" i="23"/>
  <c r="BD25" i="23"/>
  <c r="BD24" i="23"/>
  <c r="BD23" i="23"/>
  <c r="BD22" i="23"/>
  <c r="BD21" i="23"/>
  <c r="BD20" i="23"/>
  <c r="BD19" i="23"/>
  <c r="BD18" i="23"/>
  <c r="BD17" i="23"/>
  <c r="BD16" i="23"/>
  <c r="BD15" i="23"/>
  <c r="BD14" i="23"/>
  <c r="BD13" i="23"/>
  <c r="BB63" i="23"/>
  <c r="BA63" i="23"/>
  <c r="AZ63" i="23"/>
  <c r="AY63" i="23"/>
  <c r="AX63" i="23"/>
  <c r="BB62" i="23"/>
  <c r="BA62" i="23"/>
  <c r="AZ62" i="23"/>
  <c r="AY62" i="23"/>
  <c r="AX62" i="23"/>
  <c r="BB61" i="23"/>
  <c r="BA61" i="23"/>
  <c r="AZ61" i="23"/>
  <c r="AY61" i="23"/>
  <c r="AX61" i="23"/>
  <c r="BB60" i="23"/>
  <c r="BA60" i="23"/>
  <c r="AZ60" i="23"/>
  <c r="AY60" i="23"/>
  <c r="AX60" i="23"/>
  <c r="BB59" i="23"/>
  <c r="BA59" i="23"/>
  <c r="AZ59" i="23"/>
  <c r="AY59" i="23"/>
  <c r="AX59" i="23"/>
  <c r="BB58" i="23"/>
  <c r="BA58" i="23"/>
  <c r="AZ58" i="23"/>
  <c r="AY58" i="23"/>
  <c r="AX58" i="23"/>
  <c r="BB57" i="23"/>
  <c r="BA57" i="23"/>
  <c r="AZ57" i="23"/>
  <c r="AY57" i="23"/>
  <c r="AX57" i="23"/>
  <c r="BB56" i="23"/>
  <c r="BA56" i="23"/>
  <c r="AZ56" i="23"/>
  <c r="AY56" i="23"/>
  <c r="AX56" i="23"/>
  <c r="BB55" i="23"/>
  <c r="BA55" i="23"/>
  <c r="AZ55" i="23"/>
  <c r="AY55" i="23"/>
  <c r="AX55" i="23"/>
  <c r="BB54" i="23"/>
  <c r="BA54" i="23"/>
  <c r="AZ54" i="23"/>
  <c r="AY54" i="23"/>
  <c r="AX54" i="23"/>
  <c r="BB53" i="23"/>
  <c r="BA53" i="23"/>
  <c r="AZ53" i="23"/>
  <c r="AY53" i="23"/>
  <c r="AX53" i="23"/>
  <c r="BB52" i="23"/>
  <c r="BA52" i="23"/>
  <c r="AZ52" i="23"/>
  <c r="AY52" i="23"/>
  <c r="AX52" i="23"/>
  <c r="BB51" i="23"/>
  <c r="BA51" i="23"/>
  <c r="AZ51" i="23"/>
  <c r="AY51" i="23"/>
  <c r="AX51" i="23"/>
  <c r="BB50" i="23"/>
  <c r="BA50" i="23"/>
  <c r="AZ50" i="23"/>
  <c r="AY50" i="23"/>
  <c r="AX50" i="23"/>
  <c r="BB49" i="23"/>
  <c r="BA49" i="23"/>
  <c r="AZ49" i="23"/>
  <c r="AY49" i="23"/>
  <c r="AX49" i="23"/>
  <c r="BB48" i="23"/>
  <c r="BA48" i="23"/>
  <c r="AZ48" i="23"/>
  <c r="AY48" i="23"/>
  <c r="AX48" i="23"/>
  <c r="BB47" i="23"/>
  <c r="BA47" i="23"/>
  <c r="AZ47" i="23"/>
  <c r="AY47" i="23"/>
  <c r="AX47" i="23"/>
  <c r="BB46" i="23"/>
  <c r="BA46" i="23"/>
  <c r="AZ46" i="23"/>
  <c r="AY46" i="23"/>
  <c r="AX46" i="23"/>
  <c r="BB45" i="23"/>
  <c r="BA45" i="23"/>
  <c r="AZ45" i="23"/>
  <c r="AY45" i="23"/>
  <c r="AX45" i="23"/>
  <c r="BB44" i="23"/>
  <c r="BA44" i="23"/>
  <c r="AZ44" i="23"/>
  <c r="AY44" i="23"/>
  <c r="AX44" i="23"/>
  <c r="BB43" i="23"/>
  <c r="BA43" i="23"/>
  <c r="AZ43" i="23"/>
  <c r="AY43" i="23"/>
  <c r="AX43" i="23"/>
  <c r="BB42" i="23"/>
  <c r="BA42" i="23"/>
  <c r="AZ42" i="23"/>
  <c r="AY42" i="23"/>
  <c r="AX42" i="23"/>
  <c r="BB41" i="23"/>
  <c r="BA41" i="23"/>
  <c r="AZ41" i="23"/>
  <c r="AY41" i="23"/>
  <c r="AX41" i="23"/>
  <c r="BB40" i="23"/>
  <c r="BA40" i="23"/>
  <c r="AZ40" i="23"/>
  <c r="AY40" i="23"/>
  <c r="AX40" i="23"/>
  <c r="BB39" i="23"/>
  <c r="BA39" i="23"/>
  <c r="AZ39" i="23"/>
  <c r="AY39" i="23"/>
  <c r="AX39" i="23"/>
  <c r="BB38" i="23"/>
  <c r="BA38" i="23"/>
  <c r="AZ38" i="23"/>
  <c r="AY38" i="23"/>
  <c r="AX38" i="23"/>
  <c r="BB37" i="23"/>
  <c r="BA37" i="23"/>
  <c r="AZ37" i="23"/>
  <c r="AY37" i="23"/>
  <c r="AX37" i="23"/>
  <c r="BB36" i="23"/>
  <c r="BA36" i="23"/>
  <c r="AZ36" i="23"/>
  <c r="AY36" i="23"/>
  <c r="AX36" i="23"/>
  <c r="BB35" i="23"/>
  <c r="BA35" i="23"/>
  <c r="AZ35" i="23"/>
  <c r="AY35" i="23"/>
  <c r="AX35" i="23"/>
  <c r="BB34" i="23"/>
  <c r="BA34" i="23"/>
  <c r="AZ34" i="23"/>
  <c r="AY34" i="23"/>
  <c r="AX34" i="23"/>
  <c r="BB33" i="23"/>
  <c r="BA33" i="23"/>
  <c r="AZ33" i="23"/>
  <c r="AY33" i="23"/>
  <c r="AX33" i="23"/>
  <c r="BB32" i="23"/>
  <c r="BA32" i="23"/>
  <c r="AZ32" i="23"/>
  <c r="AY32" i="23"/>
  <c r="AX32" i="23"/>
  <c r="BB31" i="23"/>
  <c r="BA31" i="23"/>
  <c r="AZ31" i="23"/>
  <c r="AY31" i="23"/>
  <c r="AX31" i="23"/>
  <c r="BB30" i="23"/>
  <c r="BA30" i="23"/>
  <c r="AZ30" i="23"/>
  <c r="AY30" i="23"/>
  <c r="AX30" i="23"/>
  <c r="BB29" i="23"/>
  <c r="BA29" i="23"/>
  <c r="AZ29" i="23"/>
  <c r="AY29" i="23"/>
  <c r="AX29" i="23"/>
  <c r="BB28" i="23"/>
  <c r="BA28" i="23"/>
  <c r="AZ28" i="23"/>
  <c r="AY28" i="23"/>
  <c r="AX28" i="23"/>
  <c r="BB27" i="23"/>
  <c r="BA27" i="23"/>
  <c r="AZ27" i="23"/>
  <c r="AY27" i="23"/>
  <c r="AX27" i="23"/>
  <c r="BB26" i="23"/>
  <c r="BA26" i="23"/>
  <c r="AZ26" i="23"/>
  <c r="AY26" i="23"/>
  <c r="AX26" i="23"/>
  <c r="BB25" i="23"/>
  <c r="BA25" i="23"/>
  <c r="AZ25" i="23"/>
  <c r="AY25" i="23"/>
  <c r="AX25" i="23"/>
  <c r="BB24" i="23"/>
  <c r="BA24" i="23"/>
  <c r="AZ24" i="23"/>
  <c r="AY24" i="23"/>
  <c r="AX24" i="23"/>
  <c r="BB23" i="23"/>
  <c r="BA23" i="23"/>
  <c r="AZ23" i="23"/>
  <c r="AY23" i="23"/>
  <c r="AX23" i="23"/>
  <c r="BB22" i="23"/>
  <c r="BA22" i="23"/>
  <c r="AZ22" i="23"/>
  <c r="AY22" i="23"/>
  <c r="AX22" i="23"/>
  <c r="BB21" i="23"/>
  <c r="BA21" i="23"/>
  <c r="AZ21" i="23"/>
  <c r="AY21" i="23"/>
  <c r="AX21" i="23"/>
  <c r="BB20" i="23"/>
  <c r="BA20" i="23"/>
  <c r="AZ20" i="23"/>
  <c r="AY20" i="23"/>
  <c r="AX20" i="23"/>
  <c r="BB19" i="23"/>
  <c r="BA19" i="23"/>
  <c r="AZ19" i="23"/>
  <c r="AY19" i="23"/>
  <c r="AX19" i="23"/>
  <c r="BB18" i="23"/>
  <c r="BA18" i="23"/>
  <c r="AZ18" i="23"/>
  <c r="AY18" i="23"/>
  <c r="AX18" i="23"/>
  <c r="BB17" i="23"/>
  <c r="BA17" i="23"/>
  <c r="AZ17" i="23"/>
  <c r="AY17" i="23"/>
  <c r="AX17" i="23"/>
  <c r="BB16" i="23"/>
  <c r="BA16" i="23"/>
  <c r="AZ16" i="23"/>
  <c r="AY16" i="23"/>
  <c r="AX16" i="23"/>
  <c r="BB15" i="23"/>
  <c r="BA15" i="23"/>
  <c r="AZ15" i="23"/>
  <c r="AY15" i="23"/>
  <c r="AX15" i="23"/>
  <c r="BB14" i="23"/>
  <c r="BA14" i="23"/>
  <c r="AZ14" i="23"/>
  <c r="AY14" i="23"/>
  <c r="AX14" i="23"/>
  <c r="BB13" i="23"/>
  <c r="BA13" i="23"/>
  <c r="AZ13" i="23"/>
  <c r="AY13" i="23"/>
  <c r="AX13" i="23"/>
  <c r="AT63" i="23"/>
  <c r="AS63" i="23"/>
  <c r="AT62" i="23"/>
  <c r="AT61" i="23"/>
  <c r="AS61" i="23"/>
  <c r="AT60" i="23"/>
  <c r="AS60" i="23"/>
  <c r="AT59" i="23"/>
  <c r="AS59" i="23"/>
  <c r="AT58" i="23"/>
  <c r="AS58" i="23"/>
  <c r="AT57" i="23"/>
  <c r="AS57" i="23"/>
  <c r="AT56" i="23"/>
  <c r="AS56" i="23"/>
  <c r="AT55" i="23"/>
  <c r="AS55" i="23"/>
  <c r="AT54" i="23"/>
  <c r="AS54" i="23"/>
  <c r="AT53" i="23"/>
  <c r="AS53" i="23"/>
  <c r="AT52" i="23"/>
  <c r="AS52" i="23"/>
  <c r="AT51" i="23"/>
  <c r="AS51" i="23"/>
  <c r="AT50" i="23"/>
  <c r="AS50" i="23"/>
  <c r="AT49" i="23"/>
  <c r="AS49" i="23"/>
  <c r="AT48" i="23"/>
  <c r="AS48" i="23"/>
  <c r="AT47" i="23"/>
  <c r="AS47" i="23"/>
  <c r="AT46" i="23"/>
  <c r="AS46" i="23"/>
  <c r="AT45" i="23"/>
  <c r="AS45" i="23"/>
  <c r="AT44" i="23"/>
  <c r="AS44" i="23"/>
  <c r="AT43" i="23"/>
  <c r="AS43" i="23"/>
  <c r="AT42" i="23"/>
  <c r="AS42" i="23"/>
  <c r="AT41" i="23"/>
  <c r="AS41" i="23"/>
  <c r="AT40" i="23"/>
  <c r="AS40" i="23"/>
  <c r="AT39" i="23"/>
  <c r="AS39" i="23"/>
  <c r="AT38" i="23"/>
  <c r="AS38" i="23"/>
  <c r="AT37" i="23"/>
  <c r="AS37" i="23"/>
  <c r="AT36" i="23"/>
  <c r="AS36" i="23"/>
  <c r="AT35" i="23"/>
  <c r="AS35" i="23"/>
  <c r="AT34" i="23"/>
  <c r="AS34" i="23"/>
  <c r="AT33" i="23"/>
  <c r="AS33" i="23"/>
  <c r="AT32" i="23"/>
  <c r="AS32" i="23"/>
  <c r="AT31" i="23"/>
  <c r="AS31" i="23"/>
  <c r="AT30" i="23"/>
  <c r="AS30" i="23"/>
  <c r="AT29" i="23"/>
  <c r="AS29" i="23"/>
  <c r="AT28" i="23"/>
  <c r="AS28" i="23"/>
  <c r="AT27" i="23"/>
  <c r="AS27" i="23"/>
  <c r="AT26" i="23"/>
  <c r="AS26" i="23"/>
  <c r="AT25" i="23"/>
  <c r="AS25" i="23"/>
  <c r="AT24" i="23"/>
  <c r="AS24" i="23"/>
  <c r="AT23" i="23"/>
  <c r="AS23" i="23"/>
  <c r="AT22" i="23"/>
  <c r="AS22" i="23"/>
  <c r="AT21" i="23"/>
  <c r="AS21" i="23"/>
  <c r="AT20" i="23"/>
  <c r="AS20" i="23"/>
  <c r="AT19" i="23"/>
  <c r="AS19" i="23"/>
  <c r="AT18" i="23"/>
  <c r="AS18" i="23"/>
  <c r="AT17" i="23"/>
  <c r="AS17" i="23"/>
  <c r="AT16" i="23"/>
  <c r="AS16" i="23"/>
  <c r="AT15" i="23"/>
  <c r="AS15" i="23"/>
  <c r="AT14" i="23"/>
  <c r="AS14" i="23"/>
  <c r="AT13" i="23"/>
  <c r="AS13" i="23"/>
  <c r="AQ63" i="23"/>
  <c r="AP63" i="23"/>
  <c r="AO63" i="23"/>
  <c r="AN63" i="23"/>
  <c r="AM63" i="23"/>
  <c r="AL63" i="23"/>
  <c r="AK63" i="23"/>
  <c r="AQ62" i="23"/>
  <c r="AP62" i="23"/>
  <c r="AO62" i="23"/>
  <c r="AN62" i="23"/>
  <c r="AM62" i="23"/>
  <c r="AL62" i="23"/>
  <c r="AK62" i="23"/>
  <c r="AQ61" i="23"/>
  <c r="AP61" i="23"/>
  <c r="AO61" i="23"/>
  <c r="AN61" i="23"/>
  <c r="AM61" i="23"/>
  <c r="AL61" i="23"/>
  <c r="AK61" i="23"/>
  <c r="AQ60" i="23"/>
  <c r="AP60" i="23"/>
  <c r="AO60" i="23"/>
  <c r="AN60" i="23"/>
  <c r="AM60" i="23"/>
  <c r="AL60" i="23"/>
  <c r="AK60" i="23"/>
  <c r="AQ59" i="23"/>
  <c r="AP59" i="23"/>
  <c r="AO59" i="23"/>
  <c r="AN59" i="23"/>
  <c r="AM59" i="23"/>
  <c r="AL59" i="23"/>
  <c r="AK59" i="23"/>
  <c r="AQ58" i="23"/>
  <c r="AP58" i="23"/>
  <c r="AO58" i="23"/>
  <c r="AN58" i="23"/>
  <c r="AM58" i="23"/>
  <c r="AL58" i="23"/>
  <c r="AK58" i="23"/>
  <c r="AQ57" i="23"/>
  <c r="AP57" i="23"/>
  <c r="AO57" i="23"/>
  <c r="AN57" i="23"/>
  <c r="AM57" i="23"/>
  <c r="AL57" i="23"/>
  <c r="AK57" i="23"/>
  <c r="AQ56" i="23"/>
  <c r="AP56" i="23"/>
  <c r="AO56" i="23"/>
  <c r="AN56" i="23"/>
  <c r="AM56" i="23"/>
  <c r="AL56" i="23"/>
  <c r="AK56" i="23"/>
  <c r="AQ55" i="23"/>
  <c r="AP55" i="23"/>
  <c r="AO55" i="23"/>
  <c r="AN55" i="23"/>
  <c r="AM55" i="23"/>
  <c r="AL55" i="23"/>
  <c r="AK55" i="23"/>
  <c r="AQ54" i="23"/>
  <c r="AP54" i="23"/>
  <c r="AO54" i="23"/>
  <c r="AN54" i="23"/>
  <c r="AM54" i="23"/>
  <c r="AL54" i="23"/>
  <c r="AK54" i="23"/>
  <c r="AQ53" i="23"/>
  <c r="AP53" i="23"/>
  <c r="AO53" i="23"/>
  <c r="AN53" i="23"/>
  <c r="AM53" i="23"/>
  <c r="AL53" i="23"/>
  <c r="AK53" i="23"/>
  <c r="AQ52" i="23"/>
  <c r="AP52" i="23"/>
  <c r="AO52" i="23"/>
  <c r="AN52" i="23"/>
  <c r="AM52" i="23"/>
  <c r="AL52" i="23"/>
  <c r="AK52" i="23"/>
  <c r="AQ51" i="23"/>
  <c r="AP51" i="23"/>
  <c r="AO51" i="23"/>
  <c r="AN51" i="23"/>
  <c r="AM51" i="23"/>
  <c r="AL51" i="23"/>
  <c r="AK51" i="23"/>
  <c r="AQ50" i="23"/>
  <c r="AP50" i="23"/>
  <c r="AO50" i="23"/>
  <c r="AN50" i="23"/>
  <c r="AM50" i="23"/>
  <c r="AL50" i="23"/>
  <c r="AK50" i="23"/>
  <c r="AQ49" i="23"/>
  <c r="AP49" i="23"/>
  <c r="AO49" i="23"/>
  <c r="AN49" i="23"/>
  <c r="AM49" i="23"/>
  <c r="AL49" i="23"/>
  <c r="AK49" i="23"/>
  <c r="AQ48" i="23"/>
  <c r="AP48" i="23"/>
  <c r="AO48" i="23"/>
  <c r="AN48" i="23"/>
  <c r="AM48" i="23"/>
  <c r="AL48" i="23"/>
  <c r="AK48" i="23"/>
  <c r="AQ47" i="23"/>
  <c r="AP47" i="23"/>
  <c r="AO47" i="23"/>
  <c r="AN47" i="23"/>
  <c r="AM47" i="23"/>
  <c r="AL47" i="23"/>
  <c r="AK47" i="23"/>
  <c r="AQ46" i="23"/>
  <c r="AP46" i="23"/>
  <c r="AO46" i="23"/>
  <c r="AN46" i="23"/>
  <c r="AM46" i="23"/>
  <c r="AL46" i="23"/>
  <c r="AK46" i="23"/>
  <c r="AQ45" i="23"/>
  <c r="AP45" i="23"/>
  <c r="AO45" i="23"/>
  <c r="AN45" i="23"/>
  <c r="AM45" i="23"/>
  <c r="AL45" i="23"/>
  <c r="AK45" i="23"/>
  <c r="AQ44" i="23"/>
  <c r="AP44" i="23"/>
  <c r="AO44" i="23"/>
  <c r="AN44" i="23"/>
  <c r="AM44" i="23"/>
  <c r="AL44" i="23"/>
  <c r="AK44" i="23"/>
  <c r="AQ43" i="23"/>
  <c r="AP43" i="23"/>
  <c r="AO43" i="23"/>
  <c r="AN43" i="23"/>
  <c r="AM43" i="23"/>
  <c r="AL43" i="23"/>
  <c r="AK43" i="23"/>
  <c r="AQ42" i="23"/>
  <c r="AP42" i="23"/>
  <c r="AO42" i="23"/>
  <c r="AN42" i="23"/>
  <c r="AM42" i="23"/>
  <c r="AL42" i="23"/>
  <c r="AK42" i="23"/>
  <c r="AQ41" i="23"/>
  <c r="AP41" i="23"/>
  <c r="AO41" i="23"/>
  <c r="AN41" i="23"/>
  <c r="AM41" i="23"/>
  <c r="AL41" i="23"/>
  <c r="AK41" i="23"/>
  <c r="AQ40" i="23"/>
  <c r="AP40" i="23"/>
  <c r="AO40" i="23"/>
  <c r="AN40" i="23"/>
  <c r="AM40" i="23"/>
  <c r="AL40" i="23"/>
  <c r="AK40" i="23"/>
  <c r="AQ39" i="23"/>
  <c r="AP39" i="23"/>
  <c r="AO39" i="23"/>
  <c r="AN39" i="23"/>
  <c r="AM39" i="23"/>
  <c r="AL39" i="23"/>
  <c r="AK39" i="23"/>
  <c r="AQ38" i="23"/>
  <c r="AP38" i="23"/>
  <c r="AO38" i="23"/>
  <c r="AN38" i="23"/>
  <c r="AM38" i="23"/>
  <c r="AL38" i="23"/>
  <c r="AK38" i="23"/>
  <c r="AQ37" i="23"/>
  <c r="AP37" i="23"/>
  <c r="AO37" i="23"/>
  <c r="AN37" i="23"/>
  <c r="AM37" i="23"/>
  <c r="AL37" i="23"/>
  <c r="AK37" i="23"/>
  <c r="AQ36" i="23"/>
  <c r="AP36" i="23"/>
  <c r="AO36" i="23"/>
  <c r="AN36" i="23"/>
  <c r="AM36" i="23"/>
  <c r="AL36" i="23"/>
  <c r="AK36" i="23"/>
  <c r="AQ35" i="23"/>
  <c r="AP35" i="23"/>
  <c r="AO35" i="23"/>
  <c r="AN35" i="23"/>
  <c r="AM35" i="23"/>
  <c r="AL35" i="23"/>
  <c r="AK35" i="23"/>
  <c r="AQ34" i="23"/>
  <c r="AP34" i="23"/>
  <c r="AO34" i="23"/>
  <c r="AN34" i="23"/>
  <c r="AM34" i="23"/>
  <c r="AL34" i="23"/>
  <c r="AK34" i="23"/>
  <c r="AQ33" i="23"/>
  <c r="AP33" i="23"/>
  <c r="AO33" i="23"/>
  <c r="AN33" i="23"/>
  <c r="AM33" i="23"/>
  <c r="AL33" i="23"/>
  <c r="AK33" i="23"/>
  <c r="AQ32" i="23"/>
  <c r="AP32" i="23"/>
  <c r="AO32" i="23"/>
  <c r="AN32" i="23"/>
  <c r="AM32" i="23"/>
  <c r="AL32" i="23"/>
  <c r="AK32" i="23"/>
  <c r="AQ31" i="23"/>
  <c r="AP31" i="23"/>
  <c r="AO31" i="23"/>
  <c r="AN31" i="23"/>
  <c r="AM31" i="23"/>
  <c r="AL31" i="23"/>
  <c r="AK31" i="23"/>
  <c r="AQ30" i="23"/>
  <c r="AP30" i="23"/>
  <c r="AO30" i="23"/>
  <c r="AN30" i="23"/>
  <c r="AM30" i="23"/>
  <c r="AL30" i="23"/>
  <c r="AK30" i="23"/>
  <c r="AQ29" i="23"/>
  <c r="AP29" i="23"/>
  <c r="AO29" i="23"/>
  <c r="AN29" i="23"/>
  <c r="AM29" i="23"/>
  <c r="AL29" i="23"/>
  <c r="AK29" i="23"/>
  <c r="AQ28" i="23"/>
  <c r="AP28" i="23"/>
  <c r="AO28" i="23"/>
  <c r="AN28" i="23"/>
  <c r="AM28" i="23"/>
  <c r="AL28" i="23"/>
  <c r="AK28" i="23"/>
  <c r="AQ27" i="23"/>
  <c r="AP27" i="23"/>
  <c r="AO27" i="23"/>
  <c r="AN27" i="23"/>
  <c r="AM27" i="23"/>
  <c r="AL27" i="23"/>
  <c r="AK27" i="23"/>
  <c r="AQ26" i="23"/>
  <c r="AP26" i="23"/>
  <c r="AO26" i="23"/>
  <c r="AN26" i="23"/>
  <c r="AM26" i="23"/>
  <c r="AL26" i="23"/>
  <c r="AK26" i="23"/>
  <c r="AQ25" i="23"/>
  <c r="AP25" i="23"/>
  <c r="AO25" i="23"/>
  <c r="AN25" i="23"/>
  <c r="AM25" i="23"/>
  <c r="AL25" i="23"/>
  <c r="AK25" i="23"/>
  <c r="AQ24" i="23"/>
  <c r="AP24" i="23"/>
  <c r="AO24" i="23"/>
  <c r="AN24" i="23"/>
  <c r="AM24" i="23"/>
  <c r="AL24" i="23"/>
  <c r="AK24" i="23"/>
  <c r="AQ23" i="23"/>
  <c r="AP23" i="23"/>
  <c r="AO23" i="23"/>
  <c r="AN23" i="23"/>
  <c r="AM23" i="23"/>
  <c r="AL23" i="23"/>
  <c r="AK23" i="23"/>
  <c r="AQ22" i="23"/>
  <c r="AP22" i="23"/>
  <c r="AO22" i="23"/>
  <c r="AN22" i="23"/>
  <c r="AM22" i="23"/>
  <c r="AL22" i="23"/>
  <c r="AK22" i="23"/>
  <c r="AQ21" i="23"/>
  <c r="AP21" i="23"/>
  <c r="AO21" i="23"/>
  <c r="AN21" i="23"/>
  <c r="AM21" i="23"/>
  <c r="AL21" i="23"/>
  <c r="AK21" i="23"/>
  <c r="AQ20" i="23"/>
  <c r="AP20" i="23"/>
  <c r="AO20" i="23"/>
  <c r="AN20" i="23"/>
  <c r="AM20" i="23"/>
  <c r="AL20" i="23"/>
  <c r="AK20" i="23"/>
  <c r="AQ19" i="23"/>
  <c r="AP19" i="23"/>
  <c r="AO19" i="23"/>
  <c r="AN19" i="23"/>
  <c r="AM19" i="23"/>
  <c r="AL19" i="23"/>
  <c r="AK19" i="23"/>
  <c r="AQ18" i="23"/>
  <c r="AP18" i="23"/>
  <c r="AO18" i="23"/>
  <c r="AN18" i="23"/>
  <c r="AM18" i="23"/>
  <c r="AL18" i="23"/>
  <c r="AK18" i="23"/>
  <c r="AQ17" i="23"/>
  <c r="AP17" i="23"/>
  <c r="AO17" i="23"/>
  <c r="AN17" i="23"/>
  <c r="AM17" i="23"/>
  <c r="AL17" i="23"/>
  <c r="AK17" i="23"/>
  <c r="AQ16" i="23"/>
  <c r="AP16" i="23"/>
  <c r="AO16" i="23"/>
  <c r="AN16" i="23"/>
  <c r="AM16" i="23"/>
  <c r="AL16" i="23"/>
  <c r="AK16" i="23"/>
  <c r="AQ15" i="23"/>
  <c r="AP15" i="23"/>
  <c r="AO15" i="23"/>
  <c r="AN15" i="23"/>
  <c r="AM15" i="23"/>
  <c r="AL15" i="23"/>
  <c r="AK15" i="23"/>
  <c r="AQ14" i="23"/>
  <c r="AP14" i="23"/>
  <c r="AO14" i="23"/>
  <c r="AN14" i="23"/>
  <c r="AM14" i="23"/>
  <c r="AL14" i="23"/>
  <c r="AK14" i="23"/>
  <c r="AQ13" i="23"/>
  <c r="AP13" i="23"/>
  <c r="AO13" i="23"/>
  <c r="AN13" i="23"/>
  <c r="AM13" i="23"/>
  <c r="AL13" i="23"/>
  <c r="AK13" i="23"/>
  <c r="AI63" i="23"/>
  <c r="AH63" i="23"/>
  <c r="AG63" i="23"/>
  <c r="AF63" i="23"/>
  <c r="AE63" i="23"/>
  <c r="AI62" i="23"/>
  <c r="AH62" i="23"/>
  <c r="AG62" i="23"/>
  <c r="AF62" i="23"/>
  <c r="AE62" i="23"/>
  <c r="AI61" i="23"/>
  <c r="AH61" i="23"/>
  <c r="AG61" i="23"/>
  <c r="AF61" i="23"/>
  <c r="AE61" i="23"/>
  <c r="AI60" i="23"/>
  <c r="AH60" i="23"/>
  <c r="AG60" i="23"/>
  <c r="AF60" i="23"/>
  <c r="AE60" i="23"/>
  <c r="AI59" i="23"/>
  <c r="AH59" i="23"/>
  <c r="AG59" i="23"/>
  <c r="AF59" i="23"/>
  <c r="AE59" i="23"/>
  <c r="AI58" i="23"/>
  <c r="AH58" i="23"/>
  <c r="AG58" i="23"/>
  <c r="AF58" i="23"/>
  <c r="AE58" i="23"/>
  <c r="AI57" i="23"/>
  <c r="AH57" i="23"/>
  <c r="AG57" i="23"/>
  <c r="AF57" i="23"/>
  <c r="AE57" i="23"/>
  <c r="AI56" i="23"/>
  <c r="AH56" i="23"/>
  <c r="AG56" i="23"/>
  <c r="AF56" i="23"/>
  <c r="AE56" i="23"/>
  <c r="AI55" i="23"/>
  <c r="AH55" i="23"/>
  <c r="AG55" i="23"/>
  <c r="AF55" i="23"/>
  <c r="AE55" i="23"/>
  <c r="AI54" i="23"/>
  <c r="AH54" i="23"/>
  <c r="AG54" i="23"/>
  <c r="AF54" i="23"/>
  <c r="AE54" i="23"/>
  <c r="AI53" i="23"/>
  <c r="AH53" i="23"/>
  <c r="AG53" i="23"/>
  <c r="AF53" i="23"/>
  <c r="AE53" i="23"/>
  <c r="AI52" i="23"/>
  <c r="AH52" i="23"/>
  <c r="AG52" i="23"/>
  <c r="AF52" i="23"/>
  <c r="AE52" i="23"/>
  <c r="AI51" i="23"/>
  <c r="AH51" i="23"/>
  <c r="AG51" i="23"/>
  <c r="AF51" i="23"/>
  <c r="AE51" i="23"/>
  <c r="AI50" i="23"/>
  <c r="AH50" i="23"/>
  <c r="AG50" i="23"/>
  <c r="AF50" i="23"/>
  <c r="AE50" i="23"/>
  <c r="AI49" i="23"/>
  <c r="AH49" i="23"/>
  <c r="AG49" i="23"/>
  <c r="AF49" i="23"/>
  <c r="AE49" i="23"/>
  <c r="AI48" i="23"/>
  <c r="AH48" i="23"/>
  <c r="AG48" i="23"/>
  <c r="AF48" i="23"/>
  <c r="AE48" i="23"/>
  <c r="AI47" i="23"/>
  <c r="AH47" i="23"/>
  <c r="AG47" i="23"/>
  <c r="AF47" i="23"/>
  <c r="AE47" i="23"/>
  <c r="AI46" i="23"/>
  <c r="AH46" i="23"/>
  <c r="AG46" i="23"/>
  <c r="AF46" i="23"/>
  <c r="AE46" i="23"/>
  <c r="AI45" i="23"/>
  <c r="AH45" i="23"/>
  <c r="AG45" i="23"/>
  <c r="AF45" i="23"/>
  <c r="AE45" i="23"/>
  <c r="AI44" i="23"/>
  <c r="AH44" i="23"/>
  <c r="AG44" i="23"/>
  <c r="AF44" i="23"/>
  <c r="AE44" i="23"/>
  <c r="AI43" i="23"/>
  <c r="AH43" i="23"/>
  <c r="AG43" i="23"/>
  <c r="AF43" i="23"/>
  <c r="AE43" i="23"/>
  <c r="AI42" i="23"/>
  <c r="AH42" i="23"/>
  <c r="AG42" i="23"/>
  <c r="AF42" i="23"/>
  <c r="AE42" i="23"/>
  <c r="AI41" i="23"/>
  <c r="AH41" i="23"/>
  <c r="AG41" i="23"/>
  <c r="AF41" i="23"/>
  <c r="AE41" i="23"/>
  <c r="AI40" i="23"/>
  <c r="AH40" i="23"/>
  <c r="AG40" i="23"/>
  <c r="AF40" i="23"/>
  <c r="AE40" i="23"/>
  <c r="AI39" i="23"/>
  <c r="AH39" i="23"/>
  <c r="AG39" i="23"/>
  <c r="AF39" i="23"/>
  <c r="AE39" i="23"/>
  <c r="AI38" i="23"/>
  <c r="AH38" i="23"/>
  <c r="AG38" i="23"/>
  <c r="AF38" i="23"/>
  <c r="AE38" i="23"/>
  <c r="AI37" i="23"/>
  <c r="AH37" i="23"/>
  <c r="AG37" i="23"/>
  <c r="AF37" i="23"/>
  <c r="AE37" i="23"/>
  <c r="AI36" i="23"/>
  <c r="AH36" i="23"/>
  <c r="AG36" i="23"/>
  <c r="AF36" i="23"/>
  <c r="AE36" i="23"/>
  <c r="AI35" i="23"/>
  <c r="AH35" i="23"/>
  <c r="AG35" i="23"/>
  <c r="AF35" i="23"/>
  <c r="AE35" i="23"/>
  <c r="AI34" i="23"/>
  <c r="AH34" i="23"/>
  <c r="AG34" i="23"/>
  <c r="AF34" i="23"/>
  <c r="AE34" i="23"/>
  <c r="AI33" i="23"/>
  <c r="AH33" i="23"/>
  <c r="AG33" i="23"/>
  <c r="AF33" i="23"/>
  <c r="AE33" i="23"/>
  <c r="AI32" i="23"/>
  <c r="AH32" i="23"/>
  <c r="AG32" i="23"/>
  <c r="AF32" i="23"/>
  <c r="AE32" i="23"/>
  <c r="AI31" i="23"/>
  <c r="AH31" i="23"/>
  <c r="AG31" i="23"/>
  <c r="AF31" i="23"/>
  <c r="AE31" i="23"/>
  <c r="AI30" i="23"/>
  <c r="AH30" i="23"/>
  <c r="AG30" i="23"/>
  <c r="AF30" i="23"/>
  <c r="AE30" i="23"/>
  <c r="AI29" i="23"/>
  <c r="AH29" i="23"/>
  <c r="AG29" i="23"/>
  <c r="AF29" i="23"/>
  <c r="AE29" i="23"/>
  <c r="AI28" i="23"/>
  <c r="AH28" i="23"/>
  <c r="AG28" i="23"/>
  <c r="AF28" i="23"/>
  <c r="AE28" i="23"/>
  <c r="AI27" i="23"/>
  <c r="AH27" i="23"/>
  <c r="AG27" i="23"/>
  <c r="AF27" i="23"/>
  <c r="AE27" i="23"/>
  <c r="AI26" i="23"/>
  <c r="AH26" i="23"/>
  <c r="AG26" i="23"/>
  <c r="AF26" i="23"/>
  <c r="AE26" i="23"/>
  <c r="AI25" i="23"/>
  <c r="AH25" i="23"/>
  <c r="AG25" i="23"/>
  <c r="AF25" i="23"/>
  <c r="AE25" i="23"/>
  <c r="AI24" i="23"/>
  <c r="AH24" i="23"/>
  <c r="AG24" i="23"/>
  <c r="AF24" i="23"/>
  <c r="AE24" i="23"/>
  <c r="AI23" i="23"/>
  <c r="AH23" i="23"/>
  <c r="AG23" i="23"/>
  <c r="AF23" i="23"/>
  <c r="AE23" i="23"/>
  <c r="AI22" i="23"/>
  <c r="AH22" i="23"/>
  <c r="AG22" i="23"/>
  <c r="AF22" i="23"/>
  <c r="AE22" i="23"/>
  <c r="AI21" i="23"/>
  <c r="AH21" i="23"/>
  <c r="AG21" i="23"/>
  <c r="AF21" i="23"/>
  <c r="AE21" i="23"/>
  <c r="AI20" i="23"/>
  <c r="AH20" i="23"/>
  <c r="AG20" i="23"/>
  <c r="AF20" i="23"/>
  <c r="AE20" i="23"/>
  <c r="AI19" i="23"/>
  <c r="AH19" i="23"/>
  <c r="AG19" i="23"/>
  <c r="AF19" i="23"/>
  <c r="AE19" i="23"/>
  <c r="AI18" i="23"/>
  <c r="AH18" i="23"/>
  <c r="AG18" i="23"/>
  <c r="AF18" i="23"/>
  <c r="AE18" i="23"/>
  <c r="AI17" i="23"/>
  <c r="AH17" i="23"/>
  <c r="AG17" i="23"/>
  <c r="AF17" i="23"/>
  <c r="AE17" i="23"/>
  <c r="AI16" i="23"/>
  <c r="AH16" i="23"/>
  <c r="AG16" i="23"/>
  <c r="AF16" i="23"/>
  <c r="AE16" i="23"/>
  <c r="AI15" i="23"/>
  <c r="AH15" i="23"/>
  <c r="AG15" i="23"/>
  <c r="AF15" i="23"/>
  <c r="AE15" i="23"/>
  <c r="AI14" i="23"/>
  <c r="AH14" i="23"/>
  <c r="AG14" i="23"/>
  <c r="AF14" i="23"/>
  <c r="AE14" i="23"/>
  <c r="AI13" i="23"/>
  <c r="AH13" i="23"/>
  <c r="AG13" i="23"/>
  <c r="AF13" i="23"/>
  <c r="AE13" i="23"/>
  <c r="AC63" i="23"/>
  <c r="AB63" i="23"/>
  <c r="AA63" i="23"/>
  <c r="Z63" i="23"/>
  <c r="Y63" i="23"/>
  <c r="X63" i="23"/>
  <c r="W63" i="23"/>
  <c r="V63" i="23"/>
  <c r="U63" i="23"/>
  <c r="T63" i="23"/>
  <c r="S63" i="23"/>
  <c r="AC62" i="23"/>
  <c r="AB62" i="23"/>
  <c r="AA62" i="23"/>
  <c r="Z62" i="23"/>
  <c r="Y62" i="23"/>
  <c r="X62" i="23"/>
  <c r="W62" i="23"/>
  <c r="V62" i="23"/>
  <c r="U62" i="23"/>
  <c r="T62" i="23"/>
  <c r="S62" i="23"/>
  <c r="AC61" i="23"/>
  <c r="AB61" i="23"/>
  <c r="AA61" i="23"/>
  <c r="Z61" i="23"/>
  <c r="Y61" i="23"/>
  <c r="X61" i="23"/>
  <c r="W61" i="23"/>
  <c r="V61" i="23"/>
  <c r="U61" i="23"/>
  <c r="T61" i="23"/>
  <c r="S61" i="23"/>
  <c r="AC60" i="23"/>
  <c r="AB60" i="23"/>
  <c r="AA60" i="23"/>
  <c r="Z60" i="23"/>
  <c r="Y60" i="23"/>
  <c r="X60" i="23"/>
  <c r="W60" i="23"/>
  <c r="V60" i="23"/>
  <c r="U60" i="23"/>
  <c r="T60" i="23"/>
  <c r="S60" i="23"/>
  <c r="AC59" i="23"/>
  <c r="AB59" i="23"/>
  <c r="AA59" i="23"/>
  <c r="Z59" i="23"/>
  <c r="Y59" i="23"/>
  <c r="X59" i="23"/>
  <c r="W59" i="23"/>
  <c r="V59" i="23"/>
  <c r="U59" i="23"/>
  <c r="T59" i="23"/>
  <c r="S59" i="23"/>
  <c r="AC58" i="23"/>
  <c r="AB58" i="23"/>
  <c r="AA58" i="23"/>
  <c r="Z58" i="23"/>
  <c r="Y58" i="23"/>
  <c r="X58" i="23"/>
  <c r="W58" i="23"/>
  <c r="V58" i="23"/>
  <c r="U58" i="23"/>
  <c r="T58" i="23"/>
  <c r="S58" i="23"/>
  <c r="AC57" i="23"/>
  <c r="AB57" i="23"/>
  <c r="AA57" i="23"/>
  <c r="Z57" i="23"/>
  <c r="Y57" i="23"/>
  <c r="X57" i="23"/>
  <c r="W57" i="23"/>
  <c r="V57" i="23"/>
  <c r="U57" i="23"/>
  <c r="T57" i="23"/>
  <c r="S57" i="23"/>
  <c r="AC56" i="23"/>
  <c r="AB56" i="23"/>
  <c r="AA56" i="23"/>
  <c r="Z56" i="23"/>
  <c r="Y56" i="23"/>
  <c r="X56" i="23"/>
  <c r="W56" i="23"/>
  <c r="V56" i="23"/>
  <c r="U56" i="23"/>
  <c r="T56" i="23"/>
  <c r="S56" i="23"/>
  <c r="AC55" i="23"/>
  <c r="AB55" i="23"/>
  <c r="AA55" i="23"/>
  <c r="Z55" i="23"/>
  <c r="Y55" i="23"/>
  <c r="X55" i="23"/>
  <c r="W55" i="23"/>
  <c r="V55" i="23"/>
  <c r="U55" i="23"/>
  <c r="T55" i="23"/>
  <c r="S55" i="23"/>
  <c r="AC54" i="23"/>
  <c r="AB54" i="23"/>
  <c r="AA54" i="23"/>
  <c r="Z54" i="23"/>
  <c r="Y54" i="23"/>
  <c r="X54" i="23"/>
  <c r="W54" i="23"/>
  <c r="V54" i="23"/>
  <c r="U54" i="23"/>
  <c r="T54" i="23"/>
  <c r="S54" i="23"/>
  <c r="AC53" i="23"/>
  <c r="AB53" i="23"/>
  <c r="AA53" i="23"/>
  <c r="Z53" i="23"/>
  <c r="Y53" i="23"/>
  <c r="X53" i="23"/>
  <c r="W53" i="23"/>
  <c r="V53" i="23"/>
  <c r="U53" i="23"/>
  <c r="T53" i="23"/>
  <c r="S53" i="23"/>
  <c r="AC52" i="23"/>
  <c r="AB52" i="23"/>
  <c r="AA52" i="23"/>
  <c r="Z52" i="23"/>
  <c r="Y52" i="23"/>
  <c r="X52" i="23"/>
  <c r="W52" i="23"/>
  <c r="V52" i="23"/>
  <c r="U52" i="23"/>
  <c r="T52" i="23"/>
  <c r="S52" i="23"/>
  <c r="AC51" i="23"/>
  <c r="AB51" i="23"/>
  <c r="AA51" i="23"/>
  <c r="Z51" i="23"/>
  <c r="Y51" i="23"/>
  <c r="X51" i="23"/>
  <c r="W51" i="23"/>
  <c r="V51" i="23"/>
  <c r="U51" i="23"/>
  <c r="T51" i="23"/>
  <c r="S51" i="23"/>
  <c r="AC50" i="23"/>
  <c r="AB50" i="23"/>
  <c r="AA50" i="23"/>
  <c r="Z50" i="23"/>
  <c r="Y50" i="23"/>
  <c r="X50" i="23"/>
  <c r="W50" i="23"/>
  <c r="V50" i="23"/>
  <c r="U50" i="23"/>
  <c r="T50" i="23"/>
  <c r="S50" i="23"/>
  <c r="AC49" i="23"/>
  <c r="AB49" i="23"/>
  <c r="AA49" i="23"/>
  <c r="Z49" i="23"/>
  <c r="Y49" i="23"/>
  <c r="X49" i="23"/>
  <c r="W49" i="23"/>
  <c r="V49" i="23"/>
  <c r="U49" i="23"/>
  <c r="T49" i="23"/>
  <c r="S49" i="23"/>
  <c r="AC48" i="23"/>
  <c r="AB48" i="23"/>
  <c r="AA48" i="23"/>
  <c r="Z48" i="23"/>
  <c r="Y48" i="23"/>
  <c r="X48" i="23"/>
  <c r="W48" i="23"/>
  <c r="V48" i="23"/>
  <c r="U48" i="23"/>
  <c r="T48" i="23"/>
  <c r="S48" i="23"/>
  <c r="AC47" i="23"/>
  <c r="AB47" i="23"/>
  <c r="AA47" i="23"/>
  <c r="Z47" i="23"/>
  <c r="Y47" i="23"/>
  <c r="X47" i="23"/>
  <c r="W47" i="23"/>
  <c r="V47" i="23"/>
  <c r="U47" i="23"/>
  <c r="T47" i="23"/>
  <c r="S47" i="23"/>
  <c r="AC46" i="23"/>
  <c r="AB46" i="23"/>
  <c r="AA46" i="23"/>
  <c r="Z46" i="23"/>
  <c r="Y46" i="23"/>
  <c r="X46" i="23"/>
  <c r="W46" i="23"/>
  <c r="V46" i="23"/>
  <c r="U46" i="23"/>
  <c r="T46" i="23"/>
  <c r="S46" i="23"/>
  <c r="AC45" i="23"/>
  <c r="AB45" i="23"/>
  <c r="AA45" i="23"/>
  <c r="Z45" i="23"/>
  <c r="Y45" i="23"/>
  <c r="X45" i="23"/>
  <c r="W45" i="23"/>
  <c r="V45" i="23"/>
  <c r="U45" i="23"/>
  <c r="T45" i="23"/>
  <c r="S45" i="23"/>
  <c r="AC44" i="23"/>
  <c r="AB44" i="23"/>
  <c r="AA44" i="23"/>
  <c r="Z44" i="23"/>
  <c r="Y44" i="23"/>
  <c r="X44" i="23"/>
  <c r="W44" i="23"/>
  <c r="V44" i="23"/>
  <c r="U44" i="23"/>
  <c r="T44" i="23"/>
  <c r="S44" i="23"/>
  <c r="AC43" i="23"/>
  <c r="AB43" i="23"/>
  <c r="AA43" i="23"/>
  <c r="Z43" i="23"/>
  <c r="Y43" i="23"/>
  <c r="X43" i="23"/>
  <c r="W43" i="23"/>
  <c r="V43" i="23"/>
  <c r="U43" i="23"/>
  <c r="T43" i="23"/>
  <c r="S43" i="23"/>
  <c r="AC42" i="23"/>
  <c r="AB42" i="23"/>
  <c r="AA42" i="23"/>
  <c r="Z42" i="23"/>
  <c r="Y42" i="23"/>
  <c r="X42" i="23"/>
  <c r="W42" i="23"/>
  <c r="V42" i="23"/>
  <c r="U42" i="23"/>
  <c r="T42" i="23"/>
  <c r="S42" i="23"/>
  <c r="AC41" i="23"/>
  <c r="AB41" i="23"/>
  <c r="AA41" i="23"/>
  <c r="Z41" i="23"/>
  <c r="Y41" i="23"/>
  <c r="X41" i="23"/>
  <c r="W41" i="23"/>
  <c r="V41" i="23"/>
  <c r="U41" i="23"/>
  <c r="T41" i="23"/>
  <c r="S41" i="23"/>
  <c r="AC40" i="23"/>
  <c r="AB40" i="23"/>
  <c r="AA40" i="23"/>
  <c r="Z40" i="23"/>
  <c r="Y40" i="23"/>
  <c r="X40" i="23"/>
  <c r="W40" i="23"/>
  <c r="V40" i="23"/>
  <c r="U40" i="23"/>
  <c r="T40" i="23"/>
  <c r="S40" i="23"/>
  <c r="AC39" i="23"/>
  <c r="AB39" i="23"/>
  <c r="AA39" i="23"/>
  <c r="Z39" i="23"/>
  <c r="Y39" i="23"/>
  <c r="X39" i="23"/>
  <c r="W39" i="23"/>
  <c r="V39" i="23"/>
  <c r="U39" i="23"/>
  <c r="T39" i="23"/>
  <c r="S39" i="23"/>
  <c r="AC38" i="23"/>
  <c r="AB38" i="23"/>
  <c r="AA38" i="23"/>
  <c r="Z38" i="23"/>
  <c r="Y38" i="23"/>
  <c r="X38" i="23"/>
  <c r="W38" i="23"/>
  <c r="V38" i="23"/>
  <c r="U38" i="23"/>
  <c r="T38" i="23"/>
  <c r="S38" i="23"/>
  <c r="AC37" i="23"/>
  <c r="AB37" i="23"/>
  <c r="AA37" i="23"/>
  <c r="Z37" i="23"/>
  <c r="Y37" i="23"/>
  <c r="X37" i="23"/>
  <c r="W37" i="23"/>
  <c r="V37" i="23"/>
  <c r="U37" i="23"/>
  <c r="T37" i="23"/>
  <c r="S37" i="23"/>
  <c r="AC36" i="23"/>
  <c r="AB36" i="23"/>
  <c r="AA36" i="23"/>
  <c r="Z36" i="23"/>
  <c r="Y36" i="23"/>
  <c r="X36" i="23"/>
  <c r="W36" i="23"/>
  <c r="V36" i="23"/>
  <c r="U36" i="23"/>
  <c r="T36" i="23"/>
  <c r="S36" i="23"/>
  <c r="AC35" i="23"/>
  <c r="AB35" i="23"/>
  <c r="AA35" i="23"/>
  <c r="Z35" i="23"/>
  <c r="Y35" i="23"/>
  <c r="X35" i="23"/>
  <c r="W35" i="23"/>
  <c r="V35" i="23"/>
  <c r="U35" i="23"/>
  <c r="T35" i="23"/>
  <c r="S35" i="23"/>
  <c r="AC34" i="23"/>
  <c r="AB34" i="23"/>
  <c r="AA34" i="23"/>
  <c r="Z34" i="23"/>
  <c r="Y34" i="23"/>
  <c r="X34" i="23"/>
  <c r="W34" i="23"/>
  <c r="V34" i="23"/>
  <c r="U34" i="23"/>
  <c r="T34" i="23"/>
  <c r="S34" i="23"/>
  <c r="AC33" i="23"/>
  <c r="AB33" i="23"/>
  <c r="AA33" i="23"/>
  <c r="Z33" i="23"/>
  <c r="Y33" i="23"/>
  <c r="X33" i="23"/>
  <c r="W33" i="23"/>
  <c r="V33" i="23"/>
  <c r="U33" i="23"/>
  <c r="T33" i="23"/>
  <c r="S33" i="23"/>
  <c r="AC32" i="23"/>
  <c r="AB32" i="23"/>
  <c r="AA32" i="23"/>
  <c r="Z32" i="23"/>
  <c r="Y32" i="23"/>
  <c r="X32" i="23"/>
  <c r="W32" i="23"/>
  <c r="V32" i="23"/>
  <c r="U32" i="23"/>
  <c r="T32" i="23"/>
  <c r="S32" i="23"/>
  <c r="AC31" i="23"/>
  <c r="AB31" i="23"/>
  <c r="AA31" i="23"/>
  <c r="Z31" i="23"/>
  <c r="Y31" i="23"/>
  <c r="X31" i="23"/>
  <c r="W31" i="23"/>
  <c r="V31" i="23"/>
  <c r="U31" i="23"/>
  <c r="T31" i="23"/>
  <c r="S31" i="23"/>
  <c r="AC30" i="23"/>
  <c r="AB30" i="23"/>
  <c r="AA30" i="23"/>
  <c r="Z30" i="23"/>
  <c r="Y30" i="23"/>
  <c r="X30" i="23"/>
  <c r="W30" i="23"/>
  <c r="V30" i="23"/>
  <c r="U30" i="23"/>
  <c r="T30" i="23"/>
  <c r="S30" i="23"/>
  <c r="AC29" i="23"/>
  <c r="AB29" i="23"/>
  <c r="AA29" i="23"/>
  <c r="Z29" i="23"/>
  <c r="Y29" i="23"/>
  <c r="X29" i="23"/>
  <c r="W29" i="23"/>
  <c r="V29" i="23"/>
  <c r="U29" i="23"/>
  <c r="T29" i="23"/>
  <c r="S29" i="23"/>
  <c r="AC28" i="23"/>
  <c r="AB28" i="23"/>
  <c r="AA28" i="23"/>
  <c r="Z28" i="23"/>
  <c r="Y28" i="23"/>
  <c r="X28" i="23"/>
  <c r="W28" i="23"/>
  <c r="V28" i="23"/>
  <c r="U28" i="23"/>
  <c r="T28" i="23"/>
  <c r="S28" i="23"/>
  <c r="AC27" i="23"/>
  <c r="AB27" i="23"/>
  <c r="AA27" i="23"/>
  <c r="Z27" i="23"/>
  <c r="Y27" i="23"/>
  <c r="X27" i="23"/>
  <c r="W27" i="23"/>
  <c r="V27" i="23"/>
  <c r="U27" i="23"/>
  <c r="T27" i="23"/>
  <c r="S27" i="23"/>
  <c r="AC26" i="23"/>
  <c r="AB26" i="23"/>
  <c r="AA26" i="23"/>
  <c r="Z26" i="23"/>
  <c r="Y26" i="23"/>
  <c r="X26" i="23"/>
  <c r="W26" i="23"/>
  <c r="V26" i="23"/>
  <c r="U26" i="23"/>
  <c r="T26" i="23"/>
  <c r="S26" i="23"/>
  <c r="AC25" i="23"/>
  <c r="AB25" i="23"/>
  <c r="AA25" i="23"/>
  <c r="Z25" i="23"/>
  <c r="Y25" i="23"/>
  <c r="X25" i="23"/>
  <c r="W25" i="23"/>
  <c r="V25" i="23"/>
  <c r="U25" i="23"/>
  <c r="T25" i="23"/>
  <c r="S25" i="23"/>
  <c r="AC24" i="23"/>
  <c r="AB24" i="23"/>
  <c r="AA24" i="23"/>
  <c r="Z24" i="23"/>
  <c r="Y24" i="23"/>
  <c r="X24" i="23"/>
  <c r="W24" i="23"/>
  <c r="V24" i="23"/>
  <c r="U24" i="23"/>
  <c r="T24" i="23"/>
  <c r="S24" i="23"/>
  <c r="AC23" i="23"/>
  <c r="AB23" i="23"/>
  <c r="AA23" i="23"/>
  <c r="Z23" i="23"/>
  <c r="Y23" i="23"/>
  <c r="X23" i="23"/>
  <c r="W23" i="23"/>
  <c r="V23" i="23"/>
  <c r="U23" i="23"/>
  <c r="T23" i="23"/>
  <c r="S23" i="23"/>
  <c r="AC22" i="23"/>
  <c r="AB22" i="23"/>
  <c r="AA22" i="23"/>
  <c r="Z22" i="23"/>
  <c r="Y22" i="23"/>
  <c r="X22" i="23"/>
  <c r="W22" i="23"/>
  <c r="V22" i="23"/>
  <c r="U22" i="23"/>
  <c r="T22" i="23"/>
  <c r="S22" i="23"/>
  <c r="AC21" i="23"/>
  <c r="AB21" i="23"/>
  <c r="AA21" i="23"/>
  <c r="Z21" i="23"/>
  <c r="Y21" i="23"/>
  <c r="X21" i="23"/>
  <c r="W21" i="23"/>
  <c r="V21" i="23"/>
  <c r="U21" i="23"/>
  <c r="T21" i="23"/>
  <c r="S21" i="23"/>
  <c r="AC20" i="23"/>
  <c r="AB20" i="23"/>
  <c r="AA20" i="23"/>
  <c r="Z20" i="23"/>
  <c r="Y20" i="23"/>
  <c r="X20" i="23"/>
  <c r="W20" i="23"/>
  <c r="V20" i="23"/>
  <c r="U20" i="23"/>
  <c r="T20" i="23"/>
  <c r="S20" i="23"/>
  <c r="AC19" i="23"/>
  <c r="AB19" i="23"/>
  <c r="AA19" i="23"/>
  <c r="Z19" i="23"/>
  <c r="Y19" i="23"/>
  <c r="X19" i="23"/>
  <c r="W19" i="23"/>
  <c r="V19" i="23"/>
  <c r="U19" i="23"/>
  <c r="T19" i="23"/>
  <c r="S19" i="23"/>
  <c r="AC18" i="23"/>
  <c r="AB18" i="23"/>
  <c r="AA18" i="23"/>
  <c r="Z18" i="23"/>
  <c r="Y18" i="23"/>
  <c r="X18" i="23"/>
  <c r="W18" i="23"/>
  <c r="V18" i="23"/>
  <c r="U18" i="23"/>
  <c r="T18" i="23"/>
  <c r="S18" i="23"/>
  <c r="AC17" i="23"/>
  <c r="AB17" i="23"/>
  <c r="AA17" i="23"/>
  <c r="Z17" i="23"/>
  <c r="Y17" i="23"/>
  <c r="X17" i="23"/>
  <c r="W17" i="23"/>
  <c r="V17" i="23"/>
  <c r="U17" i="23"/>
  <c r="T17" i="23"/>
  <c r="S17" i="23"/>
  <c r="AC16" i="23"/>
  <c r="AB16" i="23"/>
  <c r="AA16" i="23"/>
  <c r="Z16" i="23"/>
  <c r="Y16" i="23"/>
  <c r="X16" i="23"/>
  <c r="W16" i="23"/>
  <c r="V16" i="23"/>
  <c r="U16" i="23"/>
  <c r="T16" i="23"/>
  <c r="S16" i="23"/>
  <c r="AC15" i="23"/>
  <c r="AB15" i="23"/>
  <c r="AA15" i="23"/>
  <c r="Z15" i="23"/>
  <c r="Y15" i="23"/>
  <c r="X15" i="23"/>
  <c r="W15" i="23"/>
  <c r="V15" i="23"/>
  <c r="U15" i="23"/>
  <c r="T15" i="23"/>
  <c r="S15" i="23"/>
  <c r="AC14" i="23"/>
  <c r="AB14" i="23"/>
  <c r="AA14" i="23"/>
  <c r="Z14" i="23"/>
  <c r="Y14" i="23"/>
  <c r="X14" i="23"/>
  <c r="W14" i="23"/>
  <c r="V14" i="23"/>
  <c r="U14" i="23"/>
  <c r="T14" i="23"/>
  <c r="S14" i="23"/>
  <c r="AC13" i="23"/>
  <c r="AB13" i="23"/>
  <c r="AA13" i="23"/>
  <c r="Z13" i="23"/>
  <c r="Y13" i="23"/>
  <c r="X13" i="23"/>
  <c r="W13" i="23"/>
  <c r="V13" i="23"/>
  <c r="U13" i="23"/>
  <c r="T13" i="23"/>
  <c r="S13"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Q63" i="23"/>
  <c r="Q62" i="23"/>
  <c r="Q61" i="23"/>
  <c r="Q60" i="23"/>
  <c r="Q59" i="23"/>
  <c r="Q58" i="23"/>
  <c r="Q57" i="23"/>
  <c r="Q56" i="23"/>
  <c r="Q55" i="23"/>
  <c r="Q54" i="23"/>
  <c r="Q53" i="23"/>
  <c r="Q52" i="23"/>
  <c r="Q51" i="23"/>
  <c r="Q50" i="23"/>
  <c r="Q49" i="23"/>
  <c r="Q48" i="23"/>
  <c r="Q47" i="23"/>
  <c r="Q46" i="23"/>
  <c r="Q45" i="23"/>
  <c r="Q44" i="23"/>
  <c r="Q43" i="23"/>
  <c r="Q42" i="23"/>
  <c r="Q41" i="23"/>
  <c r="Q40" i="23"/>
  <c r="Q39"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P63" i="23"/>
  <c r="P62" i="23"/>
  <c r="P61" i="23"/>
  <c r="P60" i="23"/>
  <c r="P59" i="23"/>
  <c r="P58" i="23"/>
  <c r="P57" i="23"/>
  <c r="P56" i="23"/>
  <c r="P55" i="23"/>
  <c r="P54" i="23"/>
  <c r="P53" i="23"/>
  <c r="P52" i="23"/>
  <c r="P51" i="23"/>
  <c r="P50" i="23"/>
  <c r="P49" i="23"/>
  <c r="P48" i="23"/>
  <c r="P47" i="23"/>
  <c r="P46" i="23"/>
  <c r="P45" i="23"/>
  <c r="P44" i="23"/>
  <c r="P43" i="23"/>
  <c r="P42" i="23"/>
  <c r="P41" i="23"/>
  <c r="P40" i="23"/>
  <c r="P39" i="23"/>
  <c r="P38" i="23"/>
  <c r="P37" i="23"/>
  <c r="P36" i="23"/>
  <c r="P35" i="23"/>
  <c r="P34" i="23"/>
  <c r="P33" i="23"/>
  <c r="P32" i="23"/>
  <c r="P31" i="23"/>
  <c r="P30" i="23"/>
  <c r="P29" i="23"/>
  <c r="P28" i="23"/>
  <c r="P27" i="23"/>
  <c r="P26" i="23"/>
  <c r="P25" i="23"/>
  <c r="P24" i="23"/>
  <c r="P23" i="23"/>
  <c r="P22" i="23"/>
  <c r="P21" i="23"/>
  <c r="P20" i="23"/>
  <c r="P19" i="23"/>
  <c r="P18" i="23"/>
  <c r="P17" i="23"/>
  <c r="P16" i="23"/>
  <c r="P15" i="23"/>
  <c r="P14" i="23"/>
  <c r="P13"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O14" i="23"/>
  <c r="O13" i="23"/>
  <c r="N63" i="23"/>
  <c r="N62" i="23"/>
  <c r="N61" i="23"/>
  <c r="N60" i="23"/>
  <c r="N59" i="23"/>
  <c r="N58" i="23"/>
  <c r="N57" i="23"/>
  <c r="N56" i="23"/>
  <c r="N55" i="23"/>
  <c r="N54" i="23"/>
  <c r="N53" i="23"/>
  <c r="N52" i="23"/>
  <c r="N51" i="23"/>
  <c r="N50" i="23"/>
  <c r="N49" i="23"/>
  <c r="N48" i="23"/>
  <c r="N47" i="23"/>
  <c r="N46" i="23"/>
  <c r="N45" i="23"/>
  <c r="N44" i="23"/>
  <c r="N43" i="23"/>
  <c r="N42"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M63" i="23"/>
  <c r="M62" i="23"/>
  <c r="M61" i="23"/>
  <c r="M60" i="23"/>
  <c r="M59" i="23"/>
  <c r="M58" i="23"/>
  <c r="M57" i="23"/>
  <c r="M56" i="23"/>
  <c r="M55" i="23"/>
  <c r="M54" i="23"/>
  <c r="M53" i="23"/>
  <c r="M52" i="23"/>
  <c r="M51" i="23"/>
  <c r="M50" i="23"/>
  <c r="M49" i="23"/>
  <c r="M48" i="23"/>
  <c r="M47" i="23"/>
  <c r="M46" i="23"/>
  <c r="M45" i="23"/>
  <c r="M44" i="23"/>
  <c r="M43" i="23"/>
  <c r="M42" i="23"/>
  <c r="M41" i="23"/>
  <c r="M40" i="23"/>
  <c r="M39" i="23"/>
  <c r="M38" i="23"/>
  <c r="M37" i="23"/>
  <c r="M36" i="23"/>
  <c r="M35" i="23"/>
  <c r="M34" i="23"/>
  <c r="M33" i="23"/>
  <c r="M32" i="23"/>
  <c r="M31" i="23"/>
  <c r="M30" i="23"/>
  <c r="M29" i="23"/>
  <c r="M28" i="23"/>
  <c r="M27" i="23"/>
  <c r="M26" i="23"/>
  <c r="M25" i="23"/>
  <c r="M24" i="23"/>
  <c r="M23" i="23"/>
  <c r="M22" i="23"/>
  <c r="M21" i="23"/>
  <c r="M20" i="23"/>
  <c r="M19" i="23"/>
  <c r="M18" i="23"/>
  <c r="M17" i="23"/>
  <c r="M16" i="23"/>
  <c r="M15" i="23"/>
  <c r="M14" i="23"/>
  <c r="M13" i="23"/>
  <c r="L63" i="23"/>
  <c r="L62" i="23"/>
  <c r="L61" i="23"/>
  <c r="L60" i="23"/>
  <c r="L59" i="23"/>
  <c r="L58" i="23"/>
  <c r="L57" i="23"/>
  <c r="L56" i="23"/>
  <c r="L55" i="23"/>
  <c r="L54"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L13"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3"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C63" i="23"/>
  <c r="C62" i="23"/>
  <c r="C61" i="23"/>
  <c r="C60" i="23"/>
  <c r="C59" i="23"/>
  <c r="C58" i="23"/>
  <c r="C57" i="23"/>
  <c r="C56" i="23"/>
  <c r="C55" i="23"/>
  <c r="C54" i="23"/>
  <c r="C53" i="23"/>
  <c r="C52" i="23"/>
  <c r="C51" i="23"/>
  <c r="C50" i="23"/>
  <c r="C49" i="23"/>
  <c r="C48" i="23"/>
  <c r="C47" i="23"/>
  <c r="C46" i="23"/>
  <c r="C45" i="23"/>
  <c r="C44" i="23"/>
  <c r="C43" i="23"/>
  <c r="C42" i="23"/>
  <c r="C41" i="23"/>
  <c r="C40" i="23"/>
  <c r="C39"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AR63" i="23"/>
  <c r="AR62" i="23"/>
  <c r="AR61" i="23"/>
  <c r="AR60" i="23"/>
  <c r="AR59" i="23"/>
  <c r="AR58" i="23"/>
  <c r="AR57" i="23"/>
  <c r="AR56" i="23"/>
  <c r="AR55" i="23"/>
  <c r="AR54" i="23"/>
  <c r="AR53" i="23"/>
  <c r="AR52" i="23"/>
  <c r="AR51" i="23"/>
  <c r="AR50" i="23"/>
  <c r="AR49" i="23"/>
  <c r="AR48" i="23"/>
  <c r="AR47" i="23"/>
  <c r="AR46" i="23"/>
  <c r="AR45" i="23"/>
  <c r="AR44" i="23"/>
  <c r="AR43" i="23"/>
  <c r="AR42" i="23"/>
  <c r="AR41" i="23"/>
  <c r="AR40" i="23"/>
  <c r="AR39" i="23"/>
  <c r="AR38" i="23"/>
  <c r="AR37" i="23"/>
  <c r="AR36" i="23"/>
  <c r="AR35" i="23"/>
  <c r="AR34" i="23"/>
  <c r="AR33" i="23"/>
  <c r="AR32" i="23"/>
  <c r="AR31" i="23"/>
  <c r="AR30" i="23"/>
  <c r="AR29" i="23"/>
  <c r="AR28" i="23"/>
  <c r="AR27" i="23"/>
  <c r="AR26" i="23"/>
  <c r="AR25" i="23"/>
  <c r="AR24" i="23"/>
  <c r="AR23" i="23"/>
  <c r="AR22" i="23"/>
  <c r="AR21" i="23"/>
  <c r="AR20" i="23"/>
  <c r="AR19" i="23"/>
  <c r="AR18" i="23"/>
  <c r="AR17" i="23"/>
  <c r="AR16" i="23"/>
  <c r="AR15" i="23"/>
  <c r="AR14" i="23"/>
  <c r="U62" i="8"/>
  <c r="T62" i="8"/>
  <c r="S62" i="8"/>
  <c r="R62" i="8"/>
  <c r="Q62" i="8"/>
  <c r="P62" i="8"/>
  <c r="O62" i="8"/>
  <c r="N62" i="8"/>
  <c r="M62" i="8"/>
  <c r="L62" i="8"/>
  <c r="K62" i="8"/>
  <c r="J62" i="8"/>
  <c r="I62" i="8"/>
  <c r="H62" i="8"/>
  <c r="C62" i="8"/>
  <c r="U61" i="8"/>
  <c r="T61" i="8"/>
  <c r="S61" i="8"/>
  <c r="R61" i="8"/>
  <c r="Q61" i="8"/>
  <c r="P61" i="8"/>
  <c r="O61" i="8"/>
  <c r="N61" i="8"/>
  <c r="M61" i="8"/>
  <c r="L61" i="8"/>
  <c r="K61" i="8"/>
  <c r="J61" i="8"/>
  <c r="H61" i="8"/>
  <c r="I61" i="8"/>
  <c r="C61" i="8"/>
  <c r="G61" i="8"/>
  <c r="U60" i="8"/>
  <c r="T60" i="8"/>
  <c r="S60" i="8"/>
  <c r="R60" i="8"/>
  <c r="Q60" i="8"/>
  <c r="P60" i="8"/>
  <c r="O60" i="8"/>
  <c r="N60" i="8"/>
  <c r="M60" i="8"/>
  <c r="L60" i="8"/>
  <c r="K60" i="8"/>
  <c r="J60" i="8"/>
  <c r="H60" i="8"/>
  <c r="I60" i="8"/>
  <c r="C60" i="8"/>
  <c r="F60" i="8"/>
  <c r="U58" i="8"/>
  <c r="T58" i="8"/>
  <c r="S58" i="8"/>
  <c r="R58" i="8"/>
  <c r="Q58" i="8"/>
  <c r="P58" i="8"/>
  <c r="O58" i="8"/>
  <c r="N58" i="8"/>
  <c r="M58" i="8"/>
  <c r="L58" i="8"/>
  <c r="K58" i="8"/>
  <c r="J58" i="8"/>
  <c r="H58" i="8"/>
  <c r="I58" i="8"/>
  <c r="C58" i="8"/>
  <c r="F58" i="8"/>
  <c r="U57" i="8"/>
  <c r="T57" i="8"/>
  <c r="S57" i="8"/>
  <c r="R57" i="8"/>
  <c r="Q57" i="8"/>
  <c r="P57" i="8"/>
  <c r="O57" i="8"/>
  <c r="N57" i="8"/>
  <c r="M57" i="8"/>
  <c r="L57" i="8"/>
  <c r="K57" i="8"/>
  <c r="J57" i="8"/>
  <c r="H57" i="8"/>
  <c r="I57" i="8"/>
  <c r="C57" i="8"/>
  <c r="G57" i="8"/>
  <c r="U54" i="8"/>
  <c r="T54" i="8"/>
  <c r="S54" i="8"/>
  <c r="R54" i="8"/>
  <c r="Q54" i="8"/>
  <c r="P54" i="8"/>
  <c r="O54" i="8"/>
  <c r="N54" i="8"/>
  <c r="M54" i="8"/>
  <c r="L54" i="8"/>
  <c r="K54" i="8"/>
  <c r="J54" i="8"/>
  <c r="H54" i="8"/>
  <c r="I54" i="8"/>
  <c r="C54" i="8"/>
  <c r="G54" i="8"/>
  <c r="U53" i="8"/>
  <c r="T53" i="8"/>
  <c r="S53" i="8"/>
  <c r="R53" i="8"/>
  <c r="Q53" i="8"/>
  <c r="P53" i="8"/>
  <c r="O53" i="8"/>
  <c r="N53" i="8"/>
  <c r="M53" i="8"/>
  <c r="L53" i="8"/>
  <c r="K53" i="8"/>
  <c r="J53" i="8"/>
  <c r="H53" i="8"/>
  <c r="I53" i="8"/>
  <c r="C53" i="8"/>
  <c r="F53" i="8"/>
  <c r="U51" i="8"/>
  <c r="T51" i="8"/>
  <c r="S51" i="8"/>
  <c r="R51" i="8"/>
  <c r="Q51" i="8"/>
  <c r="P51" i="8"/>
  <c r="O51" i="8"/>
  <c r="N51" i="8"/>
  <c r="M51" i="8"/>
  <c r="L51" i="8"/>
  <c r="K51" i="8"/>
  <c r="J51" i="8"/>
  <c r="H51" i="8"/>
  <c r="I51" i="8"/>
  <c r="C51" i="8"/>
  <c r="G51" i="8"/>
  <c r="U50" i="8"/>
  <c r="T50" i="8"/>
  <c r="S50" i="8"/>
  <c r="R50" i="8"/>
  <c r="Q50" i="8"/>
  <c r="P50" i="8"/>
  <c r="O50" i="8"/>
  <c r="N50" i="8"/>
  <c r="M50" i="8"/>
  <c r="L50" i="8"/>
  <c r="K50" i="8"/>
  <c r="J50" i="8"/>
  <c r="H50" i="8"/>
  <c r="I50" i="8"/>
  <c r="C50" i="8"/>
  <c r="G50" i="8"/>
  <c r="U48" i="8"/>
  <c r="T48" i="8"/>
  <c r="S48" i="8"/>
  <c r="R48" i="8"/>
  <c r="Q48" i="8"/>
  <c r="P48" i="8"/>
  <c r="O48" i="8"/>
  <c r="N48" i="8"/>
  <c r="M48" i="8"/>
  <c r="L48" i="8"/>
  <c r="K48" i="8"/>
  <c r="J48" i="8"/>
  <c r="H48" i="8"/>
  <c r="I48" i="8"/>
  <c r="C48" i="8"/>
  <c r="G48" i="8"/>
  <c r="U47" i="8"/>
  <c r="T47" i="8"/>
  <c r="S47" i="8"/>
  <c r="R47" i="8"/>
  <c r="Q47" i="8"/>
  <c r="P47" i="8"/>
  <c r="O47" i="8"/>
  <c r="N47" i="8"/>
  <c r="M47" i="8"/>
  <c r="L47" i="8"/>
  <c r="K47" i="8"/>
  <c r="J47" i="8"/>
  <c r="H47" i="8"/>
  <c r="I47" i="8"/>
  <c r="C47" i="8"/>
  <c r="F47" i="8"/>
  <c r="U45" i="8"/>
  <c r="T45" i="8"/>
  <c r="S45" i="8"/>
  <c r="R45" i="8"/>
  <c r="Q45" i="8"/>
  <c r="P45" i="8"/>
  <c r="O45" i="8"/>
  <c r="N45" i="8"/>
  <c r="M45" i="8"/>
  <c r="L45" i="8"/>
  <c r="K45" i="8"/>
  <c r="J45" i="8"/>
  <c r="H45" i="8"/>
  <c r="I45" i="8"/>
  <c r="C45" i="8"/>
  <c r="E45" i="8"/>
  <c r="U42" i="8"/>
  <c r="T42" i="8"/>
  <c r="S42" i="8"/>
  <c r="R42" i="8"/>
  <c r="Q42" i="8"/>
  <c r="P42" i="8"/>
  <c r="O42" i="8"/>
  <c r="N42" i="8"/>
  <c r="M42" i="8"/>
  <c r="L42" i="8"/>
  <c r="K42" i="8"/>
  <c r="J42" i="8"/>
  <c r="H42" i="8"/>
  <c r="I42" i="8"/>
  <c r="C42" i="8"/>
  <c r="E42" i="8"/>
  <c r="U40" i="8"/>
  <c r="T40" i="8"/>
  <c r="S40" i="8"/>
  <c r="R40" i="8"/>
  <c r="Q40" i="8"/>
  <c r="P40" i="8"/>
  <c r="O40" i="8"/>
  <c r="N40" i="8"/>
  <c r="M40" i="8"/>
  <c r="L40" i="8"/>
  <c r="K40" i="8"/>
  <c r="J40" i="8"/>
  <c r="H40" i="8"/>
  <c r="I40" i="8"/>
  <c r="C40" i="8"/>
  <c r="G40" i="8"/>
  <c r="U39" i="8"/>
  <c r="T39" i="8"/>
  <c r="S39" i="8"/>
  <c r="R39" i="8"/>
  <c r="Q39" i="8"/>
  <c r="P39" i="8"/>
  <c r="O39" i="8"/>
  <c r="N39" i="8"/>
  <c r="M39" i="8"/>
  <c r="L39" i="8"/>
  <c r="K39" i="8"/>
  <c r="J39" i="8"/>
  <c r="H39" i="8"/>
  <c r="I39" i="8"/>
  <c r="C39" i="8"/>
  <c r="G39" i="8"/>
  <c r="U38" i="8"/>
  <c r="T38" i="8"/>
  <c r="S38" i="8"/>
  <c r="R38" i="8"/>
  <c r="Q38" i="8"/>
  <c r="P38" i="8"/>
  <c r="O38" i="8"/>
  <c r="N38" i="8"/>
  <c r="M38" i="8"/>
  <c r="L38" i="8"/>
  <c r="K38" i="8"/>
  <c r="J38" i="8"/>
  <c r="H38" i="8"/>
  <c r="I38" i="8"/>
  <c r="C38" i="8"/>
  <c r="U35" i="8"/>
  <c r="T35" i="8"/>
  <c r="S35" i="8"/>
  <c r="R35" i="8"/>
  <c r="Q35" i="8"/>
  <c r="P35" i="8"/>
  <c r="O35" i="8"/>
  <c r="N35" i="8"/>
  <c r="M35" i="8"/>
  <c r="L35" i="8"/>
  <c r="K35" i="8"/>
  <c r="J35" i="8"/>
  <c r="H35" i="8"/>
  <c r="I35" i="8"/>
  <c r="C35" i="8"/>
  <c r="G35" i="8"/>
  <c r="U34" i="8"/>
  <c r="T34" i="8"/>
  <c r="S34" i="8"/>
  <c r="R34" i="8"/>
  <c r="Q34" i="8"/>
  <c r="P34" i="8"/>
  <c r="O34" i="8"/>
  <c r="N34" i="8"/>
  <c r="M34" i="8"/>
  <c r="L34" i="8"/>
  <c r="K34" i="8"/>
  <c r="J34" i="8"/>
  <c r="H34" i="8"/>
  <c r="I34" i="8"/>
  <c r="C34" i="8"/>
  <c r="G34" i="8"/>
  <c r="U32" i="8"/>
  <c r="T32" i="8"/>
  <c r="S32" i="8"/>
  <c r="R32" i="8"/>
  <c r="Q32" i="8"/>
  <c r="P32" i="8"/>
  <c r="O32" i="8"/>
  <c r="N32" i="8"/>
  <c r="M32" i="8"/>
  <c r="L32" i="8"/>
  <c r="K32" i="8"/>
  <c r="J32" i="8"/>
  <c r="H32" i="8"/>
  <c r="I32" i="8"/>
  <c r="C32" i="8"/>
  <c r="G32" i="8"/>
  <c r="U30" i="8"/>
  <c r="T30" i="8"/>
  <c r="S30" i="8"/>
  <c r="R30" i="8"/>
  <c r="Q30" i="8"/>
  <c r="P30" i="8"/>
  <c r="O30" i="8"/>
  <c r="N30" i="8"/>
  <c r="M30" i="8"/>
  <c r="L30" i="8"/>
  <c r="K30" i="8"/>
  <c r="J30" i="8"/>
  <c r="H30" i="8"/>
  <c r="I30" i="8"/>
  <c r="C30" i="8"/>
  <c r="F30" i="8"/>
  <c r="U29" i="8"/>
  <c r="T29" i="8"/>
  <c r="S29" i="8"/>
  <c r="R29" i="8"/>
  <c r="Q29" i="8"/>
  <c r="P29" i="8"/>
  <c r="O29" i="8"/>
  <c r="N29" i="8"/>
  <c r="M29" i="8"/>
  <c r="L29" i="8"/>
  <c r="K29" i="8"/>
  <c r="J29" i="8"/>
  <c r="H29" i="8"/>
  <c r="I29" i="8"/>
  <c r="C29" i="8"/>
  <c r="F29" i="8"/>
  <c r="U28" i="8"/>
  <c r="T28" i="8"/>
  <c r="S28" i="8"/>
  <c r="R28" i="8"/>
  <c r="Q28" i="8"/>
  <c r="P28" i="8"/>
  <c r="O28" i="8"/>
  <c r="N28" i="8"/>
  <c r="M28" i="8"/>
  <c r="L28" i="8"/>
  <c r="K28" i="8"/>
  <c r="J28" i="8"/>
  <c r="H28" i="8"/>
  <c r="I28" i="8"/>
  <c r="C28" i="8"/>
  <c r="G28" i="8"/>
  <c r="U26" i="8"/>
  <c r="T26" i="8"/>
  <c r="S26" i="8"/>
  <c r="R26" i="8"/>
  <c r="Q26" i="8"/>
  <c r="P26" i="8"/>
  <c r="O26" i="8"/>
  <c r="N26" i="8"/>
  <c r="M26" i="8"/>
  <c r="L26" i="8"/>
  <c r="K26" i="8"/>
  <c r="J26" i="8"/>
  <c r="H26" i="8"/>
  <c r="I26" i="8"/>
  <c r="C26" i="8"/>
  <c r="G26" i="8"/>
  <c r="U20" i="8"/>
  <c r="T20" i="8"/>
  <c r="S20" i="8"/>
  <c r="R20" i="8"/>
  <c r="Q20" i="8"/>
  <c r="P20" i="8"/>
  <c r="O20" i="8"/>
  <c r="N20" i="8"/>
  <c r="M20" i="8"/>
  <c r="L20" i="8"/>
  <c r="K20" i="8"/>
  <c r="J20" i="8"/>
  <c r="H20" i="8"/>
  <c r="I20" i="8"/>
  <c r="C20" i="8"/>
  <c r="E20" i="8"/>
  <c r="U19" i="8"/>
  <c r="T19" i="8"/>
  <c r="S19" i="8"/>
  <c r="R19" i="8"/>
  <c r="Q19" i="8"/>
  <c r="P19" i="8"/>
  <c r="O19" i="8"/>
  <c r="N19" i="8"/>
  <c r="M19" i="8"/>
  <c r="L19" i="8"/>
  <c r="K19" i="8"/>
  <c r="J19" i="8"/>
  <c r="H19" i="8"/>
  <c r="I19" i="8"/>
  <c r="C19" i="8"/>
  <c r="F19" i="8"/>
  <c r="U18" i="8"/>
  <c r="T18" i="8"/>
  <c r="S18" i="8"/>
  <c r="R18" i="8"/>
  <c r="Q18" i="8"/>
  <c r="P18" i="8"/>
  <c r="O18" i="8"/>
  <c r="N18" i="8"/>
  <c r="M18" i="8"/>
  <c r="L18" i="8"/>
  <c r="K18" i="8"/>
  <c r="J18" i="8"/>
  <c r="H18" i="8"/>
  <c r="I18" i="8"/>
  <c r="C18" i="8"/>
  <c r="G18" i="8"/>
  <c r="U15" i="8"/>
  <c r="T15" i="8"/>
  <c r="S15" i="8"/>
  <c r="R15" i="8"/>
  <c r="Q15" i="8"/>
  <c r="P15" i="8"/>
  <c r="O15" i="8"/>
  <c r="N15" i="8"/>
  <c r="M15" i="8"/>
  <c r="L15" i="8"/>
  <c r="K15" i="8"/>
  <c r="J15" i="8"/>
  <c r="H15" i="8"/>
  <c r="I15" i="8"/>
  <c r="C15" i="8"/>
  <c r="G15" i="8"/>
  <c r="A163" i="8"/>
  <c r="A162" i="8"/>
  <c r="U161" i="8"/>
  <c r="T161" i="8"/>
  <c r="S161" i="8"/>
  <c r="R161" i="8"/>
  <c r="Q161" i="8"/>
  <c r="P161" i="8"/>
  <c r="O161" i="8"/>
  <c r="N161" i="8"/>
  <c r="M161" i="8"/>
  <c r="L161" i="8"/>
  <c r="K161" i="8"/>
  <c r="J161" i="8"/>
  <c r="H161" i="8"/>
  <c r="I161" i="8"/>
  <c r="C161" i="8"/>
  <c r="E161" i="8"/>
  <c r="A161" i="8"/>
  <c r="U160" i="8"/>
  <c r="T160" i="8"/>
  <c r="S160" i="8"/>
  <c r="R160" i="8"/>
  <c r="Q160" i="8"/>
  <c r="P160" i="8"/>
  <c r="O160" i="8"/>
  <c r="N160" i="8"/>
  <c r="M160" i="8"/>
  <c r="L160" i="8"/>
  <c r="K160" i="8"/>
  <c r="J160" i="8"/>
  <c r="H160" i="8"/>
  <c r="I160" i="8"/>
  <c r="C160" i="8"/>
  <c r="E160" i="8"/>
  <c r="A160" i="8"/>
  <c r="A159" i="8"/>
  <c r="U158" i="8"/>
  <c r="T158" i="8"/>
  <c r="S158" i="8"/>
  <c r="R158" i="8"/>
  <c r="Q158" i="8"/>
  <c r="P158" i="8"/>
  <c r="O158" i="8"/>
  <c r="N158" i="8"/>
  <c r="M158" i="8"/>
  <c r="L158" i="8"/>
  <c r="K158" i="8"/>
  <c r="J158" i="8"/>
  <c r="H158" i="8"/>
  <c r="I158" i="8"/>
  <c r="C158" i="8"/>
  <c r="F158" i="8"/>
  <c r="A158" i="8"/>
  <c r="A157" i="8"/>
  <c r="A156" i="8"/>
  <c r="U155" i="8"/>
  <c r="T155" i="8"/>
  <c r="S155" i="8"/>
  <c r="R155" i="8"/>
  <c r="Q155" i="8"/>
  <c r="P155" i="8"/>
  <c r="O155" i="8"/>
  <c r="N155" i="8"/>
  <c r="M155" i="8"/>
  <c r="L155" i="8"/>
  <c r="K155" i="8"/>
  <c r="J155" i="8"/>
  <c r="H155" i="8"/>
  <c r="I155" i="8"/>
  <c r="C155" i="8"/>
  <c r="F155" i="8"/>
  <c r="A155" i="8"/>
  <c r="U154" i="8"/>
  <c r="T154" i="8"/>
  <c r="S154" i="8"/>
  <c r="R154" i="8"/>
  <c r="Q154" i="8"/>
  <c r="P154" i="8"/>
  <c r="O154" i="8"/>
  <c r="N154" i="8"/>
  <c r="M154" i="8"/>
  <c r="L154" i="8"/>
  <c r="K154" i="8"/>
  <c r="J154" i="8"/>
  <c r="H154" i="8"/>
  <c r="I154" i="8"/>
  <c r="C154" i="8"/>
  <c r="F154" i="8"/>
  <c r="A154" i="8"/>
  <c r="U153" i="8"/>
  <c r="T153" i="8"/>
  <c r="S153" i="8"/>
  <c r="R153" i="8"/>
  <c r="Q153" i="8"/>
  <c r="P153" i="8"/>
  <c r="O153" i="8"/>
  <c r="N153" i="8"/>
  <c r="M153" i="8"/>
  <c r="L153" i="8"/>
  <c r="K153" i="8"/>
  <c r="J153" i="8"/>
  <c r="H153" i="8"/>
  <c r="I153" i="8"/>
  <c r="C153" i="8"/>
  <c r="F153" i="8"/>
  <c r="A153" i="8"/>
  <c r="U152" i="8"/>
  <c r="T152" i="8"/>
  <c r="S152" i="8"/>
  <c r="R152" i="8"/>
  <c r="Q152" i="8"/>
  <c r="P152" i="8"/>
  <c r="O152" i="8"/>
  <c r="N152" i="8"/>
  <c r="M152" i="8"/>
  <c r="L152" i="8"/>
  <c r="K152" i="8"/>
  <c r="J152" i="8"/>
  <c r="H152" i="8"/>
  <c r="I152" i="8"/>
  <c r="C152" i="8"/>
  <c r="F152" i="8"/>
  <c r="A152" i="8"/>
  <c r="U151" i="8"/>
  <c r="T151" i="8"/>
  <c r="S151" i="8"/>
  <c r="R151" i="8"/>
  <c r="Q151" i="8"/>
  <c r="P151" i="8"/>
  <c r="O151" i="8"/>
  <c r="N151" i="8"/>
  <c r="M151" i="8"/>
  <c r="L151" i="8"/>
  <c r="K151" i="8"/>
  <c r="J151" i="8"/>
  <c r="H151" i="8"/>
  <c r="I151" i="8"/>
  <c r="C151" i="8"/>
  <c r="F151" i="8"/>
  <c r="A151" i="8"/>
  <c r="U150" i="8"/>
  <c r="T150" i="8"/>
  <c r="S150" i="8"/>
  <c r="R150" i="8"/>
  <c r="Q150" i="8"/>
  <c r="P150" i="8"/>
  <c r="O150" i="8"/>
  <c r="N150" i="8"/>
  <c r="M150" i="8"/>
  <c r="L150" i="8"/>
  <c r="K150" i="8"/>
  <c r="J150" i="8"/>
  <c r="H150" i="8"/>
  <c r="I150" i="8"/>
  <c r="C150" i="8"/>
  <c r="F150" i="8"/>
  <c r="A150" i="8"/>
  <c r="A149" i="8"/>
  <c r="U148" i="8"/>
  <c r="T148" i="8"/>
  <c r="S148" i="8"/>
  <c r="R148" i="8"/>
  <c r="Q148" i="8"/>
  <c r="P148" i="8"/>
  <c r="O148" i="8"/>
  <c r="N148" i="8"/>
  <c r="M148" i="8"/>
  <c r="L148" i="8"/>
  <c r="K148" i="8"/>
  <c r="J148" i="8"/>
  <c r="H148" i="8"/>
  <c r="I148" i="8"/>
  <c r="C148" i="8"/>
  <c r="E148" i="8"/>
  <c r="A148" i="8"/>
  <c r="U147" i="8"/>
  <c r="T147" i="8"/>
  <c r="S147" i="8"/>
  <c r="R147" i="8"/>
  <c r="Q147" i="8"/>
  <c r="P147" i="8"/>
  <c r="O147" i="8"/>
  <c r="N147" i="8"/>
  <c r="M147" i="8"/>
  <c r="L147" i="8"/>
  <c r="K147" i="8"/>
  <c r="J147" i="8"/>
  <c r="H147" i="8"/>
  <c r="I147" i="8"/>
  <c r="C147" i="8"/>
  <c r="E147" i="8"/>
  <c r="A147" i="8"/>
  <c r="A146" i="8"/>
  <c r="U145" i="8"/>
  <c r="T145" i="8"/>
  <c r="S145" i="8"/>
  <c r="R145" i="8"/>
  <c r="Q145" i="8"/>
  <c r="P145" i="8"/>
  <c r="O145" i="8"/>
  <c r="N145" i="8"/>
  <c r="M145" i="8"/>
  <c r="L145" i="8"/>
  <c r="K145" i="8"/>
  <c r="J145" i="8"/>
  <c r="H145" i="8"/>
  <c r="I145" i="8"/>
  <c r="C145" i="8"/>
  <c r="F145" i="8"/>
  <c r="A145" i="8"/>
  <c r="A144" i="8"/>
  <c r="U143" i="8"/>
  <c r="T143" i="8"/>
  <c r="S143" i="8"/>
  <c r="R143" i="8"/>
  <c r="Q143" i="8"/>
  <c r="P143" i="8"/>
  <c r="O143" i="8"/>
  <c r="N143" i="8"/>
  <c r="M143" i="8"/>
  <c r="L143" i="8"/>
  <c r="K143" i="8"/>
  <c r="J143" i="8"/>
  <c r="H143" i="8"/>
  <c r="I143" i="8"/>
  <c r="C143" i="8"/>
  <c r="G143" i="8"/>
  <c r="A143" i="8"/>
  <c r="U142" i="8"/>
  <c r="T142" i="8"/>
  <c r="S142" i="8"/>
  <c r="R142" i="8"/>
  <c r="Q142" i="8"/>
  <c r="P142" i="8"/>
  <c r="O142" i="8"/>
  <c r="N142" i="8"/>
  <c r="M142" i="8"/>
  <c r="L142" i="8"/>
  <c r="K142" i="8"/>
  <c r="J142" i="8"/>
  <c r="H142" i="8"/>
  <c r="I142" i="8"/>
  <c r="C142" i="8"/>
  <c r="G142" i="8"/>
  <c r="A142" i="8"/>
  <c r="U141" i="8"/>
  <c r="T141" i="8"/>
  <c r="S141" i="8"/>
  <c r="R141" i="8"/>
  <c r="Q141" i="8"/>
  <c r="P141" i="8"/>
  <c r="O141" i="8"/>
  <c r="N141" i="8"/>
  <c r="M141" i="8"/>
  <c r="L141" i="8"/>
  <c r="K141" i="8"/>
  <c r="J141" i="8"/>
  <c r="H141" i="8"/>
  <c r="I141" i="8"/>
  <c r="C141" i="8"/>
  <c r="G141" i="8"/>
  <c r="A141" i="8"/>
  <c r="U140" i="8"/>
  <c r="T140" i="8"/>
  <c r="S140" i="8"/>
  <c r="R140" i="8"/>
  <c r="Q140" i="8"/>
  <c r="P140" i="8"/>
  <c r="O140" i="8"/>
  <c r="N140" i="8"/>
  <c r="M140" i="8"/>
  <c r="L140" i="8"/>
  <c r="K140" i="8"/>
  <c r="J140" i="8"/>
  <c r="H140" i="8"/>
  <c r="I140" i="8"/>
  <c r="C140" i="8"/>
  <c r="G140" i="8"/>
  <c r="A140" i="8"/>
  <c r="U139" i="8"/>
  <c r="T139" i="8"/>
  <c r="S139" i="8"/>
  <c r="R139" i="8"/>
  <c r="Q139" i="8"/>
  <c r="P139" i="8"/>
  <c r="O139" i="8"/>
  <c r="N139" i="8"/>
  <c r="M139" i="8"/>
  <c r="L139" i="8"/>
  <c r="K139" i="8"/>
  <c r="J139" i="8"/>
  <c r="H139" i="8"/>
  <c r="I139" i="8"/>
  <c r="C139" i="8"/>
  <c r="G139" i="8"/>
  <c r="A139" i="8"/>
  <c r="U138" i="8"/>
  <c r="T138" i="8"/>
  <c r="S138" i="8"/>
  <c r="R138" i="8"/>
  <c r="Q138" i="8"/>
  <c r="P138" i="8"/>
  <c r="O138" i="8"/>
  <c r="N138" i="8"/>
  <c r="M138" i="8"/>
  <c r="L138" i="8"/>
  <c r="K138" i="8"/>
  <c r="J138" i="8"/>
  <c r="H138" i="8"/>
  <c r="I138" i="8"/>
  <c r="C138" i="8"/>
  <c r="G138" i="8"/>
  <c r="A138" i="8"/>
  <c r="A137" i="8"/>
  <c r="U136" i="8"/>
  <c r="T136" i="8"/>
  <c r="S136" i="8"/>
  <c r="R136" i="8"/>
  <c r="Q136" i="8"/>
  <c r="P136" i="8"/>
  <c r="O136" i="8"/>
  <c r="N136" i="8"/>
  <c r="M136" i="8"/>
  <c r="L136" i="8"/>
  <c r="K136" i="8"/>
  <c r="J136" i="8"/>
  <c r="H136" i="8"/>
  <c r="I136" i="8"/>
  <c r="C136" i="8"/>
  <c r="F136" i="8"/>
  <c r="A136" i="8"/>
  <c r="U135" i="8"/>
  <c r="T135" i="8"/>
  <c r="S135" i="8"/>
  <c r="R135" i="8"/>
  <c r="Q135" i="8"/>
  <c r="P135" i="8"/>
  <c r="O135" i="8"/>
  <c r="N135" i="8"/>
  <c r="M135" i="8"/>
  <c r="L135" i="8"/>
  <c r="K135" i="8"/>
  <c r="J135" i="8"/>
  <c r="H135" i="8"/>
  <c r="I135" i="8"/>
  <c r="C135" i="8"/>
  <c r="F135" i="8"/>
  <c r="A135" i="8"/>
  <c r="U134" i="8"/>
  <c r="T134" i="8"/>
  <c r="S134" i="8"/>
  <c r="R134" i="8"/>
  <c r="Q134" i="8"/>
  <c r="P134" i="8"/>
  <c r="O134" i="8"/>
  <c r="N134" i="8"/>
  <c r="M134" i="8"/>
  <c r="L134" i="8"/>
  <c r="K134" i="8"/>
  <c r="J134" i="8"/>
  <c r="H134" i="8"/>
  <c r="I134" i="8"/>
  <c r="C134" i="8"/>
  <c r="F134" i="8"/>
  <c r="A134" i="8"/>
  <c r="A133" i="8"/>
  <c r="U132" i="8"/>
  <c r="T132" i="8"/>
  <c r="S132" i="8"/>
  <c r="R132" i="8"/>
  <c r="Q132" i="8"/>
  <c r="P132" i="8"/>
  <c r="O132" i="8"/>
  <c r="N132" i="8"/>
  <c r="M132" i="8"/>
  <c r="L132" i="8"/>
  <c r="K132" i="8"/>
  <c r="J132" i="8"/>
  <c r="H132" i="8"/>
  <c r="I132" i="8"/>
  <c r="C132" i="8"/>
  <c r="E132" i="8"/>
  <c r="A132" i="8"/>
  <c r="U131" i="8"/>
  <c r="T131" i="8"/>
  <c r="S131" i="8"/>
  <c r="R131" i="8"/>
  <c r="Q131" i="8"/>
  <c r="P131" i="8"/>
  <c r="O131" i="8"/>
  <c r="N131" i="8"/>
  <c r="M131" i="8"/>
  <c r="L131" i="8"/>
  <c r="K131" i="8"/>
  <c r="J131" i="8"/>
  <c r="H131" i="8"/>
  <c r="I131" i="8"/>
  <c r="C131" i="8"/>
  <c r="E131" i="8"/>
  <c r="A131" i="8"/>
  <c r="A130" i="8"/>
  <c r="U129" i="8"/>
  <c r="T129" i="8"/>
  <c r="S129" i="8"/>
  <c r="R129" i="8"/>
  <c r="Q129" i="8"/>
  <c r="P129" i="8"/>
  <c r="O129" i="8"/>
  <c r="N129" i="8"/>
  <c r="M129" i="8"/>
  <c r="L129" i="8"/>
  <c r="K129" i="8"/>
  <c r="J129" i="8"/>
  <c r="H129" i="8"/>
  <c r="I129" i="8"/>
  <c r="C129" i="8"/>
  <c r="G129" i="8"/>
  <c r="A129" i="8"/>
  <c r="U128" i="8"/>
  <c r="T128" i="8"/>
  <c r="S128" i="8"/>
  <c r="R128" i="8"/>
  <c r="Q128" i="8"/>
  <c r="P128" i="8"/>
  <c r="O128" i="8"/>
  <c r="N128" i="8"/>
  <c r="M128" i="8"/>
  <c r="L128" i="8"/>
  <c r="K128" i="8"/>
  <c r="J128" i="8"/>
  <c r="H128" i="8"/>
  <c r="I128" i="8"/>
  <c r="C128" i="8"/>
  <c r="G128" i="8"/>
  <c r="A128" i="8"/>
  <c r="U127" i="8"/>
  <c r="T127" i="8"/>
  <c r="S127" i="8"/>
  <c r="R127" i="8"/>
  <c r="Q127" i="8"/>
  <c r="P127" i="8"/>
  <c r="O127" i="8"/>
  <c r="N127" i="8"/>
  <c r="M127" i="8"/>
  <c r="L127" i="8"/>
  <c r="K127" i="8"/>
  <c r="J127" i="8"/>
  <c r="H127" i="8"/>
  <c r="I127" i="8"/>
  <c r="C127" i="8"/>
  <c r="G127" i="8"/>
  <c r="A127" i="8"/>
  <c r="U126" i="8"/>
  <c r="T126" i="8"/>
  <c r="S126" i="8"/>
  <c r="R126" i="8"/>
  <c r="Q126" i="8"/>
  <c r="P126" i="8"/>
  <c r="O126" i="8"/>
  <c r="N126" i="8"/>
  <c r="M126" i="8"/>
  <c r="L126" i="8"/>
  <c r="K126" i="8"/>
  <c r="J126" i="8"/>
  <c r="H126" i="8"/>
  <c r="I126" i="8"/>
  <c r="C126" i="8"/>
  <c r="G126" i="8"/>
  <c r="A126" i="8"/>
  <c r="U125" i="8"/>
  <c r="T125" i="8"/>
  <c r="S125" i="8"/>
  <c r="R125" i="8"/>
  <c r="Q125" i="8"/>
  <c r="P125" i="8"/>
  <c r="O125" i="8"/>
  <c r="N125" i="8"/>
  <c r="M125" i="8"/>
  <c r="L125" i="8"/>
  <c r="K125" i="8"/>
  <c r="J125" i="8"/>
  <c r="H125" i="8"/>
  <c r="I125" i="8"/>
  <c r="C125" i="8"/>
  <c r="G125" i="8"/>
  <c r="A125" i="8"/>
  <c r="A124" i="8"/>
  <c r="A123" i="8"/>
  <c r="A122" i="8"/>
  <c r="A121" i="8"/>
  <c r="U120" i="8"/>
  <c r="T120" i="8"/>
  <c r="S120" i="8"/>
  <c r="R120" i="8"/>
  <c r="Q120" i="8"/>
  <c r="P120" i="8"/>
  <c r="O120" i="8"/>
  <c r="N120" i="8"/>
  <c r="M120" i="8"/>
  <c r="L120" i="8"/>
  <c r="K120" i="8"/>
  <c r="J120" i="8"/>
  <c r="H120" i="8"/>
  <c r="I120" i="8"/>
  <c r="C120" i="8"/>
  <c r="G120" i="8"/>
  <c r="A120" i="8"/>
  <c r="U119" i="8"/>
  <c r="T119" i="8"/>
  <c r="S119" i="8"/>
  <c r="R119" i="8"/>
  <c r="Q119" i="8"/>
  <c r="P119" i="8"/>
  <c r="O119" i="8"/>
  <c r="N119" i="8"/>
  <c r="M119" i="8"/>
  <c r="L119" i="8"/>
  <c r="K119" i="8"/>
  <c r="J119" i="8"/>
  <c r="H119" i="8"/>
  <c r="I119" i="8"/>
  <c r="C119" i="8"/>
  <c r="G119" i="8"/>
  <c r="A119" i="8"/>
  <c r="U118" i="8"/>
  <c r="T118" i="8"/>
  <c r="S118" i="8"/>
  <c r="R118" i="8"/>
  <c r="Q118" i="8"/>
  <c r="P118" i="8"/>
  <c r="O118" i="8"/>
  <c r="N118" i="8"/>
  <c r="M118" i="8"/>
  <c r="L118" i="8"/>
  <c r="K118" i="8"/>
  <c r="J118" i="8"/>
  <c r="H118" i="8"/>
  <c r="I118" i="8"/>
  <c r="C118" i="8"/>
  <c r="G118" i="8"/>
  <c r="A118" i="8"/>
  <c r="U117" i="8"/>
  <c r="T117" i="8"/>
  <c r="S117" i="8"/>
  <c r="R117" i="8"/>
  <c r="Q117" i="8"/>
  <c r="P117" i="8"/>
  <c r="O117" i="8"/>
  <c r="N117" i="8"/>
  <c r="M117" i="8"/>
  <c r="L117" i="8"/>
  <c r="K117" i="8"/>
  <c r="J117" i="8"/>
  <c r="H117" i="8"/>
  <c r="I117" i="8"/>
  <c r="C117" i="8"/>
  <c r="G117" i="8"/>
  <c r="A117" i="8"/>
  <c r="U116" i="8"/>
  <c r="T116" i="8"/>
  <c r="S116" i="8"/>
  <c r="R116" i="8"/>
  <c r="Q116" i="8"/>
  <c r="P116" i="8"/>
  <c r="O116" i="8"/>
  <c r="N116" i="8"/>
  <c r="M116" i="8"/>
  <c r="L116" i="8"/>
  <c r="K116" i="8"/>
  <c r="J116" i="8"/>
  <c r="H116" i="8"/>
  <c r="I116" i="8"/>
  <c r="C116" i="8"/>
  <c r="G116" i="8"/>
  <c r="A116" i="8"/>
  <c r="U115" i="8"/>
  <c r="T115" i="8"/>
  <c r="S115" i="8"/>
  <c r="R115" i="8"/>
  <c r="Q115" i="8"/>
  <c r="P115" i="8"/>
  <c r="O115" i="8"/>
  <c r="N115" i="8"/>
  <c r="M115" i="8"/>
  <c r="L115" i="8"/>
  <c r="K115" i="8"/>
  <c r="J115" i="8"/>
  <c r="H115" i="8"/>
  <c r="I115" i="8"/>
  <c r="C115" i="8"/>
  <c r="G115" i="8"/>
  <c r="A115" i="8"/>
  <c r="A114" i="8"/>
  <c r="A113" i="8"/>
  <c r="BT186" i="5"/>
  <c r="BS186" i="5"/>
  <c r="BR186" i="5"/>
  <c r="BQ186" i="5"/>
  <c r="BP186" i="5"/>
  <c r="BO186" i="5"/>
  <c r="BN186" i="5"/>
  <c r="BM186" i="5"/>
  <c r="BL186" i="5"/>
  <c r="BK186" i="5"/>
  <c r="BJ186" i="5"/>
  <c r="BI186" i="5"/>
  <c r="BH186" i="5"/>
  <c r="BG186" i="5"/>
  <c r="BF186" i="5"/>
  <c r="BE186" i="5"/>
  <c r="BD186" i="5"/>
  <c r="BC186" i="5"/>
  <c r="BB186" i="5"/>
  <c r="BA186" i="5"/>
  <c r="BT185" i="5"/>
  <c r="BS185" i="5"/>
  <c r="BR185" i="5"/>
  <c r="BQ185" i="5"/>
  <c r="BP185" i="5"/>
  <c r="BO185" i="5"/>
  <c r="BN185" i="5"/>
  <c r="BM185" i="5"/>
  <c r="BL185" i="5"/>
  <c r="BK185" i="5"/>
  <c r="BJ185" i="5"/>
  <c r="BI185" i="5"/>
  <c r="BH185" i="5"/>
  <c r="BG185" i="5"/>
  <c r="BF185" i="5"/>
  <c r="BE185" i="5"/>
  <c r="BD185" i="5"/>
  <c r="BC185" i="5"/>
  <c r="BB185" i="5"/>
  <c r="BA185" i="5"/>
  <c r="BT184" i="5"/>
  <c r="BS184" i="5"/>
  <c r="BR184" i="5"/>
  <c r="BQ184" i="5"/>
  <c r="BP184" i="5"/>
  <c r="BO184" i="5"/>
  <c r="BN184" i="5"/>
  <c r="BM184" i="5"/>
  <c r="BL184" i="5"/>
  <c r="BK184" i="5"/>
  <c r="BJ184" i="5"/>
  <c r="BI184" i="5"/>
  <c r="BH184" i="5"/>
  <c r="BG184" i="5"/>
  <c r="BF184" i="5"/>
  <c r="BE184" i="5"/>
  <c r="BD184" i="5"/>
  <c r="BC184" i="5"/>
  <c r="BB184" i="5"/>
  <c r="BA184" i="5"/>
  <c r="BT183" i="5"/>
  <c r="BS183" i="5"/>
  <c r="BR183" i="5"/>
  <c r="BQ183" i="5"/>
  <c r="BP183" i="5"/>
  <c r="BO183" i="5"/>
  <c r="BN183" i="5"/>
  <c r="BM183" i="5"/>
  <c r="BL183" i="5"/>
  <c r="BK183" i="5"/>
  <c r="BJ183" i="5"/>
  <c r="BI183" i="5"/>
  <c r="BH183" i="5"/>
  <c r="BG183" i="5"/>
  <c r="BF183" i="5"/>
  <c r="BE183" i="5"/>
  <c r="BD183" i="5"/>
  <c r="BC183" i="5"/>
  <c r="BB183" i="5"/>
  <c r="BA183" i="5"/>
  <c r="BT182" i="5"/>
  <c r="BS182" i="5"/>
  <c r="BR182" i="5"/>
  <c r="BQ182" i="5"/>
  <c r="BP182" i="5"/>
  <c r="BO182" i="5"/>
  <c r="BN182" i="5"/>
  <c r="BM182" i="5"/>
  <c r="BL182" i="5"/>
  <c r="BK182" i="5"/>
  <c r="BJ182" i="5"/>
  <c r="BI182" i="5"/>
  <c r="BH182" i="5"/>
  <c r="BG182" i="5"/>
  <c r="BF182" i="5"/>
  <c r="BE182" i="5"/>
  <c r="BD182" i="5"/>
  <c r="BC182" i="5"/>
  <c r="BB182" i="5"/>
  <c r="BA182" i="5"/>
  <c r="BT181" i="5"/>
  <c r="BS181" i="5"/>
  <c r="BR181" i="5"/>
  <c r="BQ181" i="5"/>
  <c r="BP181" i="5"/>
  <c r="BO181" i="5"/>
  <c r="BN181" i="5"/>
  <c r="BM181" i="5"/>
  <c r="BL181" i="5"/>
  <c r="BK181" i="5"/>
  <c r="BJ181" i="5"/>
  <c r="BI181" i="5"/>
  <c r="BH181" i="5"/>
  <c r="BG181" i="5"/>
  <c r="BF181" i="5"/>
  <c r="BE181" i="5"/>
  <c r="BD181" i="5"/>
  <c r="BC181" i="5"/>
  <c r="BB181" i="5"/>
  <c r="BA181" i="5"/>
  <c r="BT180" i="5"/>
  <c r="BS180" i="5"/>
  <c r="BR180" i="5"/>
  <c r="BQ180" i="5"/>
  <c r="BP180" i="5"/>
  <c r="BO180" i="5"/>
  <c r="BN180" i="5"/>
  <c r="BM180" i="5"/>
  <c r="BL180" i="5"/>
  <c r="BK180" i="5"/>
  <c r="BJ180" i="5"/>
  <c r="BI180" i="5"/>
  <c r="BH180" i="5"/>
  <c r="BG180" i="5"/>
  <c r="BF180" i="5"/>
  <c r="BE180" i="5"/>
  <c r="BD180" i="5"/>
  <c r="BC180" i="5"/>
  <c r="BB180" i="5"/>
  <c r="BA180" i="5"/>
  <c r="BT179" i="5"/>
  <c r="BS179" i="5"/>
  <c r="BR179" i="5"/>
  <c r="BQ179" i="5"/>
  <c r="BP179" i="5"/>
  <c r="BO179" i="5"/>
  <c r="BN179" i="5"/>
  <c r="BM179" i="5"/>
  <c r="BL179" i="5"/>
  <c r="BK179" i="5"/>
  <c r="BJ179" i="5"/>
  <c r="BI179" i="5"/>
  <c r="BH179" i="5"/>
  <c r="BG179" i="5"/>
  <c r="BF179" i="5"/>
  <c r="BE179" i="5"/>
  <c r="BD179" i="5"/>
  <c r="BC179" i="5"/>
  <c r="BB179" i="5"/>
  <c r="BA179" i="5"/>
  <c r="BT178" i="5"/>
  <c r="BS178" i="5"/>
  <c r="BR178" i="5"/>
  <c r="BQ178" i="5"/>
  <c r="BP178" i="5"/>
  <c r="BO178" i="5"/>
  <c r="BN178" i="5"/>
  <c r="BM178" i="5"/>
  <c r="BL178" i="5"/>
  <c r="BK178" i="5"/>
  <c r="BJ178" i="5"/>
  <c r="BI178" i="5"/>
  <c r="BH178" i="5"/>
  <c r="BG178" i="5"/>
  <c r="BF178" i="5"/>
  <c r="BE178" i="5"/>
  <c r="BD178" i="5"/>
  <c r="BC178" i="5"/>
  <c r="BB178" i="5"/>
  <c r="BA178" i="5"/>
  <c r="BT177" i="5"/>
  <c r="BS177" i="5"/>
  <c r="BR177" i="5"/>
  <c r="BQ177" i="5"/>
  <c r="BP177" i="5"/>
  <c r="BO177" i="5"/>
  <c r="BN177" i="5"/>
  <c r="BM177" i="5"/>
  <c r="BL177" i="5"/>
  <c r="BK177" i="5"/>
  <c r="BJ177" i="5"/>
  <c r="BI177" i="5"/>
  <c r="BH177" i="5"/>
  <c r="BG177" i="5"/>
  <c r="BF177" i="5"/>
  <c r="BE177" i="5"/>
  <c r="BD177" i="5"/>
  <c r="BC177" i="5"/>
  <c r="BB177" i="5"/>
  <c r="BA177" i="5"/>
  <c r="BT176" i="5"/>
  <c r="BS176" i="5"/>
  <c r="BR176" i="5"/>
  <c r="BQ176" i="5"/>
  <c r="BP176" i="5"/>
  <c r="BO176" i="5"/>
  <c r="BN176" i="5"/>
  <c r="BM176" i="5"/>
  <c r="BL176" i="5"/>
  <c r="BK176" i="5"/>
  <c r="BJ176" i="5"/>
  <c r="BI176" i="5"/>
  <c r="BH176" i="5"/>
  <c r="BG176" i="5"/>
  <c r="BF176" i="5"/>
  <c r="BE176" i="5"/>
  <c r="BD176" i="5"/>
  <c r="BC176" i="5"/>
  <c r="BB176" i="5"/>
  <c r="BA176" i="5"/>
  <c r="BT175" i="5"/>
  <c r="BS175" i="5"/>
  <c r="BR175" i="5"/>
  <c r="BQ175" i="5"/>
  <c r="BP175" i="5"/>
  <c r="BO175" i="5"/>
  <c r="BN175" i="5"/>
  <c r="BM175" i="5"/>
  <c r="BL175" i="5"/>
  <c r="BK175" i="5"/>
  <c r="BJ175" i="5"/>
  <c r="BI175" i="5"/>
  <c r="BH175" i="5"/>
  <c r="BG175" i="5"/>
  <c r="BF175" i="5"/>
  <c r="BE175" i="5"/>
  <c r="BD175" i="5"/>
  <c r="BC175" i="5"/>
  <c r="BB175" i="5"/>
  <c r="BA175" i="5"/>
  <c r="BT174" i="5"/>
  <c r="BS174" i="5"/>
  <c r="BR174" i="5"/>
  <c r="BQ174" i="5"/>
  <c r="BP174" i="5"/>
  <c r="BO174" i="5"/>
  <c r="BN174" i="5"/>
  <c r="BM174" i="5"/>
  <c r="BL174" i="5"/>
  <c r="BK174" i="5"/>
  <c r="BJ174" i="5"/>
  <c r="BI174" i="5"/>
  <c r="BH174" i="5"/>
  <c r="BG174" i="5"/>
  <c r="BF174" i="5"/>
  <c r="BE174" i="5"/>
  <c r="BD174" i="5"/>
  <c r="BC174" i="5"/>
  <c r="BB174" i="5"/>
  <c r="BA174" i="5"/>
  <c r="BT173" i="5"/>
  <c r="BS173" i="5"/>
  <c r="BR173" i="5"/>
  <c r="BQ173" i="5"/>
  <c r="BP173" i="5"/>
  <c r="BO173" i="5"/>
  <c r="BN173" i="5"/>
  <c r="BM173" i="5"/>
  <c r="BL173" i="5"/>
  <c r="BK173" i="5"/>
  <c r="BJ173" i="5"/>
  <c r="BI173" i="5"/>
  <c r="BH173" i="5"/>
  <c r="BG173" i="5"/>
  <c r="BF173" i="5"/>
  <c r="BE173" i="5"/>
  <c r="BD173" i="5"/>
  <c r="BC173" i="5"/>
  <c r="BB173" i="5"/>
  <c r="BA173" i="5"/>
  <c r="BT172" i="5"/>
  <c r="BS172" i="5"/>
  <c r="BR172" i="5"/>
  <c r="BQ172" i="5"/>
  <c r="BP172" i="5"/>
  <c r="BO172" i="5"/>
  <c r="BN172" i="5"/>
  <c r="BM172" i="5"/>
  <c r="BL172" i="5"/>
  <c r="BK172" i="5"/>
  <c r="BJ172" i="5"/>
  <c r="BI172" i="5"/>
  <c r="BH172" i="5"/>
  <c r="BG172" i="5"/>
  <c r="BF172" i="5"/>
  <c r="BE172" i="5"/>
  <c r="BD172" i="5"/>
  <c r="BC172" i="5"/>
  <c r="BB172" i="5"/>
  <c r="BA172" i="5"/>
  <c r="BT171" i="5"/>
  <c r="BS171" i="5"/>
  <c r="BR171" i="5"/>
  <c r="BQ171" i="5"/>
  <c r="BP171" i="5"/>
  <c r="BO171" i="5"/>
  <c r="BN171" i="5"/>
  <c r="BM171" i="5"/>
  <c r="BL171" i="5"/>
  <c r="BK171" i="5"/>
  <c r="BJ171" i="5"/>
  <c r="BI171" i="5"/>
  <c r="BH171" i="5"/>
  <c r="BG171" i="5"/>
  <c r="BF171" i="5"/>
  <c r="BE171" i="5"/>
  <c r="BD171" i="5"/>
  <c r="BC171" i="5"/>
  <c r="BB171" i="5"/>
  <c r="BA171" i="5"/>
  <c r="BT170" i="5"/>
  <c r="BS170" i="5"/>
  <c r="BR170" i="5"/>
  <c r="BQ170" i="5"/>
  <c r="BP170" i="5"/>
  <c r="BO170" i="5"/>
  <c r="BN170" i="5"/>
  <c r="BM170" i="5"/>
  <c r="BL170" i="5"/>
  <c r="BK170" i="5"/>
  <c r="BJ170" i="5"/>
  <c r="BI170" i="5"/>
  <c r="BH170" i="5"/>
  <c r="BG170" i="5"/>
  <c r="BF170" i="5"/>
  <c r="BE170" i="5"/>
  <c r="BD170" i="5"/>
  <c r="BC170" i="5"/>
  <c r="BB170" i="5"/>
  <c r="BA170" i="5"/>
  <c r="BT169" i="5"/>
  <c r="BS169" i="5"/>
  <c r="BR169" i="5"/>
  <c r="BQ169" i="5"/>
  <c r="BP169" i="5"/>
  <c r="BO169" i="5"/>
  <c r="BN169" i="5"/>
  <c r="BM169" i="5"/>
  <c r="BL169" i="5"/>
  <c r="BK169" i="5"/>
  <c r="BJ169" i="5"/>
  <c r="BI169" i="5"/>
  <c r="BH169" i="5"/>
  <c r="BG169" i="5"/>
  <c r="BF169" i="5"/>
  <c r="BE169" i="5"/>
  <c r="BD169" i="5"/>
  <c r="BC169" i="5"/>
  <c r="BB169" i="5"/>
  <c r="BA169" i="5"/>
  <c r="BT168" i="5"/>
  <c r="BS168" i="5"/>
  <c r="BR168" i="5"/>
  <c r="BQ168" i="5"/>
  <c r="BP168" i="5"/>
  <c r="BO168" i="5"/>
  <c r="BN168" i="5"/>
  <c r="BM168" i="5"/>
  <c r="BL168" i="5"/>
  <c r="BK168" i="5"/>
  <c r="BJ168" i="5"/>
  <c r="BI168" i="5"/>
  <c r="BH168" i="5"/>
  <c r="BG168" i="5"/>
  <c r="BF168" i="5"/>
  <c r="BE168" i="5"/>
  <c r="BD168" i="5"/>
  <c r="BC168" i="5"/>
  <c r="BB168" i="5"/>
  <c r="BA168" i="5"/>
  <c r="BT167" i="5"/>
  <c r="BS167" i="5"/>
  <c r="BR167" i="5"/>
  <c r="BQ167" i="5"/>
  <c r="BP167" i="5"/>
  <c r="BO167" i="5"/>
  <c r="BN167" i="5"/>
  <c r="BM167" i="5"/>
  <c r="BL167" i="5"/>
  <c r="BK167" i="5"/>
  <c r="BJ167" i="5"/>
  <c r="BI167" i="5"/>
  <c r="BH167" i="5"/>
  <c r="BG167" i="5"/>
  <c r="BF167" i="5"/>
  <c r="BE167" i="5"/>
  <c r="BD167" i="5"/>
  <c r="BC167" i="5"/>
  <c r="BB167" i="5"/>
  <c r="BA167" i="5"/>
  <c r="BT166" i="5"/>
  <c r="BS166" i="5"/>
  <c r="BR166" i="5"/>
  <c r="BQ166" i="5"/>
  <c r="BP166" i="5"/>
  <c r="BO166" i="5"/>
  <c r="BN166" i="5"/>
  <c r="BM166" i="5"/>
  <c r="BL166" i="5"/>
  <c r="BK166" i="5"/>
  <c r="BJ166" i="5"/>
  <c r="BI166" i="5"/>
  <c r="BH166" i="5"/>
  <c r="BG166" i="5"/>
  <c r="BF166" i="5"/>
  <c r="BE166" i="5"/>
  <c r="BD166" i="5"/>
  <c r="BC166" i="5"/>
  <c r="BB166" i="5"/>
  <c r="BA166" i="5"/>
  <c r="BT165" i="5"/>
  <c r="BS165" i="5"/>
  <c r="BR165" i="5"/>
  <c r="BQ165" i="5"/>
  <c r="BP165" i="5"/>
  <c r="BO165" i="5"/>
  <c r="BN165" i="5"/>
  <c r="BM165" i="5"/>
  <c r="BL165" i="5"/>
  <c r="BK165" i="5"/>
  <c r="BJ165" i="5"/>
  <c r="BI165" i="5"/>
  <c r="BH165" i="5"/>
  <c r="BG165" i="5"/>
  <c r="BF165" i="5"/>
  <c r="BE165" i="5"/>
  <c r="BD165" i="5"/>
  <c r="BC165" i="5"/>
  <c r="BB165" i="5"/>
  <c r="BA165" i="5"/>
  <c r="BT164" i="5"/>
  <c r="BS164" i="5"/>
  <c r="BR164" i="5"/>
  <c r="BQ164" i="5"/>
  <c r="BP164" i="5"/>
  <c r="BO164" i="5"/>
  <c r="BN164" i="5"/>
  <c r="BM164" i="5"/>
  <c r="BL164" i="5"/>
  <c r="BK164" i="5"/>
  <c r="BJ164" i="5"/>
  <c r="BI164" i="5"/>
  <c r="BH164" i="5"/>
  <c r="BG164" i="5"/>
  <c r="BF164" i="5"/>
  <c r="BE164" i="5"/>
  <c r="BD164" i="5"/>
  <c r="BC164" i="5"/>
  <c r="BB164" i="5"/>
  <c r="BA164" i="5"/>
  <c r="BT163" i="5"/>
  <c r="BS163" i="5"/>
  <c r="BR163" i="5"/>
  <c r="BQ163" i="5"/>
  <c r="BP163" i="5"/>
  <c r="BO163" i="5"/>
  <c r="BN163" i="5"/>
  <c r="BM163" i="5"/>
  <c r="BL163" i="5"/>
  <c r="BK163" i="5"/>
  <c r="BJ163" i="5"/>
  <c r="BI163" i="5"/>
  <c r="BH163" i="5"/>
  <c r="BG163" i="5"/>
  <c r="BF163" i="5"/>
  <c r="BE163" i="5"/>
  <c r="BD163" i="5"/>
  <c r="BC163" i="5"/>
  <c r="BB163" i="5"/>
  <c r="BA163" i="5"/>
  <c r="BT162" i="5"/>
  <c r="BS162" i="5"/>
  <c r="BR162" i="5"/>
  <c r="BQ162" i="5"/>
  <c r="BP162" i="5"/>
  <c r="BO162" i="5"/>
  <c r="BN162" i="5"/>
  <c r="BM162" i="5"/>
  <c r="BL162" i="5"/>
  <c r="BK162" i="5"/>
  <c r="BJ162" i="5"/>
  <c r="BI162" i="5"/>
  <c r="BH162" i="5"/>
  <c r="BG162" i="5"/>
  <c r="BF162" i="5"/>
  <c r="BE162" i="5"/>
  <c r="BD162" i="5"/>
  <c r="BC162" i="5"/>
  <c r="BB162" i="5"/>
  <c r="BA162" i="5"/>
  <c r="BT161" i="5"/>
  <c r="BS161" i="5"/>
  <c r="BR161" i="5"/>
  <c r="BQ161" i="5"/>
  <c r="BP161" i="5"/>
  <c r="BO161" i="5"/>
  <c r="BN161" i="5"/>
  <c r="BM161" i="5"/>
  <c r="BL161" i="5"/>
  <c r="BK161" i="5"/>
  <c r="BJ161" i="5"/>
  <c r="BI161" i="5"/>
  <c r="BH161" i="5"/>
  <c r="BG161" i="5"/>
  <c r="BF161" i="5"/>
  <c r="BE161" i="5"/>
  <c r="BD161" i="5"/>
  <c r="BC161" i="5"/>
  <c r="BB161" i="5"/>
  <c r="BA161" i="5"/>
  <c r="BT160" i="5"/>
  <c r="BS160" i="5"/>
  <c r="BR160" i="5"/>
  <c r="BQ160" i="5"/>
  <c r="BP160" i="5"/>
  <c r="BO160" i="5"/>
  <c r="BN160" i="5"/>
  <c r="BM160" i="5"/>
  <c r="BL160" i="5"/>
  <c r="BK160" i="5"/>
  <c r="BJ160" i="5"/>
  <c r="BI160" i="5"/>
  <c r="BH160" i="5"/>
  <c r="BG160" i="5"/>
  <c r="BF160" i="5"/>
  <c r="BE160" i="5"/>
  <c r="BD160" i="5"/>
  <c r="BC160" i="5"/>
  <c r="BB160" i="5"/>
  <c r="BA160" i="5"/>
  <c r="BT159" i="5"/>
  <c r="BS159" i="5"/>
  <c r="BR159" i="5"/>
  <c r="BQ159" i="5"/>
  <c r="BP159" i="5"/>
  <c r="BO159" i="5"/>
  <c r="BN159" i="5"/>
  <c r="BM159" i="5"/>
  <c r="BL159" i="5"/>
  <c r="BK159" i="5"/>
  <c r="BJ159" i="5"/>
  <c r="BI159" i="5"/>
  <c r="BH159" i="5"/>
  <c r="BG159" i="5"/>
  <c r="BF159" i="5"/>
  <c r="BE159" i="5"/>
  <c r="BD159" i="5"/>
  <c r="BC159" i="5"/>
  <c r="BB159" i="5"/>
  <c r="BA159" i="5"/>
  <c r="BT158" i="5"/>
  <c r="BS158" i="5"/>
  <c r="BR158" i="5"/>
  <c r="BQ158" i="5"/>
  <c r="BP158" i="5"/>
  <c r="BO158" i="5"/>
  <c r="BN158" i="5"/>
  <c r="BM158" i="5"/>
  <c r="BL158" i="5"/>
  <c r="BK158" i="5"/>
  <c r="BJ158" i="5"/>
  <c r="BI158" i="5"/>
  <c r="BH158" i="5"/>
  <c r="BG158" i="5"/>
  <c r="BF158" i="5"/>
  <c r="BE158" i="5"/>
  <c r="BD158" i="5"/>
  <c r="BC158" i="5"/>
  <c r="BB158" i="5"/>
  <c r="BA158" i="5"/>
  <c r="BT157" i="5"/>
  <c r="BS157" i="5"/>
  <c r="BR157" i="5"/>
  <c r="BQ157" i="5"/>
  <c r="BP157" i="5"/>
  <c r="BO157" i="5"/>
  <c r="BN157" i="5"/>
  <c r="BM157" i="5"/>
  <c r="BL157" i="5"/>
  <c r="BK157" i="5"/>
  <c r="BJ157" i="5"/>
  <c r="BI157" i="5"/>
  <c r="BH157" i="5"/>
  <c r="BG157" i="5"/>
  <c r="BF157" i="5"/>
  <c r="BE157" i="5"/>
  <c r="BD157" i="5"/>
  <c r="BC157" i="5"/>
  <c r="BB157" i="5"/>
  <c r="BA157" i="5"/>
  <c r="BT156" i="5"/>
  <c r="BS156" i="5"/>
  <c r="BR156" i="5"/>
  <c r="BQ156" i="5"/>
  <c r="BP156" i="5"/>
  <c r="BO156" i="5"/>
  <c r="BN156" i="5"/>
  <c r="BM156" i="5"/>
  <c r="BL156" i="5"/>
  <c r="BK156" i="5"/>
  <c r="BJ156" i="5"/>
  <c r="BI156" i="5"/>
  <c r="BH156" i="5"/>
  <c r="BG156" i="5"/>
  <c r="BF156" i="5"/>
  <c r="BE156" i="5"/>
  <c r="BD156" i="5"/>
  <c r="BC156" i="5"/>
  <c r="BB156" i="5"/>
  <c r="BA156" i="5"/>
  <c r="BT155" i="5"/>
  <c r="BS155" i="5"/>
  <c r="BR155" i="5"/>
  <c r="BQ155" i="5"/>
  <c r="BP155" i="5"/>
  <c r="BO155" i="5"/>
  <c r="BN155" i="5"/>
  <c r="BM155" i="5"/>
  <c r="BL155" i="5"/>
  <c r="BK155" i="5"/>
  <c r="BJ155" i="5"/>
  <c r="BI155" i="5"/>
  <c r="BH155" i="5"/>
  <c r="BG155" i="5"/>
  <c r="BF155" i="5"/>
  <c r="BE155" i="5"/>
  <c r="BD155" i="5"/>
  <c r="BC155" i="5"/>
  <c r="BB155" i="5"/>
  <c r="BA155" i="5"/>
  <c r="BT154" i="5"/>
  <c r="BS154" i="5"/>
  <c r="BR154" i="5"/>
  <c r="BQ154" i="5"/>
  <c r="BP154" i="5"/>
  <c r="BO154" i="5"/>
  <c r="BN154" i="5"/>
  <c r="BM154" i="5"/>
  <c r="BL154" i="5"/>
  <c r="BK154" i="5"/>
  <c r="BJ154" i="5"/>
  <c r="BI154" i="5"/>
  <c r="BH154" i="5"/>
  <c r="BG154" i="5"/>
  <c r="BF154" i="5"/>
  <c r="BE154" i="5"/>
  <c r="BD154" i="5"/>
  <c r="BC154" i="5"/>
  <c r="BB154" i="5"/>
  <c r="BA154" i="5"/>
  <c r="BT153" i="5"/>
  <c r="BS153" i="5"/>
  <c r="BR153" i="5"/>
  <c r="BQ153" i="5"/>
  <c r="BP153" i="5"/>
  <c r="BO153" i="5"/>
  <c r="BN153" i="5"/>
  <c r="BM153" i="5"/>
  <c r="BL153" i="5"/>
  <c r="BK153" i="5"/>
  <c r="BJ153" i="5"/>
  <c r="BI153" i="5"/>
  <c r="BH153" i="5"/>
  <c r="BG153" i="5"/>
  <c r="BF153" i="5"/>
  <c r="BE153" i="5"/>
  <c r="BD153" i="5"/>
  <c r="BC153" i="5"/>
  <c r="BB153" i="5"/>
  <c r="BA153" i="5"/>
  <c r="BT152" i="5"/>
  <c r="BS152" i="5"/>
  <c r="BR152" i="5"/>
  <c r="BQ152" i="5"/>
  <c r="BP152" i="5"/>
  <c r="BO152" i="5"/>
  <c r="BN152" i="5"/>
  <c r="BM152" i="5"/>
  <c r="BL152" i="5"/>
  <c r="BK152" i="5"/>
  <c r="BJ152" i="5"/>
  <c r="BI152" i="5"/>
  <c r="BH152" i="5"/>
  <c r="BG152" i="5"/>
  <c r="BF152" i="5"/>
  <c r="BE152" i="5"/>
  <c r="BD152" i="5"/>
  <c r="BC152" i="5"/>
  <c r="BB152" i="5"/>
  <c r="BA152" i="5"/>
  <c r="BT151" i="5"/>
  <c r="BS151" i="5"/>
  <c r="BR151" i="5"/>
  <c r="BQ151" i="5"/>
  <c r="BP151" i="5"/>
  <c r="BO151" i="5"/>
  <c r="BN151" i="5"/>
  <c r="BM151" i="5"/>
  <c r="BL151" i="5"/>
  <c r="BK151" i="5"/>
  <c r="BJ151" i="5"/>
  <c r="BI151" i="5"/>
  <c r="BH151" i="5"/>
  <c r="BG151" i="5"/>
  <c r="BF151" i="5"/>
  <c r="BE151" i="5"/>
  <c r="BD151" i="5"/>
  <c r="BC151" i="5"/>
  <c r="BB151" i="5"/>
  <c r="BA151" i="5"/>
  <c r="BT150" i="5"/>
  <c r="BS150" i="5"/>
  <c r="BR150" i="5"/>
  <c r="BQ150" i="5"/>
  <c r="BP150" i="5"/>
  <c r="BO150" i="5"/>
  <c r="BN150" i="5"/>
  <c r="BM150" i="5"/>
  <c r="BL150" i="5"/>
  <c r="BK150" i="5"/>
  <c r="BJ150" i="5"/>
  <c r="BI150" i="5"/>
  <c r="BH150" i="5"/>
  <c r="BG150" i="5"/>
  <c r="BF150" i="5"/>
  <c r="BE150" i="5"/>
  <c r="BD150" i="5"/>
  <c r="BC150" i="5"/>
  <c r="BB150" i="5"/>
  <c r="BA150" i="5"/>
  <c r="BT149" i="5"/>
  <c r="BS149" i="5"/>
  <c r="BR149" i="5"/>
  <c r="BQ149" i="5"/>
  <c r="BP149" i="5"/>
  <c r="BO149" i="5"/>
  <c r="BN149" i="5"/>
  <c r="BM149" i="5"/>
  <c r="BL149" i="5"/>
  <c r="BK149" i="5"/>
  <c r="BJ149" i="5"/>
  <c r="BI149" i="5"/>
  <c r="BH149" i="5"/>
  <c r="BG149" i="5"/>
  <c r="BF149" i="5"/>
  <c r="BE149" i="5"/>
  <c r="BD149" i="5"/>
  <c r="BC149" i="5"/>
  <c r="BB149" i="5"/>
  <c r="BA149" i="5"/>
  <c r="BT148" i="5"/>
  <c r="BS148" i="5"/>
  <c r="BR148" i="5"/>
  <c r="BQ148" i="5"/>
  <c r="BP148" i="5"/>
  <c r="BO148" i="5"/>
  <c r="BN148" i="5"/>
  <c r="BM148" i="5"/>
  <c r="BL148" i="5"/>
  <c r="BK148" i="5"/>
  <c r="BJ148" i="5"/>
  <c r="BI148" i="5"/>
  <c r="BH148" i="5"/>
  <c r="BG148" i="5"/>
  <c r="BF148" i="5"/>
  <c r="BE148" i="5"/>
  <c r="BD148" i="5"/>
  <c r="BC148" i="5"/>
  <c r="BB148" i="5"/>
  <c r="BA148" i="5"/>
  <c r="BT147" i="5"/>
  <c r="BS147" i="5"/>
  <c r="BR147" i="5"/>
  <c r="BQ147" i="5"/>
  <c r="BP147" i="5"/>
  <c r="BO147" i="5"/>
  <c r="BN147" i="5"/>
  <c r="BM147" i="5"/>
  <c r="BL147" i="5"/>
  <c r="BK147" i="5"/>
  <c r="BJ147" i="5"/>
  <c r="BI147" i="5"/>
  <c r="BH147" i="5"/>
  <c r="BG147" i="5"/>
  <c r="BF147" i="5"/>
  <c r="BE147" i="5"/>
  <c r="BD147" i="5"/>
  <c r="BC147" i="5"/>
  <c r="BB147" i="5"/>
  <c r="BA147" i="5"/>
  <c r="BT146" i="5"/>
  <c r="BS146" i="5"/>
  <c r="BR146" i="5"/>
  <c r="BQ146" i="5"/>
  <c r="BP146" i="5"/>
  <c r="BO146" i="5"/>
  <c r="BN146" i="5"/>
  <c r="BM146" i="5"/>
  <c r="BL146" i="5"/>
  <c r="BK146" i="5"/>
  <c r="BJ146" i="5"/>
  <c r="BI146" i="5"/>
  <c r="BH146" i="5"/>
  <c r="BG146" i="5"/>
  <c r="BF146" i="5"/>
  <c r="BE146" i="5"/>
  <c r="BD146" i="5"/>
  <c r="BC146" i="5"/>
  <c r="BB146" i="5"/>
  <c r="BA146" i="5"/>
  <c r="BT145" i="5"/>
  <c r="BS145" i="5"/>
  <c r="BR145" i="5"/>
  <c r="BQ145" i="5"/>
  <c r="BP145" i="5"/>
  <c r="BO145" i="5"/>
  <c r="BN145" i="5"/>
  <c r="BM145" i="5"/>
  <c r="BL145" i="5"/>
  <c r="BK145" i="5"/>
  <c r="BJ145" i="5"/>
  <c r="BI145" i="5"/>
  <c r="BH145" i="5"/>
  <c r="BG145" i="5"/>
  <c r="BF145" i="5"/>
  <c r="BE145" i="5"/>
  <c r="BD145" i="5"/>
  <c r="BC145" i="5"/>
  <c r="BB145" i="5"/>
  <c r="BA145" i="5"/>
  <c r="BT144" i="5"/>
  <c r="BS144" i="5"/>
  <c r="BR144" i="5"/>
  <c r="BQ144" i="5"/>
  <c r="BP144" i="5"/>
  <c r="BO144" i="5"/>
  <c r="BN144" i="5"/>
  <c r="BM144" i="5"/>
  <c r="BL144" i="5"/>
  <c r="BK144" i="5"/>
  <c r="BJ144" i="5"/>
  <c r="BI144" i="5"/>
  <c r="BH144" i="5"/>
  <c r="BG144" i="5"/>
  <c r="BF144" i="5"/>
  <c r="BE144" i="5"/>
  <c r="BD144" i="5"/>
  <c r="BC144" i="5"/>
  <c r="BB144" i="5"/>
  <c r="BA144" i="5"/>
  <c r="BT143" i="5"/>
  <c r="BS143" i="5"/>
  <c r="BR143" i="5"/>
  <c r="BQ143" i="5"/>
  <c r="BP143" i="5"/>
  <c r="BO143" i="5"/>
  <c r="BN143" i="5"/>
  <c r="BM143" i="5"/>
  <c r="BL143" i="5"/>
  <c r="BK143" i="5"/>
  <c r="BJ143" i="5"/>
  <c r="BI143" i="5"/>
  <c r="BH143" i="5"/>
  <c r="BG143" i="5"/>
  <c r="BF143" i="5"/>
  <c r="BE143" i="5"/>
  <c r="BD143" i="5"/>
  <c r="BC143" i="5"/>
  <c r="BB143" i="5"/>
  <c r="BA143" i="5"/>
  <c r="BT142" i="5"/>
  <c r="BS142" i="5"/>
  <c r="BR142" i="5"/>
  <c r="BQ142" i="5"/>
  <c r="BP142" i="5"/>
  <c r="BO142" i="5"/>
  <c r="BN142" i="5"/>
  <c r="BM142" i="5"/>
  <c r="BL142" i="5"/>
  <c r="BK142" i="5"/>
  <c r="BJ142" i="5"/>
  <c r="BI142" i="5"/>
  <c r="BH142" i="5"/>
  <c r="BG142" i="5"/>
  <c r="BF142" i="5"/>
  <c r="BE142" i="5"/>
  <c r="BD142" i="5"/>
  <c r="BC142" i="5"/>
  <c r="BB142" i="5"/>
  <c r="BA142" i="5"/>
  <c r="BT141" i="5"/>
  <c r="BS141" i="5"/>
  <c r="BR141" i="5"/>
  <c r="BQ141" i="5"/>
  <c r="BP141" i="5"/>
  <c r="BO141" i="5"/>
  <c r="BN141" i="5"/>
  <c r="BM141" i="5"/>
  <c r="BL141" i="5"/>
  <c r="BK141" i="5"/>
  <c r="BJ141" i="5"/>
  <c r="BI141" i="5"/>
  <c r="BH141" i="5"/>
  <c r="BG141" i="5"/>
  <c r="BF141" i="5"/>
  <c r="BE141" i="5"/>
  <c r="BD141" i="5"/>
  <c r="BC141" i="5"/>
  <c r="BB141" i="5"/>
  <c r="BA141" i="5"/>
  <c r="BT140" i="5"/>
  <c r="BS140" i="5"/>
  <c r="BR140" i="5"/>
  <c r="BQ140" i="5"/>
  <c r="BP140" i="5"/>
  <c r="BO140" i="5"/>
  <c r="BN140" i="5"/>
  <c r="BM140" i="5"/>
  <c r="BL140" i="5"/>
  <c r="BK140" i="5"/>
  <c r="BJ140" i="5"/>
  <c r="BI140" i="5"/>
  <c r="BH140" i="5"/>
  <c r="BG140" i="5"/>
  <c r="BF140" i="5"/>
  <c r="BE140" i="5"/>
  <c r="BD140" i="5"/>
  <c r="BC140" i="5"/>
  <c r="BB140" i="5"/>
  <c r="BA140" i="5"/>
  <c r="BT139" i="5"/>
  <c r="BS139" i="5"/>
  <c r="BR139" i="5"/>
  <c r="BQ139" i="5"/>
  <c r="BP139" i="5"/>
  <c r="BO139" i="5"/>
  <c r="BN139" i="5"/>
  <c r="BM139" i="5"/>
  <c r="BL139" i="5"/>
  <c r="BK139" i="5"/>
  <c r="BJ139" i="5"/>
  <c r="BI139" i="5"/>
  <c r="BH139" i="5"/>
  <c r="BG139" i="5"/>
  <c r="BF139" i="5"/>
  <c r="BE139" i="5"/>
  <c r="BD139" i="5"/>
  <c r="BC139" i="5"/>
  <c r="BB139" i="5"/>
  <c r="BA139" i="5"/>
  <c r="BT138" i="5"/>
  <c r="BS138" i="5"/>
  <c r="BR138" i="5"/>
  <c r="BQ138" i="5"/>
  <c r="BP138" i="5"/>
  <c r="BO138" i="5"/>
  <c r="BN138" i="5"/>
  <c r="BM138" i="5"/>
  <c r="BL138" i="5"/>
  <c r="BK138" i="5"/>
  <c r="BJ138" i="5"/>
  <c r="BI138" i="5"/>
  <c r="BH138" i="5"/>
  <c r="BG138" i="5"/>
  <c r="BF138" i="5"/>
  <c r="BE138" i="5"/>
  <c r="BD138" i="5"/>
  <c r="BC138" i="5"/>
  <c r="BB138" i="5"/>
  <c r="BA138" i="5"/>
  <c r="BT135" i="5"/>
  <c r="BS135" i="5"/>
  <c r="BR135" i="5"/>
  <c r="BQ135" i="5"/>
  <c r="BP135" i="5"/>
  <c r="BO135" i="5"/>
  <c r="BN135" i="5"/>
  <c r="BM135" i="5"/>
  <c r="BL135" i="5"/>
  <c r="BK135" i="5"/>
  <c r="BJ135" i="5"/>
  <c r="BI135" i="5"/>
  <c r="BH135" i="5"/>
  <c r="BG135" i="5"/>
  <c r="BF135" i="5"/>
  <c r="BE135" i="5"/>
  <c r="BD135" i="5"/>
  <c r="BC135" i="5"/>
  <c r="BB135" i="5"/>
  <c r="BA135" i="5"/>
  <c r="BT134" i="5"/>
  <c r="BS134" i="5"/>
  <c r="BR134" i="5"/>
  <c r="BQ134" i="5"/>
  <c r="BP134" i="5"/>
  <c r="BO134" i="5"/>
  <c r="BN134" i="5"/>
  <c r="BM134" i="5"/>
  <c r="BL134" i="5"/>
  <c r="BK134" i="5"/>
  <c r="BJ134" i="5"/>
  <c r="BI134" i="5"/>
  <c r="BH134" i="5"/>
  <c r="BG134" i="5"/>
  <c r="BF134" i="5"/>
  <c r="BE134" i="5"/>
  <c r="BD134" i="5"/>
  <c r="BC134" i="5"/>
  <c r="BB134" i="5"/>
  <c r="BA134" i="5"/>
  <c r="AE130" i="5"/>
  <c r="AE30" i="5"/>
  <c r="AY88" i="5"/>
  <c r="AX88" i="5"/>
  <c r="AW88" i="5"/>
  <c r="AV88" i="5"/>
  <c r="AU88" i="5"/>
  <c r="AT88" i="5"/>
  <c r="AS88" i="5"/>
  <c r="AR88" i="5"/>
  <c r="AQ88" i="5"/>
  <c r="AP88" i="5"/>
  <c r="AO88" i="5"/>
  <c r="AC88" i="5"/>
  <c r="X55" i="6"/>
  <c r="W55" i="6"/>
  <c r="V55" i="6"/>
  <c r="U55" i="6"/>
  <c r="T55" i="6"/>
  <c r="S55" i="6"/>
  <c r="Q55" i="6"/>
  <c r="P55" i="6"/>
  <c r="O55" i="6"/>
  <c r="N55" i="6"/>
  <c r="M55" i="6"/>
  <c r="K55" i="6"/>
  <c r="J55" i="6"/>
  <c r="I55" i="6"/>
  <c r="H55" i="6"/>
  <c r="G55" i="6"/>
  <c r="F55" i="6"/>
  <c r="E55" i="6"/>
  <c r="D55" i="6"/>
  <c r="C55" i="6"/>
  <c r="A55" i="6"/>
  <c r="B55" i="6"/>
  <c r="AX135" i="5"/>
  <c r="AW135" i="5"/>
  <c r="AE127" i="5"/>
  <c r="AV135" i="5"/>
  <c r="AE126" i="5"/>
  <c r="AU135" i="5"/>
  <c r="AE125" i="5"/>
  <c r="AT135" i="5"/>
  <c r="AE124" i="5"/>
  <c r="AS135" i="5"/>
  <c r="AE123" i="5"/>
  <c r="AR135" i="5"/>
  <c r="AE122" i="5"/>
  <c r="AQ135" i="5"/>
  <c r="AE121" i="5"/>
  <c r="AP135" i="5"/>
  <c r="AE120" i="5"/>
  <c r="AO135" i="5"/>
  <c r="AE119" i="5"/>
  <c r="AN135" i="5"/>
  <c r="AE118" i="5"/>
  <c r="AM135" i="5"/>
  <c r="AE117" i="5"/>
  <c r="AL135" i="5"/>
  <c r="AE116" i="5"/>
  <c r="AK135" i="5"/>
  <c r="AE115" i="5"/>
  <c r="AJ135" i="5"/>
  <c r="AE114" i="5"/>
  <c r="AI135" i="5"/>
  <c r="AE113" i="5"/>
  <c r="AH135" i="5"/>
  <c r="AE112" i="5"/>
  <c r="AG135" i="5"/>
  <c r="AE111" i="5"/>
  <c r="AF135" i="5"/>
  <c r="AE110" i="5"/>
  <c r="AE135" i="5"/>
  <c r="AE109" i="5"/>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X134" i="5"/>
  <c r="AW134" i="5"/>
  <c r="AV134" i="5"/>
  <c r="AU134" i="5"/>
  <c r="AT134" i="5"/>
  <c r="AE28" i="5"/>
  <c r="AE27" i="5"/>
  <c r="AE26" i="5"/>
  <c r="AE25" i="5"/>
  <c r="AE24"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AS134" i="5"/>
  <c r="AR134" i="5"/>
  <c r="AQ134" i="5"/>
  <c r="AP134" i="5"/>
  <c r="AO134" i="5"/>
  <c r="AN134" i="5"/>
  <c r="AM134" i="5"/>
  <c r="AL134" i="5"/>
  <c r="AK134" i="5"/>
  <c r="AJ134" i="5"/>
  <c r="AI134" i="5"/>
  <c r="AH134" i="5"/>
  <c r="AG134" i="5"/>
  <c r="AF134" i="5"/>
  <c r="AE134" i="5"/>
  <c r="AE23" i="5"/>
  <c r="AE22" i="5"/>
  <c r="AE21" i="5"/>
  <c r="AE20" i="5"/>
  <c r="AE19" i="5"/>
  <c r="AE18" i="5"/>
  <c r="AE17" i="5"/>
  <c r="AE9" i="5"/>
  <c r="AE10" i="5"/>
  <c r="AE11" i="5"/>
  <c r="AE12" i="5"/>
  <c r="AE13" i="5"/>
  <c r="AE14" i="5"/>
  <c r="AE15" i="5"/>
  <c r="AE16" i="5"/>
  <c r="AD134" i="5"/>
  <c r="AD135" i="5"/>
  <c r="AD138" i="5"/>
  <c r="AD141" i="5"/>
  <c r="AD137" i="5"/>
  <c r="AD140" i="5"/>
  <c r="AD136" i="5"/>
  <c r="AD139" i="5"/>
  <c r="AD38" i="5"/>
  <c r="AD36" i="5"/>
  <c r="AD54" i="5"/>
  <c r="AD46" i="5"/>
  <c r="AD40" i="5"/>
  <c r="AD67" i="5"/>
  <c r="AD63" i="5"/>
  <c r="AD57" i="5"/>
  <c r="AD55" i="5"/>
  <c r="AD49" i="5"/>
  <c r="AD45" i="5"/>
  <c r="AD39" i="5"/>
  <c r="AD86" i="5"/>
  <c r="AD84" i="5"/>
  <c r="AD82" i="5"/>
  <c r="AD80" i="5"/>
  <c r="AD78" i="5"/>
  <c r="AD76" i="5"/>
  <c r="AD74" i="5"/>
  <c r="AD72" i="5"/>
  <c r="AD70" i="5"/>
  <c r="AD68" i="5"/>
  <c r="AD66" i="5"/>
  <c r="AD64" i="5"/>
  <c r="AD62" i="5"/>
  <c r="AD60" i="5"/>
  <c r="AD58" i="5"/>
  <c r="AD56" i="5"/>
  <c r="AD52" i="5"/>
  <c r="AD50" i="5"/>
  <c r="AD48" i="5"/>
  <c r="AD44" i="5"/>
  <c r="AD42" i="5"/>
  <c r="AD61" i="5"/>
  <c r="AD53" i="5"/>
  <c r="AD51" i="5"/>
  <c r="AD43" i="5"/>
  <c r="AD41" i="5"/>
  <c r="AD37" i="5"/>
  <c r="AD85" i="5"/>
  <c r="AD83" i="5"/>
  <c r="AD81" i="5"/>
  <c r="AD79" i="5"/>
  <c r="AD77" i="5"/>
  <c r="AD75" i="5"/>
  <c r="AD73" i="5"/>
  <c r="AD71" i="5"/>
  <c r="AD69" i="5"/>
  <c r="AD65" i="5"/>
  <c r="AD59" i="5"/>
  <c r="AD47" i="5"/>
  <c r="AD34" i="5"/>
  <c r="AD35" i="5"/>
  <c r="D134" i="8"/>
  <c r="E134" i="8"/>
  <c r="D120" i="8"/>
  <c r="D125" i="8"/>
  <c r="D126" i="8"/>
  <c r="G158" i="8"/>
  <c r="D117" i="8"/>
  <c r="D118" i="8"/>
  <c r="F140" i="8"/>
  <c r="D141" i="8"/>
  <c r="E152" i="8"/>
  <c r="E135" i="8"/>
  <c r="D116" i="8"/>
  <c r="D129" i="8"/>
  <c r="G135" i="8"/>
  <c r="G136" i="8"/>
  <c r="F139" i="8"/>
  <c r="D140" i="8"/>
  <c r="F143" i="8"/>
  <c r="D158" i="8"/>
  <c r="D145" i="8"/>
  <c r="D153" i="8"/>
  <c r="E153" i="8"/>
  <c r="E158" i="8"/>
  <c r="D115" i="8"/>
  <c r="D119" i="8"/>
  <c r="D128" i="8"/>
  <c r="D135" i="8"/>
  <c r="G145" i="8"/>
  <c r="G150" i="8"/>
  <c r="D152" i="8"/>
  <c r="G153" i="8"/>
  <c r="G154" i="8"/>
  <c r="D127" i="8"/>
  <c r="E116" i="8"/>
  <c r="E126" i="8"/>
  <c r="E127" i="8"/>
  <c r="E128" i="8"/>
  <c r="D151" i="8"/>
  <c r="D155" i="8"/>
  <c r="F115" i="8"/>
  <c r="F116" i="8"/>
  <c r="F117" i="8"/>
  <c r="F118" i="8"/>
  <c r="F119" i="8"/>
  <c r="F120" i="8"/>
  <c r="F125" i="8"/>
  <c r="F126" i="8"/>
  <c r="F127" i="8"/>
  <c r="F128" i="8"/>
  <c r="F129" i="8"/>
  <c r="G134" i="8"/>
  <c r="D136" i="8"/>
  <c r="D138" i="8"/>
  <c r="F141" i="8"/>
  <c r="D142" i="8"/>
  <c r="E145" i="8"/>
  <c r="D147" i="8"/>
  <c r="D150" i="8"/>
  <c r="E151" i="8"/>
  <c r="G152" i="8"/>
  <c r="D154" i="8"/>
  <c r="E155" i="8"/>
  <c r="D161" i="8"/>
  <c r="E115" i="8"/>
  <c r="E117" i="8"/>
  <c r="E118" i="8"/>
  <c r="E119" i="8"/>
  <c r="E120" i="8"/>
  <c r="E125" i="8"/>
  <c r="E129" i="8"/>
  <c r="E136" i="8"/>
  <c r="F138" i="8"/>
  <c r="D139" i="8"/>
  <c r="F142" i="8"/>
  <c r="D143" i="8"/>
  <c r="E150" i="8"/>
  <c r="G151" i="8"/>
  <c r="E154" i="8"/>
  <c r="G155" i="8"/>
  <c r="F131" i="8"/>
  <c r="F132" i="8"/>
  <c r="F147" i="8"/>
  <c r="F148" i="8"/>
  <c r="F160" i="8"/>
  <c r="F161" i="8"/>
  <c r="G131" i="8"/>
  <c r="G132" i="8"/>
  <c r="E138" i="8"/>
  <c r="E139" i="8"/>
  <c r="E140" i="8"/>
  <c r="E141" i="8"/>
  <c r="E142" i="8"/>
  <c r="E143" i="8"/>
  <c r="G147" i="8"/>
  <c r="G148" i="8"/>
  <c r="G160" i="8"/>
  <c r="G161" i="8"/>
  <c r="F38" i="8"/>
  <c r="D38" i="8"/>
  <c r="D132" i="8"/>
  <c r="D160" i="8"/>
  <c r="D131" i="8"/>
  <c r="D148" i="8"/>
  <c r="D60" i="8"/>
  <c r="BY134" i="5"/>
  <c r="BZ34" i="5"/>
  <c r="AN88" i="5"/>
  <c r="AD33" i="5"/>
  <c r="AD186" i="5"/>
  <c r="AD182" i="5"/>
  <c r="AD178" i="5"/>
  <c r="AD174" i="5"/>
  <c r="AD170" i="5"/>
  <c r="AD166" i="5"/>
  <c r="AD162" i="5"/>
  <c r="AD158" i="5"/>
  <c r="AD154" i="5"/>
  <c r="AD150" i="5"/>
  <c r="AD146" i="5"/>
  <c r="AD142" i="5"/>
  <c r="AD180" i="5"/>
  <c r="AD172" i="5"/>
  <c r="AD164" i="5"/>
  <c r="AD156" i="5"/>
  <c r="AD148" i="5"/>
  <c r="AD175" i="5"/>
  <c r="AD167" i="5"/>
  <c r="AD159" i="5"/>
  <c r="AD151" i="5"/>
  <c r="AD147" i="5"/>
  <c r="AD185" i="5"/>
  <c r="AD181" i="5"/>
  <c r="AD177" i="5"/>
  <c r="AD173" i="5"/>
  <c r="AD169" i="5"/>
  <c r="AD165" i="5"/>
  <c r="AD161" i="5"/>
  <c r="AD157" i="5"/>
  <c r="AD149" i="5"/>
  <c r="AD145" i="5"/>
  <c r="AD184" i="5"/>
  <c r="AD176" i="5"/>
  <c r="AD168" i="5"/>
  <c r="AD160" i="5"/>
  <c r="AD152" i="5"/>
  <c r="AD144" i="5"/>
  <c r="AD183" i="5"/>
  <c r="AD179" i="5"/>
  <c r="AD171" i="5"/>
  <c r="AD163" i="5"/>
  <c r="AD155" i="5"/>
  <c r="AD143" i="5"/>
  <c r="G60" i="8"/>
  <c r="D19" i="8"/>
  <c r="D42" i="8"/>
  <c r="D15" i="8"/>
  <c r="D18" i="8"/>
  <c r="F42" i="8"/>
  <c r="G20" i="8"/>
  <c r="G29" i="8"/>
  <c r="F40" i="8"/>
  <c r="G45" i="8"/>
  <c r="G47" i="8"/>
  <c r="D48" i="8"/>
  <c r="F50" i="8"/>
  <c r="D51" i="8"/>
  <c r="G53" i="8"/>
  <c r="F57" i="8"/>
  <c r="G58" i="8"/>
  <c r="D29" i="8"/>
  <c r="E18" i="8"/>
  <c r="G19" i="8"/>
  <c r="D20" i="8"/>
  <c r="E29" i="8"/>
  <c r="F34" i="8"/>
  <c r="D35" i="8"/>
  <c r="G38" i="8"/>
  <c r="D39" i="8"/>
  <c r="D40" i="8"/>
  <c r="G42" i="8"/>
  <c r="D45" i="8"/>
  <c r="F20" i="8"/>
  <c r="E40" i="8"/>
  <c r="F45" i="8"/>
  <c r="D47" i="8"/>
  <c r="E57" i="8"/>
  <c r="D58" i="8"/>
  <c r="D28" i="8"/>
  <c r="E35" i="8"/>
  <c r="E19" i="8"/>
  <c r="E28" i="8"/>
  <c r="D30" i="8"/>
  <c r="D34" i="8"/>
  <c r="F35" i="8"/>
  <c r="D50" i="8"/>
  <c r="F51" i="8"/>
  <c r="E58" i="8"/>
  <c r="E51" i="8"/>
  <c r="F28" i="8"/>
  <c r="G30" i="8"/>
  <c r="E34" i="8"/>
  <c r="E50" i="8"/>
  <c r="D53" i="8"/>
  <c r="D57" i="8"/>
  <c r="D26" i="8"/>
  <c r="D32" i="8"/>
  <c r="D61" i="8"/>
  <c r="E15" i="8"/>
  <c r="F18" i="8"/>
  <c r="E26" i="8"/>
  <c r="E32" i="8"/>
  <c r="E39" i="8"/>
  <c r="E48" i="8"/>
  <c r="E54" i="8"/>
  <c r="E61" i="8"/>
  <c r="F15" i="8"/>
  <c r="F26" i="8"/>
  <c r="E30" i="8"/>
  <c r="F32" i="8"/>
  <c r="E38" i="8"/>
  <c r="F39" i="8"/>
  <c r="E47" i="8"/>
  <c r="F48" i="8"/>
  <c r="E53" i="8"/>
  <c r="F54" i="8"/>
  <c r="E60" i="8"/>
  <c r="F61" i="8"/>
  <c r="D54" i="8"/>
  <c r="AM153" i="5"/>
  <c r="BZ134" i="5"/>
  <c r="CA34" i="5"/>
  <c r="AN153" i="5"/>
  <c r="AM88" i="5"/>
  <c r="CB34" i="5"/>
  <c r="CA134" i="5"/>
  <c r="AL88" i="5"/>
  <c r="AL153" i="5"/>
  <c r="CC34" i="5"/>
  <c r="CB134" i="5"/>
  <c r="AK88" i="5"/>
  <c r="AK153" i="5"/>
  <c r="CC134" i="5"/>
  <c r="CD34" i="5"/>
  <c r="AJ153" i="5"/>
  <c r="AJ88" i="5"/>
  <c r="CD134" i="5"/>
  <c r="CE34" i="5"/>
  <c r="AI88" i="5"/>
  <c r="AI153" i="5"/>
  <c r="CF34" i="5"/>
  <c r="CE134" i="5"/>
  <c r="AH153" i="5"/>
  <c r="AH88" i="5"/>
  <c r="CG34" i="5"/>
  <c r="CF134" i="5"/>
  <c r="AG153" i="5"/>
  <c r="CG134" i="5"/>
  <c r="CH34" i="5"/>
  <c r="AF153" i="5"/>
  <c r="AF88" i="5"/>
  <c r="CH134" i="5"/>
  <c r="CI34" i="5"/>
  <c r="AE88" i="5"/>
  <c r="AD88" i="5"/>
  <c r="AD153" i="5"/>
  <c r="CJ34" i="5"/>
  <c r="CI134" i="5"/>
  <c r="CK34" i="5"/>
  <c r="CJ134" i="5"/>
  <c r="CK134" i="5"/>
  <c r="CL34" i="5"/>
  <c r="CL134" i="5"/>
  <c r="CM34" i="5"/>
  <c r="CN34" i="5"/>
  <c r="CM134" i="5"/>
  <c r="CO34" i="5"/>
  <c r="CN134" i="5"/>
  <c r="CO134" i="5"/>
  <c r="CP34" i="5"/>
  <c r="CP134" i="5"/>
</calcChain>
</file>

<file path=xl/sharedStrings.xml><?xml version="1.0" encoding="utf-8"?>
<sst xmlns="http://schemas.openxmlformats.org/spreadsheetml/2006/main" count="7754" uniqueCount="2370">
  <si>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</si>
  <si>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</si>
  <si>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</si>
  <si>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</si>
  <si>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</si>
  <si>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</si>
  <si>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</si>
  <si>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</si>
  <si>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</si>
  <si>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</si>
  <si>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</si>
  <si>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</si>
  <si>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</si>
  <si>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</si>
  <si>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</si>
  <si>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</si>
  <si>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</si>
  <si>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</si>
  <si>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</si>
  <si>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</si>
  <si>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</si>
  <si>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</si>
  <si>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</si>
  <si>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</si>
  <si>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</si>
  <si>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</si>
  <si>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</si>
  <si>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</si>
  <si>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</si>
  <si>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</si>
  <si>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</si>
  <si>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</si>
  <si>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</si>
  <si>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</si>
  <si>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</si>
  <si>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</si>
  <si>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</si>
  <si>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</si>
  <si>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</si>
  <si>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</si>
  <si>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</si>
  <si>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</si>
  <si>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</si>
  <si>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</si>
  <si>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</si>
  <si>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</si>
  <si>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</si>
  <si>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</si>
  <si>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</si>
  <si>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</si>
  <si>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</si>
  <si>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</si>
  <si>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</si>
  <si>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</si>
  <si>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</si>
  <si>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</si>
  <si>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</si>
  <si>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</si>
  <si>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</si>
  <si>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</si>
  <si>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</si>
  <si>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</si>
  <si>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</si>
  <si>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</si>
  <si>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</si>
  <si>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</si>
  <si>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</si>
  <si>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</si>
  <si>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</si>
  <si>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</si>
  <si>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</si>
  <si>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</si>
  <si>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</si>
  <si>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</si>
  <si>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</si>
  <si>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</si>
  <si>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</si>
  <si>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</si>
  <si>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</si>
  <si>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</si>
  <si>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</si>
  <si>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</si>
  <si>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</si>
  <si>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</si>
  <si>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</si>
  <si>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</si>
  <si>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</si>
  <si>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</si>
  <si>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</si>
  <si>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</si>
  <si>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</si>
  <si>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</si>
  <si>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</si>
  <si>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</si>
  <si>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</si>
  <si>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</si>
  <si>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</si>
  <si>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</si>
  <si>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</si>
  <si>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</si>
  <si>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</si>
  <si>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</si>
  <si>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</si>
  <si>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</si>
  <si>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</si>
  <si>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</si>
  <si>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</si>
  <si>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</si>
  <si>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</si>
  <si>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</si>
  <si>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</si>
  <si>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</si>
  <si>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</si>
  <si>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</si>
  <si>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</si>
  <si>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</si>
  <si>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</si>
  <si>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</si>
  <si>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</si>
  <si>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</si>
  <si>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</si>
  <si>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</si>
  <si>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</si>
  <si>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</si>
  <si>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</si>
  <si>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</si>
  <si>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</si>
  <si>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</si>
  <si>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</si>
  <si>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</si>
  <si>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</si>
  <si>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</si>
  <si>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</si>
  <si>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</si>
  <si>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</si>
  <si>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</si>
  <si>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</si>
  <si>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</si>
  <si>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</si>
  <si>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</si>
  <si>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</si>
  <si>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</si>
  <si>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</si>
  <si>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</si>
  <si>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</si>
  <si>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</si>
  <si>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</si>
  <si>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</si>
  <si>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</si>
  <si>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</si>
  <si>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</si>
  <si>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</si>
  <si>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</si>
  <si>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Statistics and averages spanning multiple winter seasons will be presented starting with the second year of this survey.</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</si>
  <si>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</si>
  <si>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</si>
  <si>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</si>
  <si>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</si>
  <si>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</si>
  <si>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</si>
  <si>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</si>
  <si>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</si>
  <si>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</si>
  <si>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</si>
  <si>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</si>
  <si>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</si>
  <si>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</si>
  <si>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</si>
  <si>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</si>
  <si>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</si>
  <si>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</si>
  <si>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</si>
  <si>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</si>
  <si>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</si>
  <si>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</si>
  <si>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</si>
  <si>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</si>
  <si>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</si>
  <si>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</si>
  <si>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</si>
  <si>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</si>
  <si>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</si>
  <si>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</si>
  <si>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</si>
  <si>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</si>
  <si>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</si>
  <si>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</si>
  <si>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</si>
  <si>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</si>
  <si>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</si>
  <si>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</si>
  <si>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</si>
  <si>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</si>
  <si>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</si>
  <si>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</si>
  <si>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</si>
  <si>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</si>
  <si>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</si>
  <si>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</si>
  <si>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</si>
  <si>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</si>
  <si>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</si>
  <si>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</si>
  <si>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</si>
  <si>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</si>
  <si>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</si>
  <si>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</si>
  <si>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</si>
  <si>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</si>
  <si>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</si>
  <si>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</si>
  <si>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</si>
  <si>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</si>
  <si>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</si>
  <si>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</si>
  <si>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</si>
  <si>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</si>
  <si>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</si>
  <si>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</si>
  <si>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</si>
  <si>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</si>
  <si>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</si>
  <si>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</si>
  <si>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</si>
  <si>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</si>
  <si>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</si>
  <si>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</si>
  <si>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</si>
  <si>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</si>
  <si>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</si>
  <si>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</si>
  <si>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</si>
  <si>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</si>
  <si>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</si>
  <si>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</si>
  <si>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</si>
  <si>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</si>
  <si>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</si>
  <si>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</si>
  <si>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</si>
  <si>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</si>
  <si>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</si>
  <si>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</si>
  <si>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</si>
  <si>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</si>
  <si>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</si>
  <si>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</si>
  <si>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</si>
  <si>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</si>
  <si>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</si>
  <si>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</si>
  <si>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</si>
  <si>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</si>
  <si>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</si>
  <si>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</si>
  <si>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</si>
  <si>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</si>
  <si>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</si>
  <si>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</si>
  <si>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</si>
  <si>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</si>
  <si>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</si>
  <si>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</si>
  <si>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</si>
  <si>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</si>
  <si>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</si>
  <si>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</si>
  <si>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</si>
  <si>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</si>
  <si>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</si>
  <si>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</si>
  <si>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</si>
  <si>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</si>
  <si>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</si>
  <si>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</si>
  <si>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</si>
  <si>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</si>
  <si>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</si>
  <si>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</si>
  <si>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</si>
  <si>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</si>
  <si>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</si>
  <si>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</si>
  <si>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</si>
  <si>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</si>
  <si>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</si>
  <si>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</si>
  <si>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</si>
  <si>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</si>
  <si>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</si>
  <si>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</si>
  <si>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</si>
  <si>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</si>
  <si>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</si>
  <si>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</si>
  <si>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</si>
  <si>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</si>
  <si>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</si>
  <si>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</si>
  <si>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</si>
  <si>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</si>
  <si>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</si>
  <si>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</si>
  <si>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</si>
  <si>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</si>
  <si>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</si>
  <si>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</si>
  <si>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</si>
  <si>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</si>
  <si>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</si>
  <si>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</si>
  <si>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</si>
  <si>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</si>
  <si>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</si>
  <si>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</si>
  <si>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</si>
  <si>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</si>
  <si>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</si>
  <si>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</si>
  <si>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</si>
  <si>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</si>
  <si>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</si>
  <si>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</si>
  <si>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4. Cross-Season Statistics</t>
  </si>
  <si>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</si>
  <si>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</si>
  <si>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</si>
  <si>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</si>
  <si>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</si>
  <si>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</si>
  <si>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</si>
  <si>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</si>
  <si>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</si>
  <si>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</si>
  <si>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</si>
  <si>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</si>
  <si>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</si>
  <si>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</si>
  <si>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</si>
  <si>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</si>
  <si>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</si>
  <si>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</si>
  <si>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</si>
  <si>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</si>
  <si>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</si>
  <si>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</si>
  <si>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</si>
  <si>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</si>
  <si>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</si>
  <si>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</si>
  <si>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</si>
  <si>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</si>
  <si>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</si>
  <si>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</si>
  <si>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</si>
  <si>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</si>
  <si>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</si>
  <si>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</si>
  <si>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</si>
  <si>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</si>
  <si>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</si>
  <si>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</si>
  <si>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</si>
  <si>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</si>
  <si>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</si>
  <si>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</si>
  <si>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</si>
  <si>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</si>
  <si>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</si>
  <si>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</si>
  <si>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</si>
  <si>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</si>
  <si>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</si>
  <si>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</si>
  <si>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</si>
  <si>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</si>
  <si>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</si>
  <si>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</si>
  <si>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</si>
  <si>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</si>
  <si>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</si>
  <si>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</si>
  <si>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</si>
  <si>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</si>
  <si>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</si>
  <si>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</si>
  <si>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</si>
  <si>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</si>
  <si>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</si>
  <si>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</si>
  <si>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</si>
  <si>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</si>
  <si>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</si>
  <si>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</si>
  <si>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</si>
  <si>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</si>
  <si>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</si>
  <si>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</si>
  <si>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</si>
  <si>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</si>
  <si>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</si>
  <si>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</si>
  <si>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</si>
  <si>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</si>
  <si>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</si>
  <si>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</si>
  <si>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</si>
  <si>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</si>
  <si>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</si>
  <si>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</si>
  <si>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</si>
  <si>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</si>
  <si>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</si>
  <si>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</si>
  <si>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</si>
  <si>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</si>
  <si>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</si>
  <si>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</si>
  <si>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</si>
  <si>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COSTS: Salt price change to next Jan. 1 (%)</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</si>
  <si>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</si>
  <si>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</si>
  <si>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</si>
  <si>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</si>
  <si>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</si>
  <si>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</si>
  <si>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</si>
  <si>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</si>
  <si>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</si>
  <si>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</si>
  <si>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</si>
  <si>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</si>
  <si>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</si>
  <si>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</si>
  <si>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</si>
  <si>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COST: Total labor cost ($ million)</t>
  </si>
  <si>
    <t>COST: Total equipment cost ($ million)</t>
  </si>
  <si>
    <t>COST: Total materials cost ($ million)</t>
  </si>
  <si>
    <t>COSTS: Snow and ice total expenditure ($ million)</t>
  </si>
  <si>
    <t>HUMAN RESOURCES: State workers (full-time)</t>
  </si>
  <si>
    <t>HUMAN RESOURCES: State workers (part-time and seasonal)</t>
  </si>
  <si>
    <t>VEHICLE RESOURCES: Plow trucks (owned and contracted units)</t>
  </si>
  <si>
    <t>VEHICLE RESOURCES: Road graders (owned and contracted units)</t>
  </si>
  <si>
    <t>VECHILE RESOURCES: Blowers (owned and contracted units)</t>
  </si>
  <si>
    <t>FACILITY RESOURCES: Salt storage capacity (tons)</t>
  </si>
  <si>
    <t>FACILITY RESOURCES: Salt storage facilities (count)</t>
  </si>
  <si>
    <t>FACILITY RESOURCES: Liquid storage facilities (count)</t>
  </si>
  <si>
    <t>FACILITY RESOURCES: Liquid storage capacity (gallons)</t>
  </si>
  <si>
    <t>[r]</t>
  </si>
  <si>
    <t>[m]</t>
  </si>
  <si>
    <t>[c]</t>
  </si>
  <si>
    <t>C</t>
  </si>
  <si>
    <t>M</t>
  </si>
  <si>
    <t>R</t>
  </si>
  <si>
    <t>955 *</t>
  </si>
  <si>
    <t>551 *</t>
  </si>
  <si>
    <t>1,025 *</t>
  </si>
  <si>
    <t>193 *</t>
  </si>
  <si>
    <t>77 *</t>
  </si>
  <si>
    <t>90 *</t>
  </si>
  <si>
    <t>30,000 *</t>
  </si>
  <si>
    <t>9 *</t>
  </si>
  <si>
    <t>45,000 *</t>
  </si>
  <si>
    <t>1,865 *</t>
  </si>
  <si>
    <t>140 *</t>
  </si>
  <si>
    <t>894 *</t>
  </si>
  <si>
    <t>89 *</t>
  </si>
  <si>
    <t>36 *</t>
  </si>
  <si>
    <t>206 *</t>
  </si>
  <si>
    <t>212,200 *</t>
  </si>
  <si>
    <t>167 *</t>
  </si>
  <si>
    <t>7,253,642 *</t>
  </si>
  <si>
    <t>285 *</t>
  </si>
  <si>
    <t>44 *</t>
  </si>
  <si>
    <t>383 *</t>
  </si>
  <si>
    <t>11 *</t>
  </si>
  <si>
    <t>5 *</t>
  </si>
  <si>
    <t>19 *</t>
  </si>
  <si>
    <t>46,700 *</t>
  </si>
  <si>
    <t>14 *</t>
  </si>
  <si>
    <t>280,000 *</t>
  </si>
  <si>
    <t>1,200 *</t>
  </si>
  <si>
    <t>145 *</t>
  </si>
  <si>
    <t>1,100 *</t>
  </si>
  <si>
    <t>0 *</t>
  </si>
  <si>
    <t>120 *</t>
  </si>
  <si>
    <t>382,000 *</t>
  </si>
  <si>
    <t>1,400,000 *</t>
  </si>
  <si>
    <t>1,007 *</t>
  </si>
  <si>
    <t>257 *</t>
  </si>
  <si>
    <t>591 *</t>
  </si>
  <si>
    <t>114 *</t>
  </si>
  <si>
    <t>4 *</t>
  </si>
  <si>
    <t>326 *</t>
  </si>
  <si>
    <t>200,000 *</t>
  </si>
  <si>
    <t>125 *</t>
  </si>
  <si>
    <t>2,000,000 *</t>
  </si>
  <si>
    <t>1,000 *</t>
  </si>
  <si>
    <t>48 *</t>
  </si>
  <si>
    <t>37 *</t>
  </si>
  <si>
    <t>3,500 *</t>
  </si>
  <si>
    <t>12 *</t>
  </si>
  <si>
    <t>59,600 *</t>
  </si>
  <si>
    <t>725 *</t>
  </si>
  <si>
    <t>3,750 *</t>
  </si>
  <si>
    <t>16 *</t>
  </si>
  <si>
    <t>40 *</t>
  </si>
  <si>
    <t>375,000 *</t>
  </si>
  <si>
    <t>500,000 *</t>
  </si>
  <si>
    <t>1,514 *</t>
  </si>
  <si>
    <t>327 *</t>
  </si>
  <si>
    <t>839 *</t>
  </si>
  <si>
    <t>562 *</t>
  </si>
  <si>
    <t>175 *</t>
  </si>
  <si>
    <t>565 *</t>
  </si>
  <si>
    <t>68 *</t>
  </si>
  <si>
    <t>3,350 *</t>
  </si>
  <si>
    <t>1,750,000 *</t>
  </si>
  <si>
    <t>3,385 *</t>
  </si>
  <si>
    <t>365 *</t>
  </si>
  <si>
    <t>1,462 *</t>
  </si>
  <si>
    <t>41 *</t>
  </si>
  <si>
    <t>490,180 *</t>
  </si>
  <si>
    <t>60 *</t>
  </si>
  <si>
    <t>1,100,000 *</t>
  </si>
  <si>
    <t>371 *</t>
  </si>
  <si>
    <t>361 *</t>
  </si>
  <si>
    <t>25 *</t>
  </si>
  <si>
    <t>63 *</t>
  </si>
  <si>
    <t>70 *</t>
  </si>
  <si>
    <t>91,150 *</t>
  </si>
  <si>
    <t>84 *</t>
  </si>
  <si>
    <t>1,435,000 *</t>
  </si>
  <si>
    <t>3,107 *</t>
  </si>
  <si>
    <t>593 *</t>
  </si>
  <si>
    <t>141 *</t>
  </si>
  <si>
    <t>57,000 *</t>
  </si>
  <si>
    <t>150 *</t>
  </si>
  <si>
    <t>528,000 *</t>
  </si>
  <si>
    <t>4,500 *</t>
  </si>
  <si>
    <t>1,020 *</t>
  </si>
  <si>
    <t>137 *</t>
  </si>
  <si>
    <t>29 *</t>
  </si>
  <si>
    <t>158 *</t>
  </si>
  <si>
    <t>177,000 *</t>
  </si>
  <si>
    <t>75 *</t>
  </si>
  <si>
    <t>450,000 *</t>
  </si>
  <si>
    <t>1,517 *</t>
  </si>
  <si>
    <t>762 *</t>
  </si>
  <si>
    <t>31 *</t>
  </si>
  <si>
    <t>262 *</t>
  </si>
  <si>
    <t>525,456 *</t>
  </si>
  <si>
    <t>14,000</t>
  </si>
  <si>
    <t>315</t>
  </si>
  <si>
    <t>98</t>
  </si>
  <si>
    <t>80</t>
  </si>
  <si>
    <t>361,000</t>
  </si>
  <si>
    <t>37,650</t>
  </si>
  <si>
    <t>375</t>
  </si>
  <si>
    <t>30</t>
  </si>
  <si>
    <t>90</t>
  </si>
  <si>
    <t>31,600</t>
  </si>
  <si>
    <t>400,000</t>
  </si>
  <si>
    <t>4,686</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</si>
  <si>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</si>
  <si>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</si>
  <si>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</si>
  <si>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</si>
  <si>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</si>
  <si>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</si>
  <si>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</si>
  <si>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</si>
  <si>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</si>
  <si>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</si>
  <si>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</si>
  <si>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</si>
  <si>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</si>
  <si>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</si>
  <si>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</si>
  <si>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</si>
  <si>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</si>
  <si>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</si>
  <si>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</si>
  <si>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</si>
  <si>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</si>
  <si>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</si>
  <si>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</si>
  <si>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</si>
  <si>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</si>
  <si>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</si>
  <si>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</si>
  <si>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</si>
  <si>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</si>
  <si>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</si>
  <si>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</si>
  <si>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</si>
  <si>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</si>
  <si>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</si>
  <si>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</si>
  <si>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</si>
  <si>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</si>
  <si>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</si>
  <si>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</si>
  <si>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</si>
  <si>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</si>
  <si>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</si>
  <si>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</si>
  <si>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</si>
  <si>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</si>
  <si>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</si>
  <si>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</si>
  <si>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</si>
  <si>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</si>
  <si>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</si>
  <si>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</si>
  <si>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</si>
  <si>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</si>
  <si>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</si>
  <si>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</si>
  <si>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</si>
  <si>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</si>
  <si>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</si>
  <si>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</si>
  <si>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</si>
  <si>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</si>
  <si>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</si>
  <si>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</si>
  <si>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</si>
  <si>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</si>
  <si>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</si>
  <si>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</si>
  <si>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</si>
  <si>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</si>
  <si>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</si>
  <si>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</si>
  <si>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</si>
  <si>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</si>
  <si>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</si>
  <si>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</si>
  <si>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</si>
  <si>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</si>
  <si>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</si>
  <si>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</si>
  <si>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</si>
  <si>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</si>
  <si>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</si>
  <si>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</si>
  <si>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</si>
  <si>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</si>
  <si>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</si>
  <si>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</si>
  <si>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</si>
  <si>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</si>
  <si>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</si>
  <si>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</si>
  <si>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</si>
  <si>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</si>
  <si>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</si>
  <si>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</si>
  <si>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</si>
  <si>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</si>
  <si>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</si>
  <si>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</si>
  <si>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</si>
  <si>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</si>
  <si>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</si>
  <si>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</si>
  <si>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</si>
  <si>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</si>
  <si>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</si>
  <si>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</si>
  <si>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</si>
  <si>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</si>
  <si>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</si>
  <si>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</si>
  <si>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</si>
  <si>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</si>
  <si>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</si>
  <si>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</si>
  <si>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</si>
  <si>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</si>
  <si>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</si>
  <si>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</si>
  <si>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</si>
  <si>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6,793 †</t>
  </si>
  <si>
    <t>36,073 †</t>
  </si>
  <si>
    <t>483,181 †</t>
  </si>
  <si>
    <t>521,208 †</t>
  </si>
  <si>
    <t>11,131</t>
  </si>
  <si>
    <t>225,145</t>
  </si>
  <si>
    <t>1,832</t>
  </si>
  <si>
    <t>618,717</t>
  </si>
  <si>
    <t>13,583,754</t>
  </si>
  <si>
    <t>233,300</t>
  </si>
  <si>
    <t>97,000</t>
  </si>
  <si>
    <t>1,481,400</t>
  </si>
  <si>
    <t>87,500</t>
  </si>
  <si>
    <t>2,600</t>
  </si>
  <si>
    <t>625,000</t>
  </si>
  <si>
    <t>461,000</t>
  </si>
  <si>
    <t>538,500</t>
  </si>
  <si>
    <t>1,540,000</t>
  </si>
  <si>
    <t>2,503,000</t>
  </si>
  <si>
    <t>278,300 †</t>
  </si>
  <si>
    <t>5,070,000 †</t>
  </si>
  <si>
    <t>5,196,160 †</t>
  </si>
  <si>
    <t>122,639</t>
  </si>
  <si>
    <t>124,773</t>
  </si>
  <si>
    <t>19,839</t>
  </si>
  <si>
    <t>18,657,545</t>
  </si>
  <si>
    <t>18,700,143</t>
  </si>
  <si>
    <t>85,000 †</t>
  </si>
  <si>
    <t>45,000 †</t>
  </si>
  <si>
    <t>4,000,000 †</t>
  </si>
  <si>
    <t>4,030,000 †</t>
  </si>
  <si>
    <t>1,162</t>
  </si>
  <si>
    <t>26,665</t>
  </si>
  <si>
    <t>132,373</t>
  </si>
  <si>
    <t>650,000</t>
  </si>
  <si>
    <t>1,290,000</t>
  </si>
  <si>
    <t>613,747 †</t>
  </si>
  <si>
    <t>5,000 †</t>
  </si>
  <si>
    <t>0 †</t>
  </si>
  <si>
    <t>1,982,413 †</t>
  </si>
  <si>
    <t>476,642 †</t>
  </si>
  <si>
    <t>90,600 †</t>
  </si>
  <si>
    <t>1,918,000 †</t>
  </si>
  <si>
    <t>2,493,000 †</t>
  </si>
  <si>
    <t>173,888</t>
  </si>
  <si>
    <t>39,800</t>
  </si>
  <si>
    <t>2,158,829</t>
  </si>
  <si>
    <t>2,506,051</t>
  </si>
  <si>
    <t>120,000</t>
  </si>
  <si>
    <t>120,700</t>
  </si>
  <si>
    <t>74,000</t>
  </si>
  <si>
    <t>3,200,000</t>
  </si>
  <si>
    <t>3,900,000</t>
  </si>
  <si>
    <t>3,216 †</t>
  </si>
  <si>
    <t>214,443 †</t>
  </si>
  <si>
    <t>5,333,929 †</t>
  </si>
  <si>
    <t>7,511,217 †</t>
  </si>
  <si>
    <t>111,000 †</t>
  </si>
  <si>
    <t>120,022 †</t>
  </si>
  <si>
    <t>2,397,000 †</t>
  </si>
  <si>
    <t>859 †</t>
  </si>
  <si>
    <t>59,111 †</t>
  </si>
  <si>
    <t>263,246 †</t>
  </si>
  <si>
    <t>290,563 †</t>
  </si>
  <si>
    <t>201,293 †</t>
  </si>
  <si>
    <t>75,727 †</t>
  </si>
  <si>
    <t>292,193 †</t>
  </si>
  <si>
    <t>470,973 †</t>
  </si>
  <si>
    <t>2,514 †</t>
  </si>
  <si>
    <t>938,953 †</t>
  </si>
  <si>
    <t>2,105,971 †</t>
  </si>
  <si>
    <t>1,106,185 †</t>
  </si>
  <si>
    <t>16,725 †</t>
  </si>
  <si>
    <t>1,156,515 †</t>
  </si>
  <si>
    <t>1,427,690 †</t>
  </si>
  <si>
    <t>42,256 †</t>
  </si>
  <si>
    <t>51,549 †</t>
  </si>
  <si>
    <t>1,818,415 †</t>
  </si>
  <si>
    <t>2,293,134 †</t>
  </si>
  <si>
    <t>949,313 †</t>
  </si>
  <si>
    <t>16,754 †</t>
  </si>
  <si>
    <t>8,394,084 †</t>
  </si>
  <si>
    <t>11,005,628 †</t>
  </si>
  <si>
    <t>187 †</t>
  </si>
  <si>
    <t>136,862 †</t>
  </si>
  <si>
    <t>2,884,705 †</t>
  </si>
  <si>
    <t>858,000</t>
  </si>
  <si>
    <t>10,800,000</t>
  </si>
  <si>
    <t>82,500</t>
  </si>
  <si>
    <t>12,000</t>
  </si>
  <si>
    <t>10,000</t>
  </si>
  <si>
    <t>12,560</t>
  </si>
  <si>
    <t>4,000</t>
  </si>
  <si>
    <t>1,162,453</t>
  </si>
  <si>
    <t>1,188,171</t>
  </si>
  <si>
    <t>61,177 †</t>
  </si>
  <si>
    <t>23,053 †</t>
  </si>
  <si>
    <t>897,507 †</t>
  </si>
  <si>
    <t>1,341,898 †</t>
  </si>
  <si>
    <t>160,652</t>
  </si>
  <si>
    <t>4,850,346</t>
  </si>
  <si>
    <t>4,982,861</t>
  </si>
  <si>
    <t>132,271 †</t>
  </si>
  <si>
    <t>7,430 †</t>
  </si>
  <si>
    <t>22,743,778 †</t>
  </si>
  <si>
    <t>22,903,062 †</t>
  </si>
  <si>
    <t>31,698 †</t>
  </si>
  <si>
    <t>8,000 †</t>
  </si>
  <si>
    <t>1,200,000 †</t>
  </si>
  <si>
    <t>2,174,650 †</t>
  </si>
  <si>
    <t>253,575</t>
  </si>
  <si>
    <t>253,775</t>
  </si>
  <si>
    <t>381,425</t>
  </si>
  <si>
    <t>681,000</t>
  </si>
  <si>
    <t>781,000</t>
  </si>
  <si>
    <t>388,797</t>
  </si>
  <si>
    <t>388,917</t>
  </si>
  <si>
    <t>31,221</t>
  </si>
  <si>
    <t>3,300,471</t>
  </si>
  <si>
    <t>3,567,774</t>
  </si>
  <si>
    <t>$ 1.9 ‡</t>
  </si>
  <si>
    <t>$ 2.3 ‡</t>
  </si>
  <si>
    <t>$ 1.6 ‡</t>
  </si>
  <si>
    <t>$ 5.8 ‡</t>
  </si>
  <si>
    <t>$ 125.00 ‡</t>
  </si>
  <si>
    <t>0.0 % ‡</t>
  </si>
  <si>
    <t>$ 6.7</t>
  </si>
  <si>
    <t>$ 15.0</t>
  </si>
  <si>
    <t>-1.5 %</t>
  </si>
  <si>
    <t>$ 9.5</t>
  </si>
  <si>
    <t>$ 2.1</t>
  </si>
  <si>
    <t>$ 1.8</t>
  </si>
  <si>
    <t>$ 13.6</t>
  </si>
  <si>
    <t>$ 19.4 ‡</t>
  </si>
  <si>
    <t>$ 14.5 ‡</t>
  </si>
  <si>
    <t>$ 24.1 ‡</t>
  </si>
  <si>
    <t>$ 59.3 ‡</t>
  </si>
  <si>
    <t>$ 89.80 ‡</t>
  </si>
  <si>
    <t>39.2 % ‡</t>
  </si>
  <si>
    <t>$ 25.7</t>
  </si>
  <si>
    <t>$ 0.0</t>
  </si>
  <si>
    <t>$ 17.9</t>
  </si>
  <si>
    <t>$ 49.7</t>
  </si>
  <si>
    <t>4.2 %</t>
  </si>
  <si>
    <t>$ 2.4</t>
  </si>
  <si>
    <t>$ 0.7</t>
  </si>
  <si>
    <t>$ 5.2</t>
  </si>
  <si>
    <t>$ 13.9</t>
  </si>
  <si>
    <t>8.2 %</t>
  </si>
  <si>
    <t>$ 26.8</t>
  </si>
  <si>
    <t>$ 19.3</t>
  </si>
  <si>
    <t>$ 25.6</t>
  </si>
  <si>
    <t>$ 71.7</t>
  </si>
  <si>
    <t>-3.0 %</t>
  </si>
  <si>
    <t>$ 40.3</t>
  </si>
  <si>
    <t>0.0 %</t>
  </si>
  <si>
    <t>$ 9.7</t>
  </si>
  <si>
    <t>$ 6.0</t>
  </si>
  <si>
    <t>$ 25.2</t>
  </si>
  <si>
    <t>$ 5.3</t>
  </si>
  <si>
    <t>$ 4.2</t>
  </si>
  <si>
    <t>$ 16.0</t>
  </si>
  <si>
    <t>$ 1.9</t>
  </si>
  <si>
    <t>$ 0.3</t>
  </si>
  <si>
    <t>$ 2.9</t>
  </si>
  <si>
    <t>$ 9.2</t>
  </si>
  <si>
    <t>$ 11.1</t>
  </si>
  <si>
    <t>$ 9.4</t>
  </si>
  <si>
    <t>$ 31.5</t>
  </si>
  <si>
    <t>4.0 %</t>
  </si>
  <si>
    <t>$ 16.5 ‡</t>
  </si>
  <si>
    <t>$ 98.8 ‡</t>
  </si>
  <si>
    <t>$ 161.1 ‡</t>
  </si>
  <si>
    <t>$ 73.00 ‡</t>
  </si>
  <si>
    <t>2.7 % ‡</t>
  </si>
  <si>
    <t>$ 110.0</t>
  </si>
  <si>
    <t>-7.8 %</t>
  </si>
  <si>
    <t>$ 27.3</t>
  </si>
  <si>
    <t>$ 36.9</t>
  </si>
  <si>
    <t>$ 23.7</t>
  </si>
  <si>
    <t>$ 87.9</t>
  </si>
  <si>
    <t>1.9 %</t>
  </si>
  <si>
    <t>$ 21.8</t>
  </si>
  <si>
    <t>$ 12.3</t>
  </si>
  <si>
    <t>$ 15.9</t>
  </si>
  <si>
    <t>$ 50.0</t>
  </si>
  <si>
    <t>-8.8 %</t>
  </si>
  <si>
    <t>$ 6.7 ‡</t>
  </si>
  <si>
    <t>$ 4.3 ‡</t>
  </si>
  <si>
    <t>$ 8.8 ‡</t>
  </si>
  <si>
    <t>$ 19.9 ‡</t>
  </si>
  <si>
    <t>$ 83.00 ‡</t>
  </si>
  <si>
    <t>$ 3.4</t>
  </si>
  <si>
    <t>$ 7.9</t>
  </si>
  <si>
    <t>$ 11.0</t>
  </si>
  <si>
    <t>$ 22.3</t>
  </si>
  <si>
    <t>10.7 %</t>
  </si>
  <si>
    <t>$ 0.9</t>
  </si>
  <si>
    <t>$ 5.1</t>
  </si>
  <si>
    <t>-2.7 %</t>
  </si>
  <si>
    <t>$ 10.8</t>
  </si>
  <si>
    <t>$ 12.1</t>
  </si>
  <si>
    <t>$ 29.2</t>
  </si>
  <si>
    <t>5.2 %</t>
  </si>
  <si>
    <t>$ 26.0</t>
  </si>
  <si>
    <t>$ 127.9</t>
  </si>
  <si>
    <t>12.9 %</t>
  </si>
  <si>
    <t>$ 169.0 ‡</t>
  </si>
  <si>
    <t>$ 42.0 ‡</t>
  </si>
  <si>
    <t>$ 57.0 ‡</t>
  </si>
  <si>
    <t>$ 330.0 ‡</t>
  </si>
  <si>
    <t>$ 57.87 ‡</t>
  </si>
  <si>
    <t>7.6 % ‡</t>
  </si>
  <si>
    <t>$ 9.0 ‡</t>
  </si>
  <si>
    <t>$ 7.3 ‡</t>
  </si>
  <si>
    <t>$ 4.2 ‡</t>
  </si>
  <si>
    <t>$ 20.7 ‡</t>
  </si>
  <si>
    <t>$ 82.00 ‡</t>
  </si>
  <si>
    <t>-6.1 % ‡</t>
  </si>
  <si>
    <t>$ 21.4 ‡</t>
  </si>
  <si>
    <t>$ 36.2 ‡</t>
  </si>
  <si>
    <t>$ 63.3 ‡</t>
  </si>
  <si>
    <t>$ 120.8 ‡</t>
  </si>
  <si>
    <t>$ 76.28 ‡</t>
  </si>
  <si>
    <t>-18.6 % ‡</t>
  </si>
  <si>
    <t>$ 8.2</t>
  </si>
  <si>
    <t>$ 6.1</t>
  </si>
  <si>
    <t>$ 4.6</t>
  </si>
  <si>
    <t>$ 118.0</t>
  </si>
  <si>
    <t>$ 32.9</t>
  </si>
  <si>
    <t>$ 92.7</t>
  </si>
  <si>
    <t>$ 275.0</t>
  </si>
  <si>
    <t>12.3 %</t>
  </si>
  <si>
    <t>$ 0.7 ‡</t>
  </si>
  <si>
    <t>$ 3.5 ‡</t>
  </si>
  <si>
    <t>$ 5.3 ‡</t>
  </si>
  <si>
    <t>$ 9.4 ‡</t>
  </si>
  <si>
    <t>$ 62.00 ‡</t>
  </si>
  <si>
    <t>$ 1.3</t>
  </si>
  <si>
    <t>$ 1.4</t>
  </si>
  <si>
    <t>$ 3.0</t>
  </si>
  <si>
    <t>3.8 %</t>
  </si>
  <si>
    <t>$ 7.3</t>
  </si>
  <si>
    <t>$ 4.4</t>
  </si>
  <si>
    <t>$ 15.2</t>
  </si>
  <si>
    <t>2.1 %</t>
  </si>
  <si>
    <t>$ 7.4</t>
  </si>
  <si>
    <t>$ 4.5</t>
  </si>
  <si>
    <t>$ 24.0</t>
  </si>
  <si>
    <t>13.3 %</t>
  </si>
  <si>
    <t>$ 9.9</t>
  </si>
  <si>
    <t>$ 10.0</t>
  </si>
  <si>
    <t>$ 30.9</t>
  </si>
  <si>
    <t>3.5 %</t>
  </si>
  <si>
    <t>$ 12.5</t>
  </si>
  <si>
    <t>$ 11.5</t>
  </si>
  <si>
    <t>$ 7.0</t>
  </si>
  <si>
    <t>$ 34.0</t>
  </si>
  <si>
    <t>-1.7 %</t>
  </si>
  <si>
    <t>$ 61.5</t>
  </si>
  <si>
    <t>$ 19.0</t>
  </si>
  <si>
    <t>$ 23.8</t>
  </si>
  <si>
    <t>$ 31.4</t>
  </si>
  <si>
    <t>$ 74.2</t>
  </si>
  <si>
    <t>3.4 %</t>
  </si>
  <si>
    <t>$130.00</t>
  </si>
  <si>
    <t>$120.00</t>
  </si>
  <si>
    <t>$72.00</t>
  </si>
  <si>
    <t>$58.63</t>
  </si>
  <si>
    <t>$67.00</t>
  </si>
  <si>
    <t>$85.00</t>
  </si>
  <si>
    <t>$72.02</t>
  </si>
  <si>
    <t>$49.93</t>
  </si>
  <si>
    <t>$202.40</t>
  </si>
  <si>
    <t>$64.78</t>
  </si>
  <si>
    <t>$65.81</t>
  </si>
  <si>
    <t>$74.36</t>
  </si>
  <si>
    <t>$80.00</t>
  </si>
  <si>
    <t>$52.00</t>
  </si>
  <si>
    <t>$51.31</t>
  </si>
  <si>
    <t>$57.16</t>
  </si>
  <si>
    <t>$62.00</t>
  </si>
  <si>
    <t>$105.00</t>
  </si>
  <si>
    <t>$64.04</t>
  </si>
  <si>
    <t>$104.00</t>
  </si>
  <si>
    <t>$67.58</t>
  </si>
  <si>
    <t>$75.00</t>
  </si>
  <si>
    <t>$77.00</t>
  </si>
  <si>
    <t>$121.00</t>
  </si>
  <si>
    <t>$80.93</t>
  </si>
  <si>
    <t>$69.01</t>
  </si>
  <si>
    <t>100 *</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</si>
  <si>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</si>
  <si>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</si>
  <si>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</si>
  <si>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</si>
  <si>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</si>
  <si>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</si>
  <si>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</si>
  <si>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</si>
  <si>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</si>
  <si>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</si>
  <si>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</si>
  <si>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</si>
  <si>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</si>
  <si>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</si>
  <si>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</si>
  <si>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</si>
  <si>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</si>
  <si>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</si>
  <si>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</si>
  <si>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</si>
  <si>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</si>
  <si>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</si>
  <si>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</si>
  <si>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</si>
  <si>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</si>
  <si>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</si>
  <si>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</si>
  <si>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</si>
  <si>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</si>
  <si>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</si>
  <si>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</si>
  <si>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</si>
  <si>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</si>
  <si>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</si>
  <si>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</si>
  <si>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</si>
  <si>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</si>
  <si>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</si>
  <si>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</si>
  <si>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</si>
  <si>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</si>
  <si>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</si>
  <si>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</si>
  <si>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</si>
  <si>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</si>
  <si>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</si>
  <si>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</si>
  <si>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</si>
  <si>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</si>
  <si>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</si>
  <si>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</si>
  <si>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</si>
  <si>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</si>
  <si>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</si>
  <si>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</si>
  <si>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</si>
  <si>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</si>
  <si>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</si>
  <si>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</si>
  <si>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</si>
  <si>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</si>
  <si>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</si>
  <si>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</si>
  <si>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</si>
  <si>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</si>
  <si>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</si>
  <si>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</si>
  <si>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</si>
  <si>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</si>
  <si>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</si>
  <si>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</si>
  <si>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</si>
  <si>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</si>
  <si>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</si>
  <si>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</si>
  <si>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</si>
  <si>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</si>
  <si>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</si>
  <si>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</si>
  <si>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</si>
  <si>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</si>
  <si>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</si>
  <si>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</si>
  <si>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</si>
  <si>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6. For Reference: Winter Weather and Severity, 2000 to 2010</t>
  </si>
  <si>
    <r>
      <rPr>
        <b/>
        <sz val="8"/>
        <rFont val="Verdana"/>
        <family val="2"/>
      </rPr>
      <t>CHANGE from</t>
    </r>
    <r>
      <rPr>
        <b/>
        <sz val="8"/>
        <color theme="4"/>
        <rFont val="Verdana"/>
        <family val="2"/>
      </rPr>
      <t xml:space="preserve">
2014-15 to 2015-2016
Winter Seasons</t>
    </r>
  </si>
  <si>
    <r>
      <rPr>
        <b/>
        <sz val="8"/>
        <rFont val="Verdana"/>
        <family val="2"/>
      </rPr>
      <t>AVERAGE between</t>
    </r>
    <r>
      <rPr>
        <b/>
        <sz val="8"/>
        <color theme="4"/>
        <rFont val="Verdana"/>
        <family val="2"/>
      </rPr>
      <t xml:space="preserve">
2014-15 to 2015-2016
Winter Seasons</t>
    </r>
  </si>
  <si>
    <t>This sheet presents increases or decreases across a two-year span. It only shows a value where data from both years in comparison are available.</t>
  </si>
  <si>
    <t>5. Calculated Changes in Values - Two-Year</t>
  </si>
  <si>
    <t>4. Average Values - Two-Years</t>
  </si>
  <si>
    <t>Winter 2014-2015</t>
  </si>
  <si>
    <t>Winter 2015-2016</t>
  </si>
  <si>
    <t>Change 2014-15 to 2015-16</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</si>
  <si>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</si>
  <si>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</si>
  <si>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</si>
  <si>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</si>
  <si>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</si>
  <si>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</si>
  <si>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</si>
  <si>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</si>
  <si>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</si>
  <si>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</si>
  <si>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</si>
  <si>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</si>
  <si>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</si>
  <si>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</si>
  <si>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</si>
  <si>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</si>
  <si>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</si>
  <si>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</si>
  <si>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</si>
  <si>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</si>
  <si>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</si>
  <si>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</si>
  <si>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</si>
  <si>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</si>
  <si>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</si>
  <si>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</si>
  <si>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</si>
  <si>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</si>
  <si>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</si>
  <si>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</si>
  <si>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</si>
  <si>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</si>
  <si>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</si>
  <si>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</si>
  <si>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</si>
  <si>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Average 2014-15 and 2015-16</t>
  </si>
  <si>
    <t>2. Collected Data by Year</t>
  </si>
  <si>
    <t>This sheet presents running averages across the two years of the survey. It only shows a value where data from both years are available.</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</si>
  <si>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</si>
  <si>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</si>
  <si>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</si>
  <si>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</si>
  <si>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</si>
  <si>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</si>
  <si>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</si>
  <si>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</si>
  <si>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</si>
  <si>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</si>
  <si>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</si>
  <si>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</si>
  <si>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</si>
  <si>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</si>
  <si>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</si>
  <si>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</si>
  <si>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</si>
  <si>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</si>
  <si>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</si>
  <si>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</si>
  <si>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</si>
  <si>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</si>
  <si>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</si>
  <si>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</si>
  <si>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</si>
  <si>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</si>
  <si>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</si>
  <si>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</si>
  <si>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</si>
  <si>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</si>
  <si>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</si>
  <si>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</si>
  <si>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</si>
  <si>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</si>
  <si>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</si>
  <si>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</si>
  <si>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</si>
  <si>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</si>
  <si>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</si>
  <si>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</si>
  <si>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</si>
  <si>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</si>
  <si>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</si>
  <si>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</si>
  <si>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</si>
  <si>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</si>
  <si>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</si>
  <si>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</si>
  <si>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</si>
  <si>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</si>
  <si>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</si>
  <si>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</si>
  <si>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</si>
  <si>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</si>
  <si>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</si>
  <si>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</si>
  <si>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</si>
  <si>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</si>
  <si>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</si>
  <si>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</si>
  <si>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</si>
  <si>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</si>
  <si>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</si>
  <si>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</si>
  <si>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</si>
  <si>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</si>
  <si>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</si>
  <si>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</si>
  <si>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</si>
  <si>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</si>
  <si>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</si>
  <si>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</si>
  <si>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</si>
  <si>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</si>
  <si>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</si>
  <si>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</si>
  <si>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</si>
  <si>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</si>
  <si>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</si>
  <si>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</si>
  <si>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</si>
  <si>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</si>
  <si>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</si>
  <si>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</si>
  <si>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</si>
  <si>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</si>
  <si>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</si>
  <si>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</si>
  <si>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</si>
  <si>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</si>
  <si>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</si>
  <si>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</si>
  <si>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</si>
  <si>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</si>
  <si>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</si>
  <si>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</si>
  <si>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</si>
  <si>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</si>
  <si>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</si>
  <si>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</si>
  <si>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</si>
  <si>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</si>
  <si>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</si>
  <si>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</si>
  <si>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</si>
  <si>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</si>
  <si>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</si>
  <si>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</si>
  <si>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</si>
  <si>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</si>
  <si>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</si>
  <si>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</si>
  <si>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</si>
  <si>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</si>
  <si>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</si>
  <si>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</si>
  <si>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</si>
  <si>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</si>
  <si>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</si>
  <si>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</si>
  <si>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</si>
  <si>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</si>
  <si>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</si>
  <si>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</si>
  <si>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</si>
  <si>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</si>
  <si>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</si>
  <si>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</si>
  <si>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</si>
  <si>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</si>
  <si>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</si>
  <si>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</si>
  <si>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</si>
  <si>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</si>
  <si>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</si>
  <si>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</si>
  <si>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</si>
  <si>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</si>
  <si>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</si>
  <si>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</si>
  <si>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</si>
  <si>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</si>
  <si>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</si>
  <si>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</si>
  <si>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</si>
  <si>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</si>
  <si>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</si>
  <si>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</si>
  <si>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</si>
  <si>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</si>
  <si>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</si>
  <si>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</si>
  <si>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</si>
  <si>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</si>
  <si>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</si>
  <si>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</si>
  <si>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</si>
  <si>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</si>
  <si>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</si>
  <si>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</si>
  <si>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</si>
  <si>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</si>
  <si>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</si>
  <si>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</si>
  <si>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</si>
  <si>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</si>
  <si>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</si>
  <si>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</si>
  <si>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</si>
  <si>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</si>
  <si>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</si>
  <si>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</si>
  <si>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</si>
  <si>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</si>
  <si>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</si>
  <si>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</si>
  <si>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</si>
  <si>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</si>
  <si>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</si>
  <si>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</si>
  <si>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</si>
  <si>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</si>
  <si>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</si>
  <si>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</si>
  <si>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</si>
  <si>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</si>
  <si>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</si>
  <si>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</si>
  <si>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</si>
  <si>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</si>
  <si>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</si>
  <si>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</si>
  <si>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</si>
  <si>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</si>
  <si>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</si>
  <si>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</si>
  <si>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</si>
  <si>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</si>
  <si>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</si>
  <si>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</si>
  <si>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</si>
  <si>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</si>
  <si>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</si>
  <si>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</si>
  <si>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</si>
  <si>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</si>
  <si>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</si>
  <si>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</si>
  <si>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</si>
  <si>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</si>
  <si>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</si>
  <si>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</si>
  <si>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</si>
  <si>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</si>
  <si>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</si>
  <si>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</si>
  <si>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</si>
  <si>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</si>
  <si>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</si>
  <si>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</si>
  <si>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</si>
  <si>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</si>
  <si>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</si>
  <si>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</si>
  <si>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</si>
  <si>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</si>
  <si>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</si>
  <si>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</si>
  <si>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</si>
  <si>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</si>
  <si>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</si>
  <si>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</si>
  <si>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</si>
  <si>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</si>
  <si>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</si>
  <si>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</si>
  <si>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</si>
  <si>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</si>
  <si>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</si>
  <si>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</si>
  <si>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</si>
  <si>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</si>
  <si>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</si>
  <si>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</si>
  <si>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</si>
  <si>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</si>
  <si>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</si>
  <si>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</si>
  <si>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</si>
  <si>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</si>
  <si>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</si>
  <si>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</si>
  <si>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</si>
  <si>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</si>
  <si>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</si>
  <si>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</si>
  <si>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</si>
  <si>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</si>
  <si>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</si>
  <si>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</si>
  <si>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</si>
  <si>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</si>
  <si>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</si>
  <si>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</si>
  <si>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</si>
  <si>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</si>
  <si>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</si>
  <si>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</si>
  <si>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</si>
  <si>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</si>
  <si>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</si>
  <si>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</si>
  <si>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</si>
  <si>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</si>
  <si>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</si>
  <si>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</si>
  <si>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</si>
  <si>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</si>
  <si>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</si>
  <si>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</si>
  <si>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</si>
  <si>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</si>
  <si>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</si>
  <si>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</si>
  <si>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</si>
  <si>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</si>
  <si>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</si>
  <si>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</si>
  <si>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</si>
  <si>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</si>
  <si>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</si>
  <si>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</si>
  <si>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</si>
  <si>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</si>
  <si>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</si>
  <si>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</si>
  <si>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</si>
  <si>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</si>
  <si>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</si>
  <si>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</si>
  <si>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</si>
  <si>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</si>
  <si>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</si>
  <si>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</si>
  <si>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</si>
  <si>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</si>
  <si>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</si>
  <si>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</si>
  <si>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</si>
  <si>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</si>
  <si>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</si>
  <si>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</si>
  <si>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</si>
  <si>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</si>
  <si>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</si>
  <si>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</si>
  <si>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</si>
  <si>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</si>
  <si>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</si>
  <si>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</si>
  <si>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</si>
  <si>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</si>
  <si>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</si>
  <si>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</si>
  <si>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</si>
  <si>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</si>
  <si>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</si>
  <si>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</si>
  <si>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</si>
  <si>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</si>
  <si>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</si>
  <si>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</si>
  <si>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</si>
  <si>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</si>
  <si>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</si>
  <si>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</si>
  <si>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</si>
  <si>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</si>
  <si>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</si>
  <si>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</si>
  <si>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</si>
  <si>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</si>
  <si>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</si>
  <si>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</si>
  <si>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</si>
  <si>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</si>
  <si>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</si>
  <si>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</si>
  <si>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</si>
  <si>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</si>
  <si>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</si>
  <si>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</si>
  <si>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</si>
  <si>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</si>
  <si>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</si>
  <si>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</si>
  <si>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</si>
  <si>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</si>
  <si>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</si>
  <si>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</si>
  <si>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</si>
  <si>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</si>
  <si>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</si>
  <si>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</si>
  <si>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</si>
  <si>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</si>
  <si>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</si>
  <si>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</si>
  <si>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</si>
  <si>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</si>
  <si>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</si>
  <si>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</si>
  <si>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</si>
  <si>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</si>
  <si>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</si>
  <si>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</si>
  <si>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</si>
  <si>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</si>
  <si>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</si>
  <si>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</si>
  <si>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</si>
  <si>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</si>
  <si>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</si>
  <si>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</si>
  <si>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</si>
  <si>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</si>
  <si>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</si>
  <si>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</si>
  <si>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</si>
  <si>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</si>
  <si>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</si>
  <si>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</si>
  <si>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</si>
  <si>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</si>
  <si>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</si>
  <si>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</si>
  <si>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</si>
  <si>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</si>
  <si>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</si>
  <si>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</si>
  <si>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</si>
  <si>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</si>
  <si>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</si>
  <si>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</si>
  <si>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</si>
  <si>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</si>
  <si>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</si>
  <si>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</si>
  <si>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</si>
  <si>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</si>
  <si>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</si>
  <si>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</si>
  <si>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</si>
  <si>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</si>
  <si>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</si>
  <si>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</si>
  <si>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</si>
  <si>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</si>
  <si>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</si>
  <si>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</si>
  <si>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</si>
  <si>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</si>
  <si>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</si>
  <si>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</si>
  <si>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</si>
  <si>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</si>
  <si>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</si>
  <si>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</si>
  <si>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</si>
  <si>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</si>
  <si>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</si>
  <si>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</si>
  <si>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</si>
  <si>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</si>
  <si>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</si>
  <si>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</si>
  <si>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</si>
  <si>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</si>
  <si>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</si>
  <si>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</si>
  <si>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</si>
  <si>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</si>
  <si>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</si>
  <si>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</si>
  <si>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</si>
  <si>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</si>
  <si>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</si>
  <si>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</si>
  <si>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</si>
  <si>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</si>
  <si>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</si>
  <si>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</si>
  <si>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</si>
  <si>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</si>
  <si>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</si>
  <si>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</si>
  <si>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</si>
  <si>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</si>
  <si>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</si>
  <si>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</si>
  <si>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</si>
  <si>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</si>
  <si>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</si>
  <si>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</si>
  <si>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</si>
  <si>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</si>
  <si>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</si>
  <si>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</si>
  <si>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</si>
  <si>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</si>
  <si>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</si>
  <si>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</si>
  <si>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</si>
  <si>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</si>
  <si>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</si>
  <si>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</si>
  <si>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</si>
  <si>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</si>
  <si>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</si>
  <si>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</si>
  <si>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</si>
  <si>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</si>
  <si>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</si>
  <si>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</si>
  <si>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</si>
  <si>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</si>
  <si>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</si>
  <si>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</si>
  <si>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</si>
  <si>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</si>
  <si>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</si>
  <si>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</si>
  <si>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</si>
  <si>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</si>
  <si>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</si>
  <si>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</si>
  <si>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</si>
  <si>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</si>
  <si>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</si>
  <si>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</si>
  <si>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</si>
  <si>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</si>
  <si>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</si>
  <si>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</si>
  <si>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</si>
  <si>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</si>
  <si>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</si>
  <si>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</si>
  <si>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</si>
  <si>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</si>
  <si>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</si>
  <si>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</si>
  <si>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</si>
  <si>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</si>
  <si>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</si>
  <si>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</si>
  <si>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</si>
  <si>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</si>
  <si>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</si>
  <si>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</si>
  <si>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</si>
  <si>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</si>
  <si>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</si>
  <si>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</si>
  <si>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</si>
  <si>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</si>
  <si>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</si>
  <si>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</si>
  <si>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</si>
  <si>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</si>
  <si>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</si>
  <si>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</si>
  <si>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</si>
  <si>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</si>
  <si>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</si>
  <si>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</si>
  <si>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</si>
  <si>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</si>
  <si>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</si>
  <si>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</si>
  <si>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</si>
  <si>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</si>
  <si>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</si>
  <si>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</si>
  <si>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</si>
  <si>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</si>
  <si>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</si>
  <si>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</si>
  <si>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</si>
  <si>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</si>
  <si>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</si>
  <si>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</si>
  <si>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</si>
  <si>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</si>
  <si>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</si>
  <si>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</si>
  <si>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</si>
  <si>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</si>
  <si>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</si>
  <si>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</si>
  <si>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</si>
  <si>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</si>
  <si>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</si>
  <si>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</si>
  <si>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</si>
  <si>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</si>
  <si>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</si>
  <si>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</si>
  <si>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</si>
  <si>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</si>
  <si>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</si>
  <si>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</si>
  <si>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</si>
  <si>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</si>
  <si>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</si>
  <si>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</si>
  <si>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</si>
  <si>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</si>
  <si>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</si>
  <si>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</si>
  <si>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</si>
  <si>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</si>
  <si>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</si>
  <si>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</si>
  <si>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</si>
  <si>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</si>
  <si>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</si>
  <si>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</si>
  <si>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</si>
  <si>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</si>
  <si>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</si>
  <si>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</si>
  <si>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</si>
  <si>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</si>
  <si>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</si>
  <si>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</si>
  <si>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</si>
  <si>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</si>
  <si>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</si>
  <si>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</si>
  <si>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</si>
  <si>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</si>
  <si>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</si>
  <si>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</si>
  <si>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</si>
  <si>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</si>
  <si>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</si>
  <si>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</si>
  <si>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</si>
  <si>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</si>
  <si>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</si>
  <si>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</si>
  <si>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</si>
  <si>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</si>
  <si>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</si>
  <si>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</si>
  <si>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</si>
  <si>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</si>
  <si>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</si>
  <si>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</si>
  <si>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</si>
  <si>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</si>
  <si>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</si>
  <si>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</si>
  <si>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</si>
  <si>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</si>
  <si>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</si>
  <si>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</si>
  <si>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</si>
  <si>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</si>
  <si>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</si>
  <si>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</si>
  <si>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</si>
  <si>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</si>
  <si>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</si>
  <si>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</si>
  <si>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</si>
  <si>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</si>
  <si>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</si>
  <si>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</si>
  <si>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</si>
  <si>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</si>
  <si>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</si>
  <si>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</si>
  <si>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</si>
  <si>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</si>
  <si>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</si>
  <si>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</si>
  <si>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</si>
  <si>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</si>
  <si>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</si>
  <si>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</si>
  <si>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</si>
  <si>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</si>
  <si>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</si>
  <si>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</si>
  <si>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</si>
  <si>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</si>
  <si>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</si>
  <si>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</si>
  <si>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</si>
  <si>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</si>
  <si>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</si>
  <si>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</si>
  <si>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</si>
  <si>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</si>
  <si>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</si>
  <si>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</si>
  <si>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</si>
  <si>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</si>
  <si>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</si>
  <si>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</si>
  <si>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</si>
  <si>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</si>
  <si>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</si>
  <si>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</si>
  <si>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</si>
  <si>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</si>
  <si>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381</t>
  </si>
  <si>
    <t>49</t>
  </si>
  <si>
    <t>199</t>
  </si>
  <si>
    <t>6,515</t>
  </si>
  <si>
    <t>48,500</t>
  </si>
  <si>
    <t>144,500</t>
  </si>
  <si>
    <t>$2,200,000</t>
  </si>
  <si>
    <t>$2,550,000</t>
  </si>
  <si>
    <t>$6,800,000</t>
  </si>
  <si>
    <t>132</t>
  </si>
  <si>
    <t>-98</t>
  </si>
  <si>
    <t>-3</t>
  </si>
  <si>
    <t>1</t>
  </si>
  <si>
    <t>-12,978</t>
  </si>
  <si>
    <t>-12,971</t>
  </si>
  <si>
    <t>67,000</t>
  </si>
  <si>
    <t>99,000</t>
  </si>
  <si>
    <t>$600,000</t>
  </si>
  <si>
    <t>$500,000</t>
  </si>
  <si>
    <t>$1,200,000</t>
  </si>
  <si>
    <t>$2,000,000</t>
  </si>
  <si>
    <t>$0</t>
  </si>
  <si>
    <t>50,162</t>
  </si>
  <si>
    <t>1,450</t>
  </si>
  <si>
    <t>576</t>
  </si>
  <si>
    <t>13,222</t>
  </si>
  <si>
    <t>22,981</t>
  </si>
  <si>
    <t>70,538</t>
  </si>
  <si>
    <t>691,999</t>
  </si>
  <si>
    <t>711,012</t>
  </si>
  <si>
    <t>$14,756,261</t>
  </si>
  <si>
    <t>$3,155,548</t>
  </si>
  <si>
    <t>$3,535,514</t>
  </si>
  <si>
    <t>$21,678,338</t>
  </si>
  <si>
    <t>1,034</t>
  </si>
  <si>
    <t>990</t>
  </si>
  <si>
    <t>-26</t>
  </si>
  <si>
    <t>12,857</t>
  </si>
  <si>
    <t>32,375</t>
  </si>
  <si>
    <t>68,929</t>
  </si>
  <si>
    <t>417,635</t>
  </si>
  <si>
    <t>379,608</t>
  </si>
  <si>
    <t>$10,507,158</t>
  </si>
  <si>
    <t>$2,210,234</t>
  </si>
  <si>
    <t>$3,394,245</t>
  </si>
  <si>
    <t>$16,143,129</t>
  </si>
  <si>
    <t>886</t>
  </si>
  <si>
    <t>218,550</t>
  </si>
  <si>
    <t>7,295,892</t>
  </si>
  <si>
    <t>115,446</t>
  </si>
  <si>
    <t>224,665</t>
  </si>
  <si>
    <t>1,383</t>
  </si>
  <si>
    <t>740,067</t>
  </si>
  <si>
    <t>13,524,500</t>
  </si>
  <si>
    <t>$20,142,865</t>
  </si>
  <si>
    <t>$15,025,075</t>
  </si>
  <si>
    <t>$24,355,676</t>
  </si>
  <si>
    <t>$60,879,837</t>
  </si>
  <si>
    <t>-16</t>
  </si>
  <si>
    <t>12,700</t>
  </si>
  <si>
    <t>84,500</t>
  </si>
  <si>
    <t>208,629</t>
  </si>
  <si>
    <t>-961</t>
  </si>
  <si>
    <t>-898</t>
  </si>
  <si>
    <t>242,700</t>
  </si>
  <si>
    <t>-118,508</t>
  </si>
  <si>
    <t>$1,529,037</t>
  </si>
  <si>
    <t>$1,118,471</t>
  </si>
  <si>
    <t>$610,632</t>
  </si>
  <si>
    <t>$3,157,387</t>
  </si>
  <si>
    <t>1,292</t>
  </si>
  <si>
    <t>858</t>
  </si>
  <si>
    <t>513,500</t>
  </si>
  <si>
    <t>172,475</t>
  </si>
  <si>
    <t>178,650</t>
  </si>
  <si>
    <t>1,195,350</t>
  </si>
  <si>
    <t>$19,489,272</t>
  </si>
  <si>
    <t>$16,568,779</t>
  </si>
  <si>
    <t>$40,969,000</t>
  </si>
  <si>
    <t>27</t>
  </si>
  <si>
    <t>-1</t>
  </si>
  <si>
    <t>163,000</t>
  </si>
  <si>
    <t>-121,650</t>
  </si>
  <si>
    <t>163,300</t>
  </si>
  <si>
    <t>-572,100</t>
  </si>
  <si>
    <t>-$12,461,457</t>
  </si>
  <si>
    <t>-$2,682,443</t>
  </si>
  <si>
    <t>-$17,530,000</t>
  </si>
  <si>
    <t>$3</t>
  </si>
  <si>
    <t>277,850</t>
  </si>
  <si>
    <t>59,306</t>
  </si>
  <si>
    <t>494,500</t>
  </si>
  <si>
    <t>$2,594,532</t>
  </si>
  <si>
    <t>$1,110,897</t>
  </si>
  <si>
    <t>$3,613,351</t>
  </si>
  <si>
    <t>$10,927,955</t>
  </si>
  <si>
    <t>-36</t>
  </si>
  <si>
    <t>6</t>
  </si>
  <si>
    <t>-4,300</t>
  </si>
  <si>
    <t>-56,388</t>
  </si>
  <si>
    <t>-261,000</t>
  </si>
  <si>
    <t>$445,063</t>
  </si>
  <si>
    <t>$757,794</t>
  </si>
  <si>
    <t>-$3,237,298</t>
  </si>
  <si>
    <t>-$5,928,090</t>
  </si>
  <si>
    <t>$5</t>
  </si>
  <si>
    <t>43,437</t>
  </si>
  <si>
    <t>1,601</t>
  </si>
  <si>
    <t>2,103</t>
  </si>
  <si>
    <t>1,855</t>
  </si>
  <si>
    <t>92</t>
  </si>
  <si>
    <t>190</t>
  </si>
  <si>
    <t>482,704</t>
  </si>
  <si>
    <t>470,000</t>
  </si>
  <si>
    <t>389,000</t>
  </si>
  <si>
    <t>441,780</t>
  </si>
  <si>
    <t>747</t>
  </si>
  <si>
    <t>1,345,000</t>
  </si>
  <si>
    <t>2,150,012</t>
  </si>
  <si>
    <t>$26,558,039</t>
  </si>
  <si>
    <t>$23,020,905</t>
  </si>
  <si>
    <t>$22,420,872</t>
  </si>
  <si>
    <t>$71,999,816</t>
  </si>
  <si>
    <t>-686</t>
  </si>
  <si>
    <t>-17</t>
  </si>
  <si>
    <t>-4</t>
  </si>
  <si>
    <t>-6,092</t>
  </si>
  <si>
    <t>60,000</t>
  </si>
  <si>
    <t>-144,000</t>
  </si>
  <si>
    <t>-193,440</t>
  </si>
  <si>
    <t>-390,000</t>
  </si>
  <si>
    <t>-705,976</t>
  </si>
  <si>
    <t>-$483,922</t>
  </si>
  <si>
    <t>$7,441,809</t>
  </si>
  <si>
    <t>-$6,358,256</t>
  </si>
  <si>
    <t>$599,631</t>
  </si>
  <si>
    <t>-$2</t>
  </si>
  <si>
    <t>1,087</t>
  </si>
  <si>
    <t>489</t>
  </si>
  <si>
    <t>115</t>
  </si>
  <si>
    <t>221,825</t>
  </si>
  <si>
    <t>1,572,500</t>
  </si>
  <si>
    <t>135,310</t>
  </si>
  <si>
    <t>137,187</t>
  </si>
  <si>
    <t>18,754</t>
  </si>
  <si>
    <t>19,423,536</t>
  </si>
  <si>
    <t>19,463,924</t>
  </si>
  <si>
    <t>$11,823,184</t>
  </si>
  <si>
    <t>$5,731,197</t>
  </si>
  <si>
    <t>$10,465,768</t>
  </si>
  <si>
    <t>$28,420,148</t>
  </si>
  <si>
    <t>-80</t>
  </si>
  <si>
    <t>-76</t>
  </si>
  <si>
    <t>-50</t>
  </si>
  <si>
    <t>-2,555,000</t>
  </si>
  <si>
    <t>25,342</t>
  </si>
  <si>
    <t>24,828</t>
  </si>
  <si>
    <t>-2,170</t>
  </si>
  <si>
    <t>1,531,981</t>
  </si>
  <si>
    <t>1,527,561</t>
  </si>
  <si>
    <t>$4,193,633</t>
  </si>
  <si>
    <t>-$462,393</t>
  </si>
  <si>
    <t>$1,868,464</t>
  </si>
  <si>
    <t>$6,399,704</t>
  </si>
  <si>
    <t>1,250</t>
  </si>
  <si>
    <t>243</t>
  </si>
  <si>
    <t>123</t>
  </si>
  <si>
    <t>1,650,000</t>
  </si>
  <si>
    <t>36,500</t>
  </si>
  <si>
    <t>3,775,000</t>
  </si>
  <si>
    <t>3,802,000</t>
  </si>
  <si>
    <t>$6,028,000</t>
  </si>
  <si>
    <t>$4,799,500</t>
  </si>
  <si>
    <t>$4,091,500</t>
  </si>
  <si>
    <t>$14,825,500</t>
  </si>
  <si>
    <t>-100</t>
  </si>
  <si>
    <t>-5</t>
  </si>
  <si>
    <t>-166</t>
  </si>
  <si>
    <t>-700,000</t>
  </si>
  <si>
    <t>-6,000</t>
  </si>
  <si>
    <t>-17,000</t>
  </si>
  <si>
    <t>-450,000</t>
  </si>
  <si>
    <t>-456,000</t>
  </si>
  <si>
    <t>-$1,344,000</t>
  </si>
  <si>
    <t>-$1,001,000</t>
  </si>
  <si>
    <t>-$217,000</t>
  </si>
  <si>
    <t>-$2,349,000</t>
  </si>
  <si>
    <t>114,057</t>
  </si>
  <si>
    <t>114,060</t>
  </si>
  <si>
    <t>18,551</t>
  </si>
  <si>
    <t>559,405</t>
  </si>
  <si>
    <t>1,080,701</t>
  </si>
  <si>
    <t>$8,699,044</t>
  </si>
  <si>
    <t>$9,880,765</t>
  </si>
  <si>
    <t>$8,743,592</t>
  </si>
  <si>
    <t>$30,551,039</t>
  </si>
  <si>
    <t>-36,633</t>
  </si>
  <si>
    <t>-36,627</t>
  </si>
  <si>
    <t>-12,898</t>
  </si>
  <si>
    <t>-181,191</t>
  </si>
  <si>
    <t>-418,598</t>
  </si>
  <si>
    <t>-$1,061,913</t>
  </si>
  <si>
    <t>-$2,512,470</t>
  </si>
  <si>
    <t>-$1,320,817</t>
  </si>
  <si>
    <t>-$1,827,923</t>
  </si>
  <si>
    <t>18,500</t>
  </si>
  <si>
    <t>713</t>
  </si>
  <si>
    <t>3,738</t>
  </si>
  <si>
    <t>362,500</t>
  </si>
  <si>
    <t>491,124</t>
  </si>
  <si>
    <t>1,241,207</t>
  </si>
  <si>
    <t>$13,019,099</t>
  </si>
  <si>
    <t>$73,540,027</t>
  </si>
  <si>
    <t>$122,554,058</t>
  </si>
  <si>
    <t>-5,000</t>
  </si>
  <si>
    <t>-25</t>
  </si>
  <si>
    <t>-25,000</t>
  </si>
  <si>
    <t>-245,247</t>
  </si>
  <si>
    <t>-1,482,413</t>
  </si>
  <si>
    <t>-$7,038,198</t>
  </si>
  <si>
    <t>-$50,580,053</t>
  </si>
  <si>
    <t>-$77,108,115</t>
  </si>
  <si>
    <t>-$3</t>
  </si>
  <si>
    <t>31,163</t>
  </si>
  <si>
    <t>369</t>
  </si>
  <si>
    <t>146</t>
  </si>
  <si>
    <t>467,169</t>
  </si>
  <si>
    <t>73,882</t>
  </si>
  <si>
    <t>1,548,483</t>
  </si>
  <si>
    <t>2,012,704</t>
  </si>
  <si>
    <t>$101,500,000</t>
  </si>
  <si>
    <t>1,760</t>
  </si>
  <si>
    <t>-15</t>
  </si>
  <si>
    <t>-7</t>
  </si>
  <si>
    <t>-18,947</t>
  </si>
  <si>
    <t>-33,437</t>
  </si>
  <si>
    <t>-739,035</t>
  </si>
  <si>
    <t>-960,592</t>
  </si>
  <si>
    <t>-$17,000,000</t>
  </si>
  <si>
    <t>-$5</t>
  </si>
  <si>
    <t>30,589</t>
  </si>
  <si>
    <t>148</t>
  </si>
  <si>
    <t>165,850</t>
  </si>
  <si>
    <t>35,916</t>
  </si>
  <si>
    <t>2,189,373</t>
  </si>
  <si>
    <t>2,437,857</t>
  </si>
  <si>
    <t>$28,221,670</t>
  </si>
  <si>
    <t>$38,705,940</t>
  </si>
  <si>
    <t>$24,109,390</t>
  </si>
  <si>
    <t>$91,037,000</t>
  </si>
  <si>
    <t>-16,076</t>
  </si>
  <si>
    <t>-7,768</t>
  </si>
  <si>
    <t>61,088</t>
  </si>
  <si>
    <t>-136,389</t>
  </si>
  <si>
    <t>$1,936,660</t>
  </si>
  <si>
    <t>$3,564,120</t>
  </si>
  <si>
    <t>$745,220</t>
  </si>
  <si>
    <t>$6,246,000</t>
  </si>
  <si>
    <t>$1</t>
  </si>
  <si>
    <t>2,850</t>
  </si>
  <si>
    <t>1,590</t>
  </si>
  <si>
    <t>110</t>
  </si>
  <si>
    <t>94,950</t>
  </si>
  <si>
    <t>95,450</t>
  </si>
  <si>
    <t>67,200</t>
  </si>
  <si>
    <t>2,333,500</t>
  </si>
  <si>
    <t>2,888,200</t>
  </si>
  <si>
    <t>$15,950,000</t>
  </si>
  <si>
    <t>$8,750,000</t>
  </si>
  <si>
    <t>$12,750,000</t>
  </si>
  <si>
    <t>$37,500,000</t>
  </si>
  <si>
    <t>-300</t>
  </si>
  <si>
    <t>-54</t>
  </si>
  <si>
    <t>-2</t>
  </si>
  <si>
    <t>-50,100</t>
  </si>
  <si>
    <t>-50,500</t>
  </si>
  <si>
    <t>-13,600</t>
  </si>
  <si>
    <t>-1,733,000</t>
  </si>
  <si>
    <t>-2,023,600</t>
  </si>
  <si>
    <t>-$11,700,000</t>
  </si>
  <si>
    <t>-$7,100,000</t>
  </si>
  <si>
    <t>-$6,300,000</t>
  </si>
  <si>
    <t>-$25,000,000</t>
  </si>
  <si>
    <t>-$7</t>
  </si>
  <si>
    <t>568</t>
  </si>
  <si>
    <t>3,520</t>
  </si>
  <si>
    <t>238,161</t>
  </si>
  <si>
    <t>5,986,122</t>
  </si>
  <si>
    <t>8,374,766</t>
  </si>
  <si>
    <t>$6,730,357</t>
  </si>
  <si>
    <t>$4,387,612</t>
  </si>
  <si>
    <t>$8,868,168</t>
  </si>
  <si>
    <t>$20,308,210</t>
  </si>
  <si>
    <t>-30</t>
  </si>
  <si>
    <t>-8</t>
  </si>
  <si>
    <t>608</t>
  </si>
  <si>
    <t>47,435</t>
  </si>
  <si>
    <t>1,304,385</t>
  </si>
  <si>
    <t>1,727,097</t>
  </si>
  <si>
    <t>$109,937</t>
  </si>
  <si>
    <t>$138,521</t>
  </si>
  <si>
    <t>$217,490</t>
  </si>
  <si>
    <t>$910,092</t>
  </si>
  <si>
    <t>23,584</t>
  </si>
  <si>
    <t>703</t>
  </si>
  <si>
    <t>166,000</t>
  </si>
  <si>
    <t>$3,978,343</t>
  </si>
  <si>
    <t>$9,197,991</t>
  </si>
  <si>
    <t>$7,884,575</t>
  </si>
  <si>
    <t>$27,013,685</t>
  </si>
  <si>
    <t>-832</t>
  </si>
  <si>
    <t>39</t>
  </si>
  <si>
    <t>$1,156,686</t>
  </si>
  <si>
    <t>$2,595,981</t>
  </si>
  <si>
    <t>-$6,230,851</t>
  </si>
  <si>
    <t>$9,427,369</t>
  </si>
  <si>
    <t>$9</t>
  </si>
  <si>
    <t>9,351</t>
  </si>
  <si>
    <t>162,927</t>
  </si>
  <si>
    <t>43,826</t>
  </si>
  <si>
    <t>250,646</t>
  </si>
  <si>
    <t>$10,517,308</t>
  </si>
  <si>
    <t>$4,868,332</t>
  </si>
  <si>
    <t>$9,764,531</t>
  </si>
  <si>
    <t>$32,779,572</t>
  </si>
  <si>
    <t>-76,732</t>
  </si>
  <si>
    <t>-63,801</t>
  </si>
  <si>
    <t>#VALUE!</t>
  </si>
  <si>
    <t>-83,095</t>
  </si>
  <si>
    <t>-$575,466</t>
  </si>
  <si>
    <t>-$2,219,336</t>
  </si>
  <si>
    <t>-$4,718,623</t>
  </si>
  <si>
    <t>$7,233,415</t>
  </si>
  <si>
    <t>3,443</t>
  </si>
  <si>
    <t>295</t>
  </si>
  <si>
    <t>1,464</t>
  </si>
  <si>
    <t>52</t>
  </si>
  <si>
    <t>495,090</t>
  </si>
  <si>
    <t>1,050,000</t>
  </si>
  <si>
    <t>836,299</t>
  </si>
  <si>
    <t>11,363</t>
  </si>
  <si>
    <t>828,258</t>
  </si>
  <si>
    <t>1,041,345</t>
  </si>
  <si>
    <t>$198,000,000</t>
  </si>
  <si>
    <t>$42,500,000</t>
  </si>
  <si>
    <t>$64,500,000</t>
  </si>
  <si>
    <t>$365,000,000</t>
  </si>
  <si>
    <t>-140</t>
  </si>
  <si>
    <t>9,820</t>
  </si>
  <si>
    <t>196</t>
  </si>
  <si>
    <t>-100,000</t>
  </si>
  <si>
    <t>-539,773</t>
  </si>
  <si>
    <t>-10,725</t>
  </si>
  <si>
    <t>-656,515</t>
  </si>
  <si>
    <t>-772,690</t>
  </si>
  <si>
    <t>$58,000,000</t>
  </si>
  <si>
    <t>$1,000,000</t>
  </si>
  <si>
    <t>$15,000,000</t>
  </si>
  <si>
    <t>$70,000,000</t>
  </si>
  <si>
    <t>17,056</t>
  </si>
  <si>
    <t>69</t>
  </si>
  <si>
    <t>92,650</t>
  </si>
  <si>
    <t>1,637,750</t>
  </si>
  <si>
    <t>37,155</t>
  </si>
  <si>
    <t>42,816</t>
  </si>
  <si>
    <t>1,744,888</t>
  </si>
  <si>
    <t>2,189,114</t>
  </si>
  <si>
    <t>$8,348,879</t>
  </si>
  <si>
    <t>$6,828,495</t>
  </si>
  <si>
    <t>$3,699,680</t>
  </si>
  <si>
    <t>$19,109,366</t>
  </si>
  <si>
    <t>-48</t>
  </si>
  <si>
    <t>405,500</t>
  </si>
  <si>
    <t>-10,202</t>
  </si>
  <si>
    <t>-17,467</t>
  </si>
  <si>
    <t>-147,054</t>
  </si>
  <si>
    <t>-208,041</t>
  </si>
  <si>
    <t>-$1,304,106</t>
  </si>
  <si>
    <t>-$975,373</t>
  </si>
  <si>
    <t>-$991,369</t>
  </si>
  <si>
    <t>-$3,202,718</t>
  </si>
  <si>
    <t>2,367</t>
  </si>
  <si>
    <t>1,630</t>
  </si>
  <si>
    <t>236</t>
  </si>
  <si>
    <t>719,049</t>
  </si>
  <si>
    <t>763,637</t>
  </si>
  <si>
    <t>8,377</t>
  </si>
  <si>
    <t>7,866,062</t>
  </si>
  <si>
    <t>10,144,699</t>
  </si>
  <si>
    <t>$19,343,696</t>
  </si>
  <si>
    <t>$19,205,441</t>
  </si>
  <si>
    <t>$52,138,977</t>
  </si>
  <si>
    <t>$100,726,853</t>
  </si>
  <si>
    <t>-602</t>
  </si>
  <si>
    <t>-170</t>
  </si>
  <si>
    <t>-38,098</t>
  </si>
  <si>
    <t>-371,353</t>
  </si>
  <si>
    <t>-16,754</t>
  </si>
  <si>
    <t>-1,056,045</t>
  </si>
  <si>
    <t>-1,721,859</t>
  </si>
  <si>
    <t>-$4,138,131</t>
  </si>
  <si>
    <t>-$33,912,149</t>
  </si>
  <si>
    <t>-$22,267,925</t>
  </si>
  <si>
    <t>-$40,240,724</t>
  </si>
  <si>
    <t>-$14</t>
  </si>
  <si>
    <t>464</t>
  </si>
  <si>
    <t>486</t>
  </si>
  <si>
    <t>214,714</t>
  </si>
  <si>
    <t>3,836,438</t>
  </si>
  <si>
    <t>$10,064,309</t>
  </si>
  <si>
    <t>$7,298,889</t>
  </si>
  <si>
    <t>$6,138,888</t>
  </si>
  <si>
    <t>$23,834,874</t>
  </si>
  <si>
    <t>54</t>
  </si>
  <si>
    <t>598</t>
  </si>
  <si>
    <t>155,703</t>
  </si>
  <si>
    <t>1,903,465</t>
  </si>
  <si>
    <t>$3,679,586</t>
  </si>
  <si>
    <t>$2,408,082</t>
  </si>
  <si>
    <t>$3,027,498</t>
  </si>
  <si>
    <t>$9,016,452</t>
  </si>
  <si>
    <t>-$25</t>
  </si>
  <si>
    <t>4,402</t>
  </si>
  <si>
    <t>737</t>
  </si>
  <si>
    <t>3,011</t>
  </si>
  <si>
    <t>61</t>
  </si>
  <si>
    <t>445</t>
  </si>
  <si>
    <t>818,000</t>
  </si>
  <si>
    <t>1,950,500</t>
  </si>
  <si>
    <t>822,500</t>
  </si>
  <si>
    <t>616,500</t>
  </si>
  <si>
    <t>8,400,000</t>
  </si>
  <si>
    <t>$106,500,000</t>
  </si>
  <si>
    <t>$41,450,000</t>
  </si>
  <si>
    <t>$70,350,000</t>
  </si>
  <si>
    <t>$215,000,000</t>
  </si>
  <si>
    <t>-956</t>
  </si>
  <si>
    <t>-205</t>
  </si>
  <si>
    <t>74</t>
  </si>
  <si>
    <t>-36,000</t>
  </si>
  <si>
    <t>2,099,000</t>
  </si>
  <si>
    <t>-555,000</t>
  </si>
  <si>
    <t>-483,000</t>
  </si>
  <si>
    <t>-4,800,000</t>
  </si>
  <si>
    <t>-$23,000,000</t>
  </si>
  <si>
    <t>$17,100,000</t>
  </si>
  <si>
    <t>-$44,700,000</t>
  </si>
  <si>
    <t>-$120,000,000</t>
  </si>
  <si>
    <t>$8</t>
  </si>
  <si>
    <t>90,556</t>
  </si>
  <si>
    <t>3,196</t>
  </si>
  <si>
    <t>14,120</t>
  </si>
  <si>
    <t>5,125</t>
  </si>
  <si>
    <t>1,307,939</t>
  </si>
  <si>
    <t>1,351,749</t>
  </si>
  <si>
    <t>$1,224,352</t>
  </si>
  <si>
    <t>$368,666</t>
  </si>
  <si>
    <t>$1,556,881</t>
  </si>
  <si>
    <t>$3,152,718</t>
  </si>
  <si>
    <t>$106</t>
  </si>
  <si>
    <t>177</t>
  </si>
  <si>
    <t>-34</t>
  </si>
  <si>
    <t>3,120</t>
  </si>
  <si>
    <t>2,250</t>
  </si>
  <si>
    <t>290,972</t>
  </si>
  <si>
    <t>327,155</t>
  </si>
  <si>
    <t>-$95,701</t>
  </si>
  <si>
    <t>$50,521</t>
  </si>
  <si>
    <t>$401,379</t>
  </si>
  <si>
    <t>$360,559</t>
  </si>
  <si>
    <t>$4</t>
  </si>
  <si>
    <t>18,445</t>
  </si>
  <si>
    <t>333</t>
  </si>
  <si>
    <t>58</t>
  </si>
  <si>
    <t>496</t>
  </si>
  <si>
    <t>91,800</t>
  </si>
  <si>
    <t>105</t>
  </si>
  <si>
    <t>738,575</t>
  </si>
  <si>
    <t>53,460</t>
  </si>
  <si>
    <t>12,391</t>
  </si>
  <si>
    <t>1,005,724</t>
  </si>
  <si>
    <t>1,381,432</t>
  </si>
  <si>
    <t>-334</t>
  </si>
  <si>
    <t>3,600</t>
  </si>
  <si>
    <t>59</t>
  </si>
  <si>
    <t>377,150</t>
  </si>
  <si>
    <t>-15,435</t>
  </si>
  <si>
    <t>-21,325</t>
  </si>
  <si>
    <t>216,433</t>
  </si>
  <si>
    <t>79,068</t>
  </si>
  <si>
    <t>833</t>
  </si>
  <si>
    <t>76</t>
  </si>
  <si>
    <t>532,069</t>
  </si>
  <si>
    <t>536,057</t>
  </si>
  <si>
    <t>2,813,148</t>
  </si>
  <si>
    <t>2,914,089</t>
  </si>
  <si>
    <t>$6,801,763</t>
  </si>
  <si>
    <t>$3,688,543</t>
  </si>
  <si>
    <t>$11,200,947</t>
  </si>
  <si>
    <t>$21,691,252</t>
  </si>
  <si>
    <t>-12</t>
  </si>
  <si>
    <t>742,834</t>
  </si>
  <si>
    <t>750,810</t>
  </si>
  <si>
    <t>-4,074,396</t>
  </si>
  <si>
    <t>-4,137,544</t>
  </si>
  <si>
    <t>-$1,170,877</t>
  </si>
  <si>
    <t>-$1,659,852</t>
  </si>
  <si>
    <t>-$1,854,167</t>
  </si>
  <si>
    <t>-$4,684,896</t>
  </si>
  <si>
    <t>6,517</t>
  </si>
  <si>
    <t>99,546</t>
  </si>
  <si>
    <t>4,963</t>
  </si>
  <si>
    <t>1,927,003</t>
  </si>
  <si>
    <t>2,038,601</t>
  </si>
  <si>
    <t>$8,693,332</t>
  </si>
  <si>
    <t>$9,811,123</t>
  </si>
  <si>
    <t>$7,742,215</t>
  </si>
  <si>
    <t>$26,246,669</t>
  </si>
  <si>
    <t>$78</t>
  </si>
  <si>
    <t>-11</t>
  </si>
  <si>
    <t>-65,450</t>
  </si>
  <si>
    <t>-4,934</t>
  </si>
  <si>
    <t>-694,750</t>
  </si>
  <si>
    <t>-790,122</t>
  </si>
  <si>
    <t>-$2,469,281</t>
  </si>
  <si>
    <t>-$2,478,831</t>
  </si>
  <si>
    <t>-$4,433,675</t>
  </si>
  <si>
    <t>-$9,381,786</t>
  </si>
  <si>
    <t>$2</t>
  </si>
  <si>
    <t>47,602</t>
  </si>
  <si>
    <t>23,061</t>
  </si>
  <si>
    <t>876,851</t>
  </si>
  <si>
    <t>1,940,182</t>
  </si>
  <si>
    <t>$13,947,502</t>
  </si>
  <si>
    <t>$12,152,944</t>
  </si>
  <si>
    <t>$9,290,962</t>
  </si>
  <si>
    <t>$37,888,989</t>
  </si>
  <si>
    <t>31,807</t>
  </si>
  <si>
    <t>30,122</t>
  </si>
  <si>
    <t>-646,298</t>
  </si>
  <si>
    <t>-468,937</t>
  </si>
  <si>
    <t>$2,994,279</t>
  </si>
  <si>
    <t>$1,208,543</t>
  </si>
  <si>
    <t>$4,536,881</t>
  </si>
  <si>
    <t>$7,777,977</t>
  </si>
  <si>
    <t>705,700</t>
  </si>
  <si>
    <t>226,609</t>
  </si>
  <si>
    <t>226,865</t>
  </si>
  <si>
    <t>323,394</t>
  </si>
  <si>
    <t>603,026</t>
  </si>
  <si>
    <t>704,547</t>
  </si>
  <si>
    <t>$54,944,348</t>
  </si>
  <si>
    <t>351</t>
  </si>
  <si>
    <t>511,400</t>
  </si>
  <si>
    <t>-53,933</t>
  </si>
  <si>
    <t>-53,821</t>
  </si>
  <si>
    <t>-116,062</t>
  </si>
  <si>
    <t>-155,949</t>
  </si>
  <si>
    <t>-152,907</t>
  </si>
  <si>
    <t>-$13,171,304</t>
  </si>
  <si>
    <t>34,511</t>
  </si>
  <si>
    <t>2,262</t>
  </si>
  <si>
    <t>564</t>
  </si>
  <si>
    <t>292</t>
  </si>
  <si>
    <t>393,922</t>
  </si>
  <si>
    <t>393,997</t>
  </si>
  <si>
    <t>20,238</t>
  </si>
  <si>
    <t>3,561,274</t>
  </si>
  <si>
    <t>3,793,052</t>
  </si>
  <si>
    <t>$19,542,348</t>
  </si>
  <si>
    <t>$22,268,994</t>
  </si>
  <si>
    <t>$31,280,063</t>
  </si>
  <si>
    <t>$73,091,404</t>
  </si>
  <si>
    <t>-49</t>
  </si>
  <si>
    <t>1,489</t>
  </si>
  <si>
    <t>-396</t>
  </si>
  <si>
    <t>10,249</t>
  </si>
  <si>
    <t>10,159</t>
  </si>
  <si>
    <t>-21,966</t>
  </si>
  <si>
    <t>521,606</t>
  </si>
  <si>
    <t>450,556</t>
  </si>
  <si>
    <t>$1,070,387</t>
  </si>
  <si>
    <t>-$2,997,779</t>
  </si>
  <si>
    <t>-$278,800</t>
  </si>
  <si>
    <t>-$2,206,192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</si>
</sst>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quot;$&quot;\ #,##0.0"/>
    <numFmt numFmtId="171" formatCode="#,##0\ \[\r\]"/>
    <numFmt numFmtId="172" formatCode="#,##0\ \†"/>
    <numFmt numFmtId="173" formatCode="&quot;$&quot;\ 0.0\ \‡"/>
    <numFmt numFmtId="174" formatCode="&quot;$&quot;\ 0.00\ \‡"/>
    <numFmt numFmtId="175" formatCode="0.0\ %\ \‡"/>
    <numFmt numFmtId="176" formatCode="&quot;$&quot;#,##0.00"/>
    <numFmt numFmtId="177" formatCode="0.0%"/>
    <numFmt numFmtId="178" formatCode="&quot;$&quot;#,##0"/>
  </numFmts>
  <fonts count="46"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10"/>
      <name val="Verdana"/>
      <family val="2"/>
    </font>
    <font>
      <b/>
      <sz val="8"/>
      <name val="Verdana"/>
      <family val="2"/>
    </font>
    <font>
      <b/>
      <sz val="10"/>
      <color rgb="FF1155CC"/>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sz val="8"/>
      <color theme="1"/>
      <name val="Verdana"/>
      <family val="2"/>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s>
  <fills count="8">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s>
  <borders count="9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theme="0" tint="-0.24994659260841701"/>
      </top>
      <bottom style="thin">
        <color rgb="FFCCCCCC"/>
      </bottom>
      <diagonal/>
    </border>
    <border>
      <left/>
      <right/>
      <top style="thin">
        <color rgb="FFCCCCCC"/>
      </top>
      <bottom/>
      <diagonal/>
    </border>
    <border>
      <left/>
      <right/>
      <top style="thin">
        <color rgb="FFCCCCCC"/>
      </top>
      <bottom style="thin">
        <color rgb="FF000000"/>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theme="0" tint="-0.24994659260841701"/>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387">
    <xf numFmtId="0" fontId="0" fillId="0" borderId="0" xfId="0"/>
    <xf numFmtId="0" fontId="3" fillId="2" borderId="0" xfId="4" applyFill="1" applyBorder="1"/>
    <xf numFmtId="0" fontId="3" fillId="0" borderId="0" xfId="4" applyFont="1" applyBorder="1"/>
    <xf numFmtId="0" fontId="3" fillId="0" borderId="0" xfId="4" applyBorder="1"/>
    <xf numFmtId="0" fontId="8" fillId="2" borderId="1" xfId="4" applyFont="1" applyFill="1" applyBorder="1"/>
    <xf numFmtId="164" fontId="8" fillId="2" borderId="1" xfId="5" applyNumberFormat="1" applyFont="1" applyFill="1" applyBorder="1" applyAlignment="1">
      <alignment horizontal="center"/>
    </xf>
    <xf numFmtId="0" fontId="13" fillId="0" borderId="2" xfId="0" applyNumberFormat="1" applyFont="1" applyBorder="1"/>
    <xf numFmtId="3" fontId="3" fillId="2" borderId="0" xfId="4" applyNumberFormat="1" applyFont="1" applyFill="1" applyBorder="1"/>
    <xf numFmtId="3" fontId="3" fillId="2" borderId="0" xfId="4" applyNumberFormat="1" applyFill="1" applyBorder="1"/>
    <xf numFmtId="3" fontId="12" fillId="2" borderId="0" xfId="4" applyNumberFormat="1" applyFont="1" applyFill="1" applyBorder="1"/>
    <xf numFmtId="3" fontId="10" fillId="2" borderId="0" xfId="4" applyNumberFormat="1" applyFont="1" applyFill="1" applyBorder="1"/>
    <xf numFmtId="3" fontId="7" fillId="2" borderId="0" xfId="4" applyNumberFormat="1" applyFont="1" applyFill="1" applyBorder="1"/>
    <xf numFmtId="3" fontId="3" fillId="0" borderId="0" xfId="4" applyNumberFormat="1" applyFont="1" applyBorder="1"/>
    <xf numFmtId="0" fontId="14" fillId="2" borderId="0" xfId="0" applyFont="1" applyFill="1"/>
    <xf numFmtId="0" fontId="3" fillId="2" borderId="0" xfId="4" applyFont="1" applyFill="1" applyBorder="1"/>
    <xf numFmtId="3" fontId="15" fillId="2" borderId="0" xfId="4" applyNumberFormat="1" applyFont="1" applyFill="1" applyBorder="1"/>
    <xf numFmtId="0" fontId="18" fillId="2" borderId="0" xfId="0" applyFont="1" applyFill="1"/>
    <xf numFmtId="3" fontId="17" fillId="0" borderId="0" xfId="4" applyNumberFormat="1" applyFont="1" applyBorder="1"/>
    <xf numFmtId="3" fontId="18" fillId="2" borderId="0" xfId="4" applyNumberFormat="1" applyFont="1" applyFill="1" applyBorder="1"/>
    <xf numFmtId="0" fontId="18" fillId="2" borderId="0" xfId="4" applyFont="1" applyFill="1" applyBorder="1"/>
    <xf numFmtId="3" fontId="16" fillId="2" borderId="0" xfId="4" applyNumberFormat="1" applyFont="1" applyFill="1" applyBorder="1"/>
    <xf numFmtId="3" fontId="20" fillId="2" borderId="0" xfId="4" applyNumberFormat="1" applyFont="1" applyFill="1" applyBorder="1"/>
    <xf numFmtId="0" fontId="22" fillId="0" borderId="0" xfId="8" applyFont="1"/>
    <xf numFmtId="0" fontId="23" fillId="0" borderId="0" xfId="8" applyFont="1"/>
    <xf numFmtId="0" fontId="21" fillId="0" borderId="0" xfId="8" applyFont="1" applyAlignment="1"/>
    <xf numFmtId="0" fontId="25" fillId="0" borderId="0" xfId="8" applyFont="1" applyAlignment="1"/>
    <xf numFmtId="0" fontId="23" fillId="0" borderId="0" xfId="8" applyFont="1" applyAlignment="1"/>
    <xf numFmtId="3" fontId="23" fillId="0" borderId="16" xfId="8" applyNumberFormat="1" applyFont="1" applyBorder="1" applyAlignment="1"/>
    <xf numFmtId="0" fontId="27" fillId="0" borderId="0" xfId="8" applyFont="1" applyAlignment="1"/>
    <xf numFmtId="0" fontId="28" fillId="0" borderId="0" xfId="8" applyFont="1" applyAlignment="1"/>
    <xf numFmtId="0" fontId="36" fillId="0" borderId="0" xfId="8" applyFont="1" applyAlignment="1">
      <alignment vertical="top"/>
    </xf>
    <xf numFmtId="3" fontId="23" fillId="0" borderId="0" xfId="8" applyNumberFormat="1" applyFont="1"/>
    <xf numFmtId="3" fontId="21" fillId="0" borderId="0" xfId="8" applyNumberFormat="1" applyFont="1" applyAlignment="1"/>
    <xf numFmtId="3" fontId="36" fillId="0" borderId="0" xfId="8" applyNumberFormat="1" applyFont="1" applyAlignment="1">
      <alignment vertical="top"/>
    </xf>
    <xf numFmtId="3" fontId="22" fillId="0" borderId="0" xfId="8" applyNumberFormat="1" applyFont="1"/>
    <xf numFmtId="3" fontId="28" fillId="0" borderId="0" xfId="8" applyNumberFormat="1" applyFont="1" applyAlignment="1"/>
    <xf numFmtId="3" fontId="24" fillId="0" borderId="0" xfId="8" applyNumberFormat="1" applyFont="1" applyAlignment="1"/>
    <xf numFmtId="3" fontId="23" fillId="0" borderId="0" xfId="8" applyNumberFormat="1" applyFont="1" applyAlignment="1"/>
    <xf numFmtId="3" fontId="31" fillId="0" borderId="0" xfId="8" applyNumberFormat="1" applyFont="1" applyAlignment="1">
      <alignment vertical="center"/>
    </xf>
    <xf numFmtId="3" fontId="31" fillId="0" borderId="0" xfId="8" applyNumberFormat="1" applyFont="1" applyAlignment="1">
      <alignment vertical="center" wrapText="1"/>
    </xf>
    <xf numFmtId="3" fontId="21" fillId="0" borderId="0" xfId="8" applyNumberFormat="1" applyFont="1" applyAlignment="1">
      <alignment horizontal="center" vertical="center" wrapText="1"/>
    </xf>
    <xf numFmtId="3" fontId="21" fillId="0" borderId="0" xfId="8" applyNumberFormat="1" applyFont="1" applyAlignment="1">
      <alignment horizontal="center" vertical="center"/>
    </xf>
    <xf numFmtId="3" fontId="23" fillId="0" borderId="6" xfId="8" applyNumberFormat="1" applyFont="1" applyBorder="1" applyAlignment="1"/>
    <xf numFmtId="3" fontId="23" fillId="0" borderId="15" xfId="8" applyNumberFormat="1" applyFont="1" applyBorder="1" applyAlignment="1"/>
    <xf numFmtId="3" fontId="30" fillId="4" borderId="15" xfId="8" applyNumberFormat="1" applyFont="1" applyFill="1" applyBorder="1" applyAlignment="1"/>
    <xf numFmtId="3" fontId="14" fillId="0" borderId="40" xfId="8" applyNumberFormat="1" applyFont="1" applyBorder="1" applyAlignment="1"/>
    <xf numFmtId="3" fontId="14" fillId="0" borderId="19" xfId="8" applyNumberFormat="1" applyFont="1" applyBorder="1" applyAlignment="1"/>
    <xf numFmtId="3" fontId="14" fillId="0" borderId="40" xfId="8" applyNumberFormat="1" applyFont="1" applyBorder="1" applyAlignment="1">
      <alignment horizontal="center"/>
    </xf>
    <xf numFmtId="3" fontId="14" fillId="0" borderId="19" xfId="8" applyNumberFormat="1" applyFont="1" applyBorder="1" applyAlignment="1">
      <alignment horizontal="center"/>
    </xf>
    <xf numFmtId="3" fontId="14" fillId="0" borderId="39" xfId="8" applyNumberFormat="1" applyFont="1" applyBorder="1" applyAlignment="1"/>
    <xf numFmtId="3" fontId="14" fillId="0" borderId="38" xfId="8" applyNumberFormat="1" applyFont="1" applyBorder="1" applyAlignment="1"/>
    <xf numFmtId="3" fontId="30" fillId="4" borderId="38" xfId="8" applyNumberFormat="1" applyFont="1" applyFill="1" applyBorder="1" applyAlignment="1"/>
    <xf numFmtId="3" fontId="14" fillId="0" borderId="11" xfId="8" applyNumberFormat="1" applyFont="1" applyBorder="1" applyAlignment="1"/>
    <xf numFmtId="3" fontId="14" fillId="0" borderId="8" xfId="8" applyNumberFormat="1" applyFont="1" applyBorder="1" applyAlignment="1"/>
    <xf numFmtId="3" fontId="14" fillId="0" borderId="11" xfId="8" quotePrefix="1" applyNumberFormat="1" applyFont="1" applyBorder="1" applyAlignment="1"/>
    <xf numFmtId="3" fontId="14" fillId="0" borderId="11" xfId="8" applyNumberFormat="1" applyFont="1" applyBorder="1" applyAlignment="1">
      <alignment horizontal="center"/>
    </xf>
    <xf numFmtId="3" fontId="31" fillId="0" borderId="0" xfId="8" applyNumberFormat="1" applyFont="1" applyAlignment="1"/>
    <xf numFmtId="3" fontId="14" fillId="0" borderId="9" xfId="8" applyNumberFormat="1" applyFont="1" applyBorder="1" applyAlignment="1"/>
    <xf numFmtId="3" fontId="30" fillId="4" borderId="9" xfId="8" applyNumberFormat="1" applyFont="1" applyFill="1" applyBorder="1" applyAlignment="1"/>
    <xf numFmtId="3" fontId="14" fillId="0" borderId="12" xfId="8" applyNumberFormat="1" applyFont="1" applyBorder="1" applyAlignment="1"/>
    <xf numFmtId="3" fontId="14" fillId="0" borderId="13" xfId="8" applyNumberFormat="1" applyFont="1" applyBorder="1" applyAlignment="1"/>
    <xf numFmtId="3" fontId="30" fillId="4" borderId="13" xfId="8" applyNumberFormat="1" applyFont="1" applyFill="1" applyBorder="1" applyAlignment="1"/>
    <xf numFmtId="3" fontId="14" fillId="0" borderId="14" xfId="8" applyNumberFormat="1" applyFont="1" applyBorder="1" applyAlignment="1"/>
    <xf numFmtId="3" fontId="14" fillId="0" borderId="14" xfId="8" applyNumberFormat="1" applyFont="1" applyBorder="1" applyAlignment="1">
      <alignment horizontal="center"/>
    </xf>
    <xf numFmtId="3" fontId="14" fillId="0" borderId="0" xfId="8" applyNumberFormat="1" applyFont="1"/>
    <xf numFmtId="3" fontId="29" fillId="0" borderId="0" xfId="8" applyNumberFormat="1" applyFont="1"/>
    <xf numFmtId="3" fontId="24" fillId="0" borderId="0" xfId="8" applyNumberFormat="1" applyFont="1"/>
    <xf numFmtId="3" fontId="23" fillId="0" borderId="4" xfId="8" applyNumberFormat="1" applyFont="1" applyBorder="1" applyAlignment="1"/>
    <xf numFmtId="3" fontId="30" fillId="4" borderId="44" xfId="8" applyNumberFormat="1" applyFont="1" applyFill="1" applyBorder="1" applyAlignment="1"/>
    <xf numFmtId="3" fontId="23" fillId="0" borderId="41" xfId="8" applyNumberFormat="1" applyFont="1" applyBorder="1" applyAlignment="1"/>
    <xf numFmtId="3" fontId="14" fillId="0" borderId="48" xfId="8" applyNumberFormat="1" applyFont="1" applyBorder="1" applyAlignment="1"/>
    <xf numFmtId="165" fontId="14" fillId="0" borderId="49" xfId="8" applyNumberFormat="1" applyFont="1" applyBorder="1" applyAlignment="1"/>
    <xf numFmtId="165" fontId="14" fillId="0" borderId="50" xfId="8" applyNumberFormat="1" applyFont="1" applyBorder="1" applyAlignment="1"/>
    <xf numFmtId="165" fontId="14" fillId="0" borderId="51" xfId="8" applyNumberFormat="1" applyFont="1" applyBorder="1" applyAlignment="1"/>
    <xf numFmtId="3" fontId="14" fillId="0" borderId="47" xfId="8" applyNumberFormat="1" applyFont="1" applyBorder="1" applyAlignment="1"/>
    <xf numFmtId="3" fontId="14" fillId="0" borderId="52" xfId="8" applyNumberFormat="1" applyFont="1" applyBorder="1" applyAlignment="1"/>
    <xf numFmtId="3" fontId="14" fillId="0" borderId="53" xfId="8" applyNumberFormat="1" applyFont="1" applyBorder="1" applyAlignment="1"/>
    <xf numFmtId="3" fontId="30" fillId="4" borderId="53" xfId="8" applyNumberFormat="1" applyFont="1" applyFill="1" applyBorder="1" applyAlignment="1"/>
    <xf numFmtId="3" fontId="14" fillId="0" borderId="54" xfId="8" applyNumberFormat="1" applyFont="1" applyBorder="1" applyAlignment="1"/>
    <xf numFmtId="3" fontId="14" fillId="0" borderId="54" xfId="8" applyNumberFormat="1" applyFont="1" applyBorder="1" applyAlignment="1">
      <alignment horizontal="center"/>
    </xf>
    <xf numFmtId="166" fontId="14" fillId="0" borderId="47" xfId="8" applyNumberFormat="1" applyFont="1" applyBorder="1" applyAlignment="1"/>
    <xf numFmtId="167" fontId="14" fillId="0" borderId="47" xfId="8" applyNumberFormat="1" applyFont="1" applyBorder="1" applyAlignment="1"/>
    <xf numFmtId="168" fontId="14" fillId="0" borderId="47" xfId="8" applyNumberFormat="1" applyFont="1" applyBorder="1" applyAlignment="1"/>
    <xf numFmtId="166" fontId="14" fillId="0" borderId="11" xfId="8" applyNumberFormat="1" applyFont="1" applyBorder="1" applyAlignment="1"/>
    <xf numFmtId="166" fontId="14" fillId="0" borderId="54" xfId="8" applyNumberFormat="1" applyFont="1" applyBorder="1" applyAlignment="1"/>
    <xf numFmtId="166" fontId="14" fillId="0" borderId="14" xfId="8" applyNumberFormat="1" applyFont="1" applyBorder="1" applyAlignment="1"/>
    <xf numFmtId="166" fontId="14" fillId="0" borderId="44" xfId="8" applyNumberFormat="1" applyFont="1" applyBorder="1" applyAlignment="1"/>
    <xf numFmtId="169" fontId="14" fillId="0" borderId="11" xfId="8" applyNumberFormat="1" applyFont="1" applyBorder="1" applyAlignment="1"/>
    <xf numFmtId="169" fontId="14" fillId="0" borderId="54" xfId="8" applyNumberFormat="1" applyFont="1" applyBorder="1" applyAlignment="1"/>
    <xf numFmtId="167" fontId="14" fillId="0" borderId="11" xfId="8" applyNumberFormat="1" applyFont="1" applyBorder="1" applyAlignment="1"/>
    <xf numFmtId="3" fontId="5" fillId="0" borderId="0" xfId="8" applyNumberFormat="1" applyFont="1" applyAlignment="1"/>
    <xf numFmtId="0" fontId="21" fillId="0" borderId="0" xfId="8" applyFont="1" applyAlignment="1">
      <alignment horizontal="center"/>
    </xf>
    <xf numFmtId="3" fontId="23" fillId="0" borderId="41" xfId="8" applyNumberFormat="1" applyFont="1" applyBorder="1" applyAlignment="1">
      <alignment horizontal="center"/>
    </xf>
    <xf numFmtId="165" fontId="14" fillId="0" borderId="51" xfId="8" applyNumberFormat="1" applyFont="1" applyBorder="1" applyAlignment="1">
      <alignment horizontal="center"/>
    </xf>
    <xf numFmtId="3" fontId="14" fillId="0" borderId="55" xfId="8" applyNumberFormat="1" applyFont="1" applyBorder="1" applyAlignment="1"/>
    <xf numFmtId="3" fontId="14" fillId="0" borderId="10" xfId="8" applyNumberFormat="1" applyFont="1" applyBorder="1" applyAlignment="1"/>
    <xf numFmtId="3" fontId="14" fillId="0" borderId="56" xfId="8" applyNumberFormat="1" applyFont="1" applyBorder="1" applyAlignment="1"/>
    <xf numFmtId="3" fontId="14" fillId="0" borderId="57" xfId="8" applyNumberFormat="1" applyFont="1" applyBorder="1" applyAlignment="1"/>
    <xf numFmtId="3" fontId="14" fillId="0" borderId="58" xfId="8" applyNumberFormat="1" applyFont="1" applyBorder="1" applyAlignment="1"/>
    <xf numFmtId="3" fontId="14" fillId="0" borderId="59" xfId="8" applyNumberFormat="1" applyFont="1" applyBorder="1" applyAlignment="1"/>
    <xf numFmtId="3" fontId="14" fillId="0" borderId="60" xfId="8" applyNumberFormat="1" applyFont="1" applyBorder="1" applyAlignment="1"/>
    <xf numFmtId="3" fontId="14" fillId="0" borderId="61" xfId="8" applyNumberFormat="1" applyFont="1" applyBorder="1" applyAlignment="1"/>
    <xf numFmtId="3" fontId="14" fillId="0" borderId="10" xfId="8" applyNumberFormat="1" applyFont="1" applyBorder="1" applyAlignment="1">
      <alignment horizontal="center"/>
    </xf>
    <xf numFmtId="3" fontId="14" fillId="0" borderId="56" xfId="8" applyNumberFormat="1" applyFont="1" applyBorder="1" applyAlignment="1">
      <alignment horizontal="center"/>
    </xf>
    <xf numFmtId="3" fontId="14" fillId="0" borderId="57" xfId="8" applyNumberFormat="1" applyFont="1" applyBorder="1" applyAlignment="1">
      <alignment horizontal="center"/>
    </xf>
    <xf numFmtId="3" fontId="14" fillId="0" borderId="43" xfId="8" applyNumberFormat="1" applyFont="1" applyBorder="1" applyAlignment="1"/>
    <xf numFmtId="3" fontId="34" fillId="6" borderId="21" xfId="8" applyNumberFormat="1" applyFont="1" applyFill="1" applyBorder="1" applyAlignment="1">
      <alignment horizontal="center" vertical="center" wrapText="1"/>
    </xf>
    <xf numFmtId="3" fontId="29" fillId="6" borderId="37" xfId="8" applyNumberFormat="1" applyFont="1" applyFill="1" applyBorder="1" applyAlignment="1">
      <alignment horizontal="center" vertical="center" wrapText="1"/>
    </xf>
    <xf numFmtId="3" fontId="29" fillId="6" borderId="32" xfId="8" applyNumberFormat="1" applyFont="1" applyFill="1" applyBorder="1" applyAlignment="1">
      <alignment horizontal="center" vertical="center" wrapText="1"/>
    </xf>
    <xf numFmtId="3" fontId="26" fillId="6" borderId="37" xfId="8" applyNumberFormat="1" applyFont="1" applyFill="1" applyBorder="1" applyAlignment="1">
      <alignment horizontal="center" vertical="center" wrapText="1"/>
    </xf>
    <xf numFmtId="3" fontId="29" fillId="6" borderId="21" xfId="8" applyNumberFormat="1" applyFont="1" applyFill="1" applyBorder="1" applyAlignment="1">
      <alignment vertical="center" wrapText="1"/>
    </xf>
    <xf numFmtId="3" fontId="29" fillId="6" borderId="4" xfId="8" applyNumberFormat="1" applyFont="1" applyFill="1" applyBorder="1" applyAlignment="1">
      <alignment horizontal="left" vertical="center" wrapText="1"/>
    </xf>
    <xf numFmtId="3" fontId="29" fillId="6" borderId="36" xfId="8" applyNumberFormat="1" applyFont="1" applyFill="1" applyBorder="1" applyAlignment="1">
      <alignment vertical="center"/>
    </xf>
    <xf numFmtId="3" fontId="29" fillId="6" borderId="37" xfId="8" applyNumberFormat="1" applyFont="1" applyFill="1" applyBorder="1" applyAlignment="1">
      <alignment vertical="center" wrapText="1"/>
    </xf>
    <xf numFmtId="3" fontId="29" fillId="6" borderId="24" xfId="8" applyNumberFormat="1" applyFont="1" applyFill="1" applyBorder="1" applyAlignment="1">
      <alignment vertical="center" wrapText="1"/>
    </xf>
    <xf numFmtId="3" fontId="26" fillId="6" borderId="36" xfId="8" applyNumberFormat="1" applyFont="1" applyFill="1" applyBorder="1" applyAlignment="1">
      <alignment vertical="center"/>
    </xf>
    <xf numFmtId="3" fontId="26" fillId="6" borderId="28" xfId="8" applyNumberFormat="1" applyFont="1" applyFill="1" applyBorder="1" applyAlignment="1">
      <alignment horizontal="left" vertical="center" wrapText="1"/>
    </xf>
    <xf numFmtId="3" fontId="34" fillId="6" borderId="7" xfId="8" applyNumberFormat="1" applyFont="1" applyFill="1" applyBorder="1" applyAlignment="1">
      <alignment horizontal="center" vertical="center" wrapText="1"/>
    </xf>
    <xf numFmtId="3" fontId="29" fillId="6" borderId="7" xfId="8" applyNumberFormat="1" applyFont="1" applyFill="1" applyBorder="1" applyAlignment="1">
      <alignment horizontal="center" vertical="center" wrapText="1"/>
    </xf>
    <xf numFmtId="3" fontId="26" fillId="6" borderId="18" xfId="8" applyNumberFormat="1" applyFont="1" applyFill="1" applyBorder="1" applyAlignment="1">
      <alignment horizontal="center" vertical="center" wrapText="1"/>
    </xf>
    <xf numFmtId="3" fontId="29" fillId="6" borderId="18" xfId="8" applyNumberFormat="1" applyFont="1" applyFill="1" applyBorder="1" applyAlignment="1">
      <alignment horizontal="center" vertical="center" wrapText="1"/>
    </xf>
    <xf numFmtId="3" fontId="26" fillId="6" borderId="17" xfId="8" applyNumberFormat="1" applyFont="1" applyFill="1" applyBorder="1" applyAlignment="1">
      <alignment horizontal="center" vertical="center" wrapText="1"/>
    </xf>
    <xf numFmtId="3" fontId="29" fillId="6" borderId="17" xfId="8" applyNumberFormat="1" applyFont="1" applyFill="1" applyBorder="1" applyAlignment="1">
      <alignment horizontal="center" vertical="center" wrapText="1"/>
    </xf>
    <xf numFmtId="3" fontId="29" fillId="6" borderId="20" xfId="8" applyNumberFormat="1" applyFont="1" applyFill="1" applyBorder="1" applyAlignment="1">
      <alignment horizontal="center" vertical="center" wrapText="1"/>
    </xf>
    <xf numFmtId="3" fontId="29" fillId="6" borderId="19" xfId="8" applyNumberFormat="1" applyFont="1" applyFill="1" applyBorder="1" applyAlignment="1">
      <alignment horizontal="center" vertical="center" wrapText="1"/>
    </xf>
    <xf numFmtId="3" fontId="26" fillId="6" borderId="29" xfId="8" applyNumberFormat="1" applyFont="1" applyFill="1" applyBorder="1" applyAlignment="1">
      <alignment horizontal="left" vertical="center"/>
    </xf>
    <xf numFmtId="3" fontId="35" fillId="6" borderId="9" xfId="8" applyNumberFormat="1" applyFont="1" applyFill="1" applyBorder="1" applyAlignment="1">
      <alignment horizontal="center" vertical="center" wrapText="1"/>
    </xf>
    <xf numFmtId="3" fontId="23" fillId="6" borderId="9" xfId="8" applyNumberFormat="1" applyFont="1" applyFill="1" applyBorder="1" applyAlignment="1">
      <alignment horizontal="center" vertical="center" wrapText="1"/>
    </xf>
    <xf numFmtId="3" fontId="14" fillId="6" borderId="9"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14" fillId="6" borderId="10" xfId="8" applyNumberFormat="1" applyFont="1" applyFill="1" applyBorder="1" applyAlignment="1">
      <alignment horizontal="center" vertical="center" wrapText="1"/>
    </xf>
    <xf numFmtId="3" fontId="14" fillId="6" borderId="11" xfId="8" applyNumberFormat="1" applyFont="1" applyFill="1" applyBorder="1" applyAlignment="1">
      <alignment horizontal="center" vertical="center" wrapText="1"/>
    </xf>
    <xf numFmtId="3" fontId="29" fillId="6" borderId="29" xfId="8" applyNumberFormat="1" applyFont="1" applyFill="1" applyBorder="1" applyAlignment="1">
      <alignment vertical="center" wrapText="1"/>
    </xf>
    <xf numFmtId="3" fontId="33" fillId="6" borderId="21" xfId="8" applyNumberFormat="1" applyFont="1" applyFill="1" applyBorder="1" applyAlignment="1">
      <alignment horizontal="left" vertical="center" wrapText="1"/>
    </xf>
    <xf numFmtId="3" fontId="26" fillId="6" borderId="46" xfId="8" applyNumberFormat="1" applyFont="1" applyFill="1" applyBorder="1" applyAlignment="1">
      <alignment horizontal="center" vertical="center" wrapText="1"/>
    </xf>
    <xf numFmtId="3" fontId="14" fillId="0" borderId="0" xfId="8" applyNumberFormat="1" applyFont="1" applyBorder="1" applyAlignment="1"/>
    <xf numFmtId="3" fontId="29" fillId="6" borderId="62" xfId="8" applyNumberFormat="1" applyFont="1" applyFill="1" applyBorder="1" applyAlignment="1">
      <alignment horizontal="center" vertical="center" wrapText="1"/>
    </xf>
    <xf numFmtId="3" fontId="29" fillId="6" borderId="63" xfId="8" applyNumberFormat="1" applyFont="1" applyFill="1" applyBorder="1" applyAlignment="1">
      <alignment horizontal="center" vertical="center" wrapText="1"/>
    </xf>
    <xf numFmtId="3" fontId="14" fillId="6" borderId="64" xfId="8" applyNumberFormat="1" applyFont="1" applyFill="1" applyBorder="1" applyAlignment="1">
      <alignment horizontal="center" vertical="center" wrapText="1"/>
    </xf>
    <xf numFmtId="3" fontId="14" fillId="0" borderId="65" xfId="8" applyNumberFormat="1" applyFont="1" applyBorder="1" applyAlignment="1"/>
    <xf numFmtId="3" fontId="14" fillId="0" borderId="46" xfId="8" applyNumberFormat="1" applyFont="1" applyBorder="1" applyAlignment="1"/>
    <xf numFmtId="3" fontId="14" fillId="0" borderId="66" xfId="8" applyNumberFormat="1" applyFont="1" applyBorder="1" applyAlignment="1"/>
    <xf numFmtId="3" fontId="14" fillId="0" borderId="67" xfId="8" applyNumberFormat="1" applyFont="1" applyBorder="1" applyAlignment="1"/>
    <xf numFmtId="3" fontId="14" fillId="0" borderId="66" xfId="8" quotePrefix="1" applyNumberFormat="1" applyFont="1" applyBorder="1" applyAlignment="1"/>
    <xf numFmtId="3" fontId="14" fillId="0" borderId="68" xfId="8" applyNumberFormat="1" applyFont="1" applyBorder="1" applyAlignment="1"/>
    <xf numFmtId="3" fontId="14" fillId="0" borderId="69" xfId="8" applyNumberFormat="1" applyFont="1" applyBorder="1" applyAlignment="1"/>
    <xf numFmtId="3" fontId="14" fillId="0" borderId="70" xfId="8" applyNumberFormat="1" applyFont="1" applyBorder="1" applyAlignment="1"/>
    <xf numFmtId="3" fontId="14" fillId="0" borderId="42" xfId="8" applyNumberFormat="1" applyFont="1" applyBorder="1" applyAlignment="1"/>
    <xf numFmtId="3" fontId="14" fillId="0" borderId="71" xfId="8" applyNumberFormat="1" applyFont="1" applyBorder="1" applyAlignment="1"/>
    <xf numFmtId="3" fontId="14" fillId="0" borderId="9" xfId="8" applyNumberFormat="1" applyFont="1" applyFill="1" applyBorder="1" applyAlignment="1"/>
    <xf numFmtId="3" fontId="14" fillId="0" borderId="11" xfId="8" applyNumberFormat="1" applyFont="1" applyFill="1" applyBorder="1" applyAlignment="1"/>
    <xf numFmtId="167" fontId="14" fillId="0" borderId="11" xfId="8" applyNumberFormat="1" applyFont="1" applyFill="1" applyBorder="1" applyAlignment="1"/>
    <xf numFmtId="3" fontId="14" fillId="0" borderId="10" xfId="8" applyNumberFormat="1" applyFont="1" applyFill="1" applyBorder="1" applyAlignment="1"/>
    <xf numFmtId="3" fontId="14" fillId="0" borderId="59" xfId="8" applyNumberFormat="1" applyFont="1" applyFill="1" applyBorder="1" applyAlignment="1"/>
    <xf numFmtId="3" fontId="14" fillId="0" borderId="66" xfId="8" applyNumberFormat="1" applyFont="1" applyFill="1" applyBorder="1" applyAlignment="1"/>
    <xf numFmtId="3" fontId="14" fillId="0" borderId="67" xfId="8" applyNumberFormat="1" applyFont="1" applyFill="1" applyBorder="1" applyAlignment="1"/>
    <xf numFmtId="3" fontId="14" fillId="0" borderId="11" xfId="8" applyNumberFormat="1" applyFont="1" applyFill="1" applyBorder="1" applyAlignment="1">
      <alignment horizontal="center"/>
    </xf>
    <xf numFmtId="3" fontId="14" fillId="0" borderId="10" xfId="8" applyNumberFormat="1" applyFont="1" applyFill="1" applyBorder="1" applyAlignment="1">
      <alignment horizontal="center"/>
    </xf>
    <xf numFmtId="169" fontId="14" fillId="0" borderId="11" xfId="8" applyNumberFormat="1" applyFont="1" applyFill="1" applyBorder="1" applyAlignment="1"/>
    <xf numFmtId="166" fontId="14" fillId="0" borderId="11" xfId="8" applyNumberFormat="1" applyFont="1" applyFill="1" applyBorder="1" applyAlignment="1"/>
    <xf numFmtId="3" fontId="31" fillId="0" borderId="0" xfId="8" applyNumberFormat="1" applyFont="1" applyFill="1" applyAlignment="1"/>
    <xf numFmtId="3" fontId="14" fillId="0" borderId="54" xfId="8" applyNumberFormat="1" applyFont="1" applyFill="1" applyBorder="1" applyAlignment="1"/>
    <xf numFmtId="3" fontId="14" fillId="0" borderId="19" xfId="8" applyNumberFormat="1" applyFont="1" applyFill="1" applyBorder="1" applyAlignment="1"/>
    <xf numFmtId="3" fontId="30" fillId="2" borderId="15" xfId="8" applyNumberFormat="1" applyFont="1" applyFill="1" applyBorder="1" applyAlignment="1"/>
    <xf numFmtId="3" fontId="30" fillId="2" borderId="25" xfId="8" applyNumberFormat="1" applyFont="1" applyFill="1" applyBorder="1" applyAlignment="1"/>
    <xf numFmtId="3" fontId="38" fillId="6" borderId="21" xfId="8" applyNumberFormat="1" applyFont="1" applyFill="1" applyBorder="1" applyAlignment="1">
      <alignment horizontal="left" vertical="center" wrapText="1"/>
    </xf>
    <xf numFmtId="3" fontId="14" fillId="2" borderId="38" xfId="8" applyNumberFormat="1" applyFont="1" applyFill="1" applyBorder="1" applyAlignment="1"/>
    <xf numFmtId="167" fontId="14" fillId="0" borderId="54" xfId="8" applyNumberFormat="1" applyFont="1" applyBorder="1" applyAlignment="1"/>
    <xf numFmtId="3" fontId="39" fillId="0" borderId="17" xfId="8" applyNumberFormat="1" applyFont="1" applyBorder="1" applyAlignment="1"/>
    <xf numFmtId="3" fontId="39" fillId="0" borderId="39" xfId="8" applyNumberFormat="1" applyFont="1" applyBorder="1" applyAlignment="1"/>
    <xf numFmtId="3" fontId="39" fillId="0" borderId="52" xfId="8" applyNumberFormat="1" applyFont="1" applyBorder="1" applyAlignment="1"/>
    <xf numFmtId="3" fontId="39" fillId="0" borderId="8" xfId="8" applyNumberFormat="1" applyFont="1" applyBorder="1" applyAlignment="1"/>
    <xf numFmtId="49" fontId="14" fillId="0" borderId="0" xfId="8" applyNumberFormat="1" applyFont="1" applyBorder="1" applyAlignment="1"/>
    <xf numFmtId="0" fontId="19" fillId="0" borderId="0" xfId="0" applyFont="1" applyBorder="1" applyAlignment="1"/>
    <xf numFmtId="0" fontId="13" fillId="0" borderId="2" xfId="0" applyNumberFormat="1" applyFont="1" applyBorder="1" applyAlignment="1">
      <alignment horizontal="center"/>
    </xf>
    <xf numFmtId="0" fontId="13" fillId="0" borderId="0" xfId="0" applyNumberFormat="1" applyFont="1" applyBorder="1" applyAlignment="1">
      <alignment horizontal="center"/>
    </xf>
    <xf numFmtId="3" fontId="23" fillId="0" borderId="0" xfId="8" applyNumberFormat="1" applyFont="1" applyBorder="1"/>
    <xf numFmtId="49" fontId="23" fillId="0" borderId="0" xfId="8" applyNumberFormat="1" applyFont="1" applyBorder="1" applyAlignment="1">
      <alignment wrapText="1"/>
    </xf>
    <xf numFmtId="49" fontId="14" fillId="0" borderId="0" xfId="8" applyNumberFormat="1" applyFont="1" applyBorder="1" applyAlignment="1">
      <alignment wrapText="1"/>
    </xf>
    <xf numFmtId="49" fontId="21" fillId="0" borderId="0" xfId="8" applyNumberFormat="1" applyFont="1" applyBorder="1" applyAlignment="1">
      <alignment wrapText="1"/>
    </xf>
    <xf numFmtId="49" fontId="5" fillId="0" borderId="0" xfId="8" applyNumberFormat="1" applyFont="1" applyBorder="1" applyAlignment="1">
      <alignment wrapText="1"/>
    </xf>
    <xf numFmtId="3" fontId="21" fillId="0" borderId="0" xfId="8" applyNumberFormat="1" applyFont="1" applyBorder="1" applyAlignment="1"/>
    <xf numFmtId="3" fontId="23" fillId="0" borderId="0" xfId="8" applyNumberFormat="1" applyFont="1" applyBorder="1" applyAlignment="1"/>
    <xf numFmtId="170" fontId="14" fillId="0" borderId="0" xfId="8" applyNumberFormat="1" applyFont="1" applyBorder="1" applyAlignment="1"/>
    <xf numFmtId="3" fontId="39" fillId="0" borderId="0" xfId="8" applyNumberFormat="1" applyFont="1" applyBorder="1" applyAlignment="1"/>
    <xf numFmtId="3" fontId="31" fillId="0" borderId="0" xfId="8" applyNumberFormat="1" applyFont="1" applyBorder="1" applyAlignment="1"/>
    <xf numFmtId="168" fontId="14" fillId="0" borderId="0" xfId="8" applyNumberFormat="1" applyFont="1" applyBorder="1" applyAlignment="1"/>
    <xf numFmtId="171" fontId="14" fillId="0" borderId="0" xfId="8" applyNumberFormat="1" applyFont="1" applyBorder="1" applyAlignment="1"/>
    <xf numFmtId="3" fontId="14" fillId="0" borderId="0" xfId="8" applyNumberFormat="1" applyFont="1" applyFill="1" applyBorder="1" applyAlignment="1"/>
    <xf numFmtId="3" fontId="31" fillId="0" borderId="0" xfId="8" applyNumberFormat="1" applyFont="1" applyFill="1" applyBorder="1" applyAlignment="1"/>
    <xf numFmtId="3" fontId="14" fillId="0" borderId="0" xfId="8" quotePrefix="1" applyNumberFormat="1" applyFont="1" applyBorder="1" applyAlignment="1"/>
    <xf numFmtId="49" fontId="14" fillId="0" borderId="0" xfId="8" applyNumberFormat="1" applyFont="1" applyBorder="1" applyAlignment="1">
      <alignment horizontal="center" wrapText="1"/>
    </xf>
    <xf numFmtId="3" fontId="21" fillId="0" borderId="0" xfId="8" applyNumberFormat="1" applyFont="1" applyBorder="1" applyAlignment="1">
      <alignment horizontal="center"/>
    </xf>
    <xf numFmtId="3" fontId="31" fillId="0" borderId="0" xfId="8" applyNumberFormat="1" applyFont="1" applyBorder="1" applyAlignment="1">
      <alignment horizontal="center"/>
    </xf>
    <xf numFmtId="3" fontId="31" fillId="0" borderId="0" xfId="8" applyNumberFormat="1" applyFont="1" applyFill="1" applyBorder="1" applyAlignment="1">
      <alignment horizontal="center"/>
    </xf>
    <xf numFmtId="49" fontId="8" fillId="0" borderId="0" xfId="4" applyNumberFormat="1" applyFont="1" applyBorder="1" applyAlignment="1">
      <alignment wrapText="1"/>
    </xf>
    <xf numFmtId="49" fontId="0" fillId="0" borderId="0" xfId="0" applyNumberFormat="1"/>
    <xf numFmtId="49" fontId="41" fillId="0" borderId="0" xfId="0" applyNumberFormat="1" applyFont="1" applyAlignment="1">
      <alignment horizontal="right" vertical="center"/>
    </xf>
    <xf numFmtId="0" fontId="13" fillId="0" borderId="73" xfId="0" applyNumberFormat="1" applyFont="1" applyBorder="1"/>
    <xf numFmtId="0" fontId="18" fillId="2" borderId="0" xfId="0" applyFont="1" applyFill="1" applyBorder="1"/>
    <xf numFmtId="172" fontId="14" fillId="0" borderId="0" xfId="8" applyNumberFormat="1" applyFont="1" applyBorder="1" applyAlignment="1"/>
    <xf numFmtId="49" fontId="23" fillId="0" borderId="0" xfId="8" applyNumberFormat="1" applyFont="1" applyBorder="1"/>
    <xf numFmtId="49" fontId="21" fillId="0" borderId="0" xfId="8" applyNumberFormat="1" applyFont="1" applyBorder="1" applyAlignment="1"/>
    <xf numFmtId="49" fontId="23" fillId="0" borderId="0" xfId="8" applyNumberFormat="1" applyFont="1" applyBorder="1" applyAlignment="1"/>
    <xf numFmtId="49" fontId="39" fillId="0" borderId="0" xfId="8" applyNumberFormat="1" applyFont="1" applyBorder="1" applyAlignment="1"/>
    <xf numFmtId="49" fontId="31" fillId="0" borderId="0" xfId="8" applyNumberFormat="1" applyFont="1" applyBorder="1" applyAlignment="1"/>
    <xf numFmtId="49" fontId="31" fillId="0" borderId="0" xfId="8" applyNumberFormat="1" applyFont="1" applyFill="1" applyBorder="1" applyAlignment="1"/>
    <xf numFmtId="49" fontId="14" fillId="0" borderId="0" xfId="8" applyNumberFormat="1" applyFont="1" applyFill="1" applyBorder="1" applyAlignment="1"/>
    <xf numFmtId="49" fontId="0" fillId="0" borderId="0" xfId="0" applyNumberFormat="1" applyAlignment="1">
      <alignment vertical="center"/>
    </xf>
    <xf numFmtId="49" fontId="21" fillId="0" borderId="0" xfId="8" applyNumberFormat="1" applyFont="1" applyAlignment="1"/>
    <xf numFmtId="173" fontId="14" fillId="0" borderId="0" xfId="8" applyNumberFormat="1" applyFont="1" applyBorder="1" applyAlignment="1"/>
    <xf numFmtId="174" fontId="14" fillId="0" borderId="0" xfId="8" applyNumberFormat="1" applyFont="1" applyBorder="1" applyAlignment="1"/>
    <xf numFmtId="175" fontId="14" fillId="0" borderId="0" xfId="8" applyNumberFormat="1" applyFont="1" applyBorder="1" applyAlignment="1"/>
    <xf numFmtId="176" fontId="14" fillId="0" borderId="0" xfId="8" applyNumberFormat="1" applyFont="1" applyBorder="1" applyAlignment="1"/>
    <xf numFmtId="0" fontId="13" fillId="0" borderId="74" xfId="0" applyNumberFormat="1" applyFont="1" applyBorder="1"/>
    <xf numFmtId="0" fontId="13" fillId="0" borderId="72" xfId="0" applyNumberFormat="1" applyFont="1" applyBorder="1" applyAlignment="1">
      <alignment horizontal="center"/>
    </xf>
    <xf numFmtId="0" fontId="4" fillId="3" borderId="75" xfId="4" applyFont="1" applyFill="1" applyBorder="1" applyAlignment="1">
      <alignment horizontal="center" vertical="top" wrapText="1"/>
    </xf>
    <xf numFmtId="0" fontId="13" fillId="0" borderId="76" xfId="0" applyNumberFormat="1" applyFont="1" applyBorder="1" applyAlignment="1">
      <alignment horizontal="center"/>
    </xf>
    <xf numFmtId="0" fontId="4" fillId="3" borderId="77" xfId="4" applyFont="1" applyFill="1" applyBorder="1" applyAlignment="1">
      <alignment horizontal="center" vertical="top" wrapText="1"/>
    </xf>
    <xf numFmtId="0" fontId="13" fillId="0" borderId="78" xfId="0" applyNumberFormat="1" applyFont="1" applyBorder="1" applyAlignment="1">
      <alignment horizontal="center"/>
    </xf>
    <xf numFmtId="0" fontId="4" fillId="3" borderId="79" xfId="4" applyFont="1" applyFill="1" applyBorder="1" applyAlignment="1">
      <alignment horizontal="center" vertical="top" wrapText="1"/>
    </xf>
    <xf numFmtId="2" fontId="13" fillId="0" borderId="80"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81" xfId="0" applyNumberFormat="1" applyFont="1" applyBorder="1" applyAlignment="1">
      <alignment horizontal="center"/>
    </xf>
    <xf numFmtId="0" fontId="4" fillId="3" borderId="82" xfId="4" applyFont="1" applyFill="1" applyBorder="1" applyAlignment="1">
      <alignment horizontal="center" vertical="top" wrapText="1"/>
    </xf>
    <xf numFmtId="2" fontId="13" fillId="0" borderId="83" xfId="0" applyNumberFormat="1" applyFont="1" applyBorder="1" applyAlignment="1">
      <alignment horizontal="center"/>
    </xf>
    <xf numFmtId="3" fontId="14" fillId="0" borderId="52" xfId="8" applyNumberFormat="1" applyFont="1" applyFill="1" applyBorder="1" applyAlignment="1"/>
    <xf numFmtId="3" fontId="29" fillId="6" borderId="37" xfId="8" applyNumberFormat="1" applyFont="1" applyFill="1" applyBorder="1" applyAlignment="1">
      <alignment horizontal="center" vertical="center" wrapText="1"/>
    </xf>
    <xf numFmtId="0" fontId="28" fillId="0" borderId="0" xfId="9" applyFont="1" applyAlignment="1"/>
    <xf numFmtId="3" fontId="26" fillId="6" borderId="36" xfId="8" applyNumberFormat="1" applyFont="1" applyFill="1" applyBorder="1" applyAlignment="1">
      <alignment horizontal="left" vertical="center" wrapText="1"/>
    </xf>
    <xf numFmtId="3" fontId="14" fillId="4" borderId="38" xfId="8" applyNumberFormat="1" applyFont="1" applyFill="1" applyBorder="1" applyAlignment="1"/>
    <xf numFmtId="3" fontId="14" fillId="4" borderId="9" xfId="8" applyNumberFormat="1" applyFont="1" applyFill="1" applyBorder="1" applyAlignment="1"/>
    <xf numFmtId="3" fontId="14" fillId="4" borderId="53" xfId="8" applyNumberFormat="1" applyFont="1" applyFill="1" applyBorder="1" applyAlignment="1"/>
    <xf numFmtId="3" fontId="29" fillId="6" borderId="37" xfId="8" applyNumberFormat="1" applyFont="1" applyFill="1" applyBorder="1" applyAlignment="1">
      <alignment horizontal="center" vertical="center" wrapText="1"/>
    </xf>
    <xf numFmtId="3" fontId="29" fillId="6" borderId="30" xfId="8" applyNumberFormat="1" applyFont="1" applyFill="1" applyBorder="1" applyAlignment="1">
      <alignment vertical="center" wrapText="1"/>
    </xf>
    <xf numFmtId="3" fontId="29" fillId="6" borderId="45" xfId="8" applyNumberFormat="1" applyFont="1" applyFill="1" applyBorder="1" applyAlignment="1">
      <alignment vertical="center" wrapText="1"/>
    </xf>
    <xf numFmtId="3" fontId="29" fillId="6" borderId="37" xfId="8" applyNumberFormat="1" applyFont="1" applyFill="1" applyBorder="1" applyAlignment="1">
      <alignment horizontal="center" vertical="center" wrapText="1"/>
    </xf>
    <xf numFmtId="3" fontId="14" fillId="0" borderId="0" xfId="8" applyNumberFormat="1" applyFont="1" applyAlignment="1"/>
    <xf numFmtId="3" fontId="14" fillId="0" borderId="0" xfId="8" applyNumberFormat="1" applyFont="1" applyFill="1" applyAlignment="1"/>
    <xf numFmtId="3" fontId="26" fillId="6" borderId="21" xfId="8" applyNumberFormat="1" applyFont="1" applyFill="1" applyBorder="1" applyAlignment="1">
      <alignment horizontal="left" vertical="center" wrapText="1"/>
    </xf>
    <xf numFmtId="3" fontId="29" fillId="6" borderId="28" xfId="8" applyNumberFormat="1" applyFont="1" applyFill="1" applyBorder="1" applyAlignment="1">
      <alignment horizontal="left" vertical="center" wrapText="1"/>
    </xf>
    <xf numFmtId="3" fontId="23" fillId="0" borderId="28" xfId="8" applyNumberFormat="1" applyFont="1" applyBorder="1" applyAlignment="1"/>
    <xf numFmtId="3" fontId="14" fillId="0" borderId="84" xfId="8" applyNumberFormat="1" applyFont="1" applyBorder="1" applyAlignment="1"/>
    <xf numFmtId="3" fontId="43" fillId="6" borderId="21" xfId="8" applyNumberFormat="1" applyFont="1" applyFill="1" applyBorder="1" applyAlignment="1">
      <alignment horizontal="left" vertical="center" wrapText="1"/>
    </xf>
    <xf numFmtId="177" fontId="14" fillId="0" borderId="38" xfId="8" applyNumberFormat="1" applyFont="1" applyBorder="1" applyAlignment="1"/>
    <xf numFmtId="177" fontId="14" fillId="0" borderId="11" xfId="8" applyNumberFormat="1" applyFont="1" applyBorder="1" applyAlignment="1"/>
    <xf numFmtId="177" fontId="14" fillId="0" borderId="11" xfId="8" applyNumberFormat="1" applyFont="1" applyFill="1" applyBorder="1" applyAlignment="1"/>
    <xf numFmtId="177" fontId="14" fillId="0" borderId="54" xfId="8" applyNumberFormat="1" applyFont="1" applyBorder="1" applyAlignment="1"/>
    <xf numFmtId="0" fontId="14" fillId="0" borderId="60" xfId="0" applyFont="1" applyBorder="1"/>
    <xf numFmtId="3" fontId="45" fillId="0" borderId="60" xfId="9" applyNumberFormat="1" applyFont="1" applyBorder="1" applyAlignment="1"/>
    <xf numFmtId="0" fontId="14" fillId="0" borderId="10" xfId="0" applyFont="1" applyBorder="1"/>
    <xf numFmtId="3" fontId="45" fillId="0" borderId="10" xfId="9" applyNumberFormat="1" applyFont="1" applyBorder="1" applyAlignment="1"/>
    <xf numFmtId="0" fontId="14" fillId="0" borderId="59" xfId="0" applyFont="1" applyBorder="1"/>
    <xf numFmtId="3" fontId="26" fillId="6" borderId="28" xfId="8" applyNumberFormat="1" applyFont="1" applyFill="1" applyBorder="1" applyAlignment="1">
      <alignment horizontal="left" vertical="center"/>
    </xf>
    <xf numFmtId="3" fontId="35" fillId="6" borderId="53" xfId="8" applyNumberFormat="1" applyFont="1" applyFill="1" applyBorder="1" applyAlignment="1">
      <alignment horizontal="center" vertical="center" wrapText="1"/>
    </xf>
    <xf numFmtId="3" fontId="23" fillId="6" borderId="53" xfId="8" applyNumberFormat="1" applyFont="1" applyFill="1" applyBorder="1" applyAlignment="1">
      <alignment horizontal="center" vertical="center" wrapText="1"/>
    </xf>
    <xf numFmtId="3" fontId="14" fillId="6" borderId="53" xfId="8" applyNumberFormat="1" applyFont="1" applyFill="1" applyBorder="1" applyAlignment="1">
      <alignment horizontal="center" vertical="center" wrapText="1"/>
    </xf>
    <xf numFmtId="3" fontId="14" fillId="6" borderId="52" xfId="8" applyNumberFormat="1" applyFont="1" applyFill="1" applyBorder="1" applyAlignment="1">
      <alignment horizontal="center" vertical="center" wrapText="1"/>
    </xf>
    <xf numFmtId="3" fontId="14" fillId="6" borderId="85" xfId="8" applyNumberFormat="1" applyFont="1" applyFill="1" applyBorder="1" applyAlignment="1">
      <alignment horizontal="center" vertical="center" wrapText="1"/>
    </xf>
    <xf numFmtId="3" fontId="14" fillId="6" borderId="56" xfId="8" applyNumberFormat="1" applyFont="1" applyFill="1" applyBorder="1" applyAlignment="1">
      <alignment horizontal="center" vertical="center" wrapText="1"/>
    </xf>
    <xf numFmtId="3" fontId="14" fillId="6" borderId="54" xfId="8" applyNumberFormat="1" applyFont="1" applyFill="1" applyBorder="1" applyAlignment="1">
      <alignment horizontal="center" vertical="center" wrapText="1"/>
    </xf>
    <xf numFmtId="3" fontId="29" fillId="6" borderId="28" xfId="8" applyNumberFormat="1" applyFont="1" applyFill="1" applyBorder="1" applyAlignment="1">
      <alignment vertical="center" wrapText="1"/>
    </xf>
    <xf numFmtId="3" fontId="23" fillId="0" borderId="22" xfId="8" applyNumberFormat="1" applyFont="1" applyBorder="1" applyAlignment="1"/>
    <xf numFmtId="3" fontId="30" fillId="4" borderId="86" xfId="8" applyNumberFormat="1" applyFont="1" applyFill="1" applyBorder="1" applyAlignment="1"/>
    <xf numFmtId="3" fontId="23" fillId="0" borderId="86" xfId="8" applyNumberFormat="1" applyFont="1" applyBorder="1" applyAlignment="1"/>
    <xf numFmtId="3" fontId="23" fillId="0" borderId="87" xfId="8" applyNumberFormat="1" applyFont="1" applyBorder="1" applyAlignment="1"/>
    <xf numFmtId="3" fontId="14" fillId="0" borderId="88" xfId="8" applyNumberFormat="1" applyFont="1" applyBorder="1" applyAlignment="1"/>
    <xf numFmtId="3" fontId="14" fillId="0" borderId="89" xfId="8" applyNumberFormat="1" applyFont="1" applyBorder="1" applyAlignment="1"/>
    <xf numFmtId="3" fontId="14" fillId="0" borderId="90" xfId="8" applyNumberFormat="1" applyFont="1" applyBorder="1" applyAlignment="1"/>
    <xf numFmtId="3" fontId="14" fillId="0" borderId="91" xfId="8" applyNumberFormat="1" applyFont="1" applyBorder="1" applyAlignment="1"/>
    <xf numFmtId="3" fontId="14" fillId="0" borderId="88" xfId="8" applyNumberFormat="1" applyFont="1" applyBorder="1" applyAlignment="1">
      <alignment horizontal="center"/>
    </xf>
    <xf numFmtId="3" fontId="14" fillId="0" borderId="88" xfId="8" applyNumberFormat="1" applyFont="1" applyFill="1" applyBorder="1" applyAlignment="1"/>
    <xf numFmtId="3" fontId="14" fillId="0" borderId="92" xfId="8" applyNumberFormat="1" applyFont="1" applyBorder="1" applyAlignment="1">
      <alignment horizontal="center"/>
    </xf>
    <xf numFmtId="3" fontId="14" fillId="0" borderId="93" xfId="8" applyNumberFormat="1" applyFont="1" applyBorder="1" applyAlignment="1">
      <alignment horizontal="center"/>
    </xf>
    <xf numFmtId="3" fontId="14" fillId="0" borderId="93" xfId="8" applyNumberFormat="1" applyFont="1" applyFill="1" applyBorder="1" applyAlignment="1">
      <alignment horizontal="center"/>
    </xf>
    <xf numFmtId="3" fontId="14" fillId="0" borderId="94" xfId="8" applyNumberFormat="1" applyFont="1" applyBorder="1" applyAlignment="1">
      <alignment horizontal="center"/>
    </xf>
    <xf numFmtId="3" fontId="14" fillId="0" borderId="85" xfId="8" applyNumberFormat="1" applyFont="1" applyBorder="1" applyAlignment="1"/>
    <xf numFmtId="3" fontId="14" fillId="0" borderId="95" xfId="8" applyNumberFormat="1" applyFont="1" applyBorder="1" applyAlignment="1"/>
    <xf numFmtId="3" fontId="14" fillId="0" borderId="49" xfId="8" applyNumberFormat="1" applyFont="1" applyBorder="1" applyAlignment="1"/>
    <xf numFmtId="3" fontId="14" fillId="0" borderId="51" xfId="8" applyNumberFormat="1" applyFont="1" applyBorder="1" applyAlignment="1"/>
    <xf numFmtId="49" fontId="14" fillId="0" borderId="0" xfId="8" quotePrefix="1" applyNumberFormat="1" applyFont="1" applyBorder="1" applyAlignment="1"/>
    <xf numFmtId="0" fontId="18" fillId="2" borderId="96" xfId="4" applyFont="1" applyFill="1" applyBorder="1"/>
    <xf numFmtId="164" fontId="18" fillId="2" borderId="96" xfId="5" applyNumberFormat="1" applyFont="1" applyFill="1" applyBorder="1" applyAlignment="1">
      <alignment horizontal="right"/>
    </xf>
    <xf numFmtId="1" fontId="18" fillId="2" borderId="96" xfId="4" applyNumberFormat="1" applyFont="1" applyFill="1" applyBorder="1"/>
    <xf numFmtId="1" fontId="18" fillId="2" borderId="96" xfId="4" applyNumberFormat="1" applyFont="1" applyFill="1" applyBorder="1" applyAlignment="1">
      <alignment horizontal="center"/>
    </xf>
    <xf numFmtId="0" fontId="18" fillId="2" borderId="96" xfId="4" applyFont="1" applyFill="1" applyBorder="1" applyAlignment="1">
      <alignment horizontal="center"/>
    </xf>
    <xf numFmtId="164" fontId="18" fillId="2" borderId="96" xfId="5" applyNumberFormat="1" applyFont="1" applyFill="1" applyBorder="1" applyAlignment="1">
      <alignment horizontal="center"/>
    </xf>
    <xf numFmtId="0" fontId="19" fillId="0" borderId="96" xfId="0" applyFont="1" applyBorder="1" applyAlignment="1"/>
    <xf numFmtId="0" fontId="19" fillId="0" borderId="96" xfId="0" applyFont="1" applyBorder="1" applyAlignment="1">
      <alignment horizontal="right"/>
    </xf>
    <xf numFmtId="0" fontId="8" fillId="2" borderId="96" xfId="4" applyFont="1" applyFill="1" applyBorder="1"/>
    <xf numFmtId="1" fontId="4" fillId="5" borderId="96" xfId="4" applyNumberFormat="1" applyFont="1" applyFill="1" applyBorder="1" applyAlignment="1">
      <alignment horizontal="right"/>
    </xf>
    <xf numFmtId="1" fontId="4" fillId="5" borderId="96" xfId="4" applyNumberFormat="1" applyFont="1" applyFill="1" applyBorder="1" applyAlignment="1">
      <alignment horizontal="center"/>
    </xf>
    <xf numFmtId="0" fontId="8" fillId="2" borderId="96" xfId="4" applyFont="1" applyFill="1" applyBorder="1" applyAlignment="1">
      <alignment horizontal="center"/>
    </xf>
    <xf numFmtId="0" fontId="3" fillId="0" borderId="96" xfId="4" applyBorder="1"/>
    <xf numFmtId="37" fontId="4" fillId="5" borderId="96" xfId="5" applyNumberFormat="1" applyFont="1" applyFill="1" applyBorder="1" applyAlignment="1">
      <alignment horizontal="center"/>
    </xf>
    <xf numFmtId="3" fontId="3" fillId="0" borderId="96" xfId="4" applyNumberFormat="1" applyFont="1" applyBorder="1"/>
    <xf numFmtId="0" fontId="3" fillId="0" borderId="96" xfId="4" applyBorder="1" applyAlignment="1">
      <alignment horizontal="right"/>
    </xf>
    <xf numFmtId="1" fontId="8" fillId="2" borderId="96" xfId="4" applyNumberFormat="1" applyFont="1" applyFill="1" applyBorder="1" applyAlignment="1">
      <alignment horizontal="center"/>
    </xf>
    <xf numFmtId="0" fontId="8" fillId="0" borderId="96" xfId="4" applyFont="1" applyBorder="1"/>
    <xf numFmtId="0" fontId="4" fillId="4" borderId="96" xfId="4" applyFont="1" applyFill="1" applyBorder="1" applyAlignment="1">
      <alignment horizontal="right"/>
    </xf>
    <xf numFmtId="0" fontId="4" fillId="4" borderId="96" xfId="4" applyFont="1" applyFill="1" applyBorder="1" applyAlignment="1">
      <alignment horizontal="center"/>
    </xf>
    <xf numFmtId="0" fontId="8" fillId="4" borderId="96" xfId="4" applyFont="1" applyFill="1" applyBorder="1" applyAlignment="1">
      <alignment horizontal="right"/>
    </xf>
    <xf numFmtId="0" fontId="8" fillId="4" borderId="96" xfId="4" applyFont="1" applyFill="1" applyBorder="1" applyAlignment="1">
      <alignment horizontal="left"/>
    </xf>
    <xf numFmtId="0" fontId="4" fillId="4" borderId="96" xfId="4" applyFont="1" applyFill="1" applyBorder="1" applyAlignment="1">
      <alignment horizontal="left"/>
    </xf>
    <xf numFmtId="49" fontId="8" fillId="4" borderId="96" xfId="4" applyNumberFormat="1" applyFont="1" applyFill="1" applyBorder="1" applyAlignment="1">
      <alignment horizontal="left"/>
    </xf>
    <xf numFmtId="0" fontId="8" fillId="4" borderId="96" xfId="4" applyNumberFormat="1" applyFont="1" applyFill="1" applyBorder="1" applyAlignment="1">
      <alignment horizontal="left"/>
    </xf>
    <xf numFmtId="164" fontId="8" fillId="2" borderId="96" xfId="5" applyNumberFormat="1" applyFont="1" applyFill="1" applyBorder="1" applyAlignment="1">
      <alignment horizontal="right"/>
    </xf>
    <xf numFmtId="1" fontId="4" fillId="2" borderId="96" xfId="4" applyNumberFormat="1" applyFont="1" applyFill="1" applyBorder="1" applyAlignment="1">
      <alignment horizontal="center"/>
    </xf>
    <xf numFmtId="164" fontId="8" fillId="2" borderId="96" xfId="5" applyNumberFormat="1" applyFont="1" applyFill="1" applyBorder="1" applyAlignment="1">
      <alignment horizontal="center"/>
    </xf>
    <xf numFmtId="0" fontId="8" fillId="3" borderId="96" xfId="4" applyFont="1" applyFill="1" applyBorder="1" applyAlignment="1">
      <alignment horizontal="center" vertical="top" wrapText="1"/>
    </xf>
    <xf numFmtId="49" fontId="13" fillId="0" borderId="96" xfId="0" applyNumberFormat="1" applyFont="1" applyBorder="1" applyAlignment="1">
      <alignment horizontal="right"/>
    </xf>
    <xf numFmtId="1" fontId="8" fillId="2" borderId="96" xfId="4" applyNumberFormat="1" applyFont="1" applyFill="1" applyBorder="1" applyAlignment="1">
      <alignment horizontal="left"/>
    </xf>
    <xf numFmtId="0" fontId="8" fillId="2" borderId="96" xfId="4" applyFont="1" applyFill="1" applyBorder="1" applyAlignment="1">
      <alignment horizontal="left"/>
    </xf>
    <xf numFmtId="0" fontId="13" fillId="0" borderId="96" xfId="0" applyNumberFormat="1" applyFont="1" applyBorder="1" applyAlignment="1">
      <alignment horizontal="right"/>
    </xf>
    <xf numFmtId="49" fontId="8" fillId="2" borderId="96" xfId="4" applyNumberFormat="1" applyFont="1" applyFill="1" applyBorder="1" applyAlignment="1">
      <alignment horizontal="right" wrapText="1"/>
    </xf>
    <xf numFmtId="49" fontId="8" fillId="0" borderId="96" xfId="4" applyNumberFormat="1" applyFont="1" applyBorder="1" applyAlignment="1">
      <alignment horizontal="right" wrapText="1"/>
    </xf>
    <xf numFmtId="49" fontId="8" fillId="0" borderId="96" xfId="4" applyNumberFormat="1" applyFont="1" applyBorder="1" applyAlignment="1">
      <alignment wrapText="1"/>
    </xf>
    <xf numFmtId="49" fontId="8" fillId="2" borderId="96" xfId="4" applyNumberFormat="1" applyFont="1" applyFill="1" applyBorder="1" applyAlignment="1">
      <alignment horizontal="center" wrapText="1"/>
    </xf>
    <xf numFmtId="3" fontId="13" fillId="0" borderId="96" xfId="0" applyNumberFormat="1" applyFont="1" applyBorder="1" applyAlignment="1">
      <alignment horizontal="right"/>
    </xf>
    <xf numFmtId="3" fontId="0" fillId="0" borderId="96" xfId="0" quotePrefix="1" applyNumberFormat="1" applyBorder="1" applyAlignment="1">
      <alignment horizontal="right"/>
    </xf>
    <xf numFmtId="49" fontId="14" fillId="0" borderId="96" xfId="8" applyNumberFormat="1" applyFont="1" applyBorder="1" applyAlignment="1"/>
    <xf numFmtId="0" fontId="3" fillId="0" borderId="96" xfId="4" applyFont="1" applyBorder="1"/>
    <xf numFmtId="0" fontId="0" fillId="0" borderId="96" xfId="0" applyBorder="1" applyAlignment="1">
      <alignment vertical="center"/>
    </xf>
    <xf numFmtId="0" fontId="0" fillId="0" borderId="96" xfId="0" applyBorder="1"/>
    <xf numFmtId="0" fontId="8" fillId="3" borderId="96" xfId="4" applyFont="1" applyFill="1" applyBorder="1" applyAlignment="1">
      <alignment horizontal="right" vertical="top" wrapText="1"/>
    </xf>
    <xf numFmtId="1" fontId="8" fillId="2" borderId="96" xfId="5" applyNumberFormat="1" applyFont="1" applyFill="1" applyBorder="1" applyAlignment="1">
      <alignment horizontal="left" indent="2"/>
    </xf>
    <xf numFmtId="1" fontId="8" fillId="2" borderId="96" xfId="5" applyNumberFormat="1" applyFont="1" applyFill="1" applyBorder="1" applyAlignment="1">
      <alignment horizontal="center"/>
    </xf>
    <xf numFmtId="9" fontId="8" fillId="2" borderId="96" xfId="2" applyFont="1" applyFill="1" applyBorder="1" applyAlignment="1">
      <alignment horizontal="center"/>
    </xf>
    <xf numFmtId="164" fontId="8" fillId="2" borderId="96" xfId="1" applyNumberFormat="1" applyFont="1" applyFill="1" applyBorder="1" applyAlignment="1">
      <alignment horizontal="center"/>
    </xf>
    <xf numFmtId="0" fontId="8" fillId="0" borderId="96" xfId="4" applyFont="1" applyBorder="1" applyAlignment="1">
      <alignment horizontal="right"/>
    </xf>
    <xf numFmtId="49" fontId="14" fillId="0" borderId="96" xfId="8" quotePrefix="1" applyNumberFormat="1" applyFont="1" applyBorder="1" applyAlignment="1"/>
    <xf numFmtId="1" fontId="8" fillId="2" borderId="96" xfId="4" applyNumberFormat="1" applyFont="1" applyFill="1" applyBorder="1"/>
    <xf numFmtId="0" fontId="3" fillId="2" borderId="96" xfId="4" applyFill="1" applyBorder="1"/>
    <xf numFmtId="0" fontId="13" fillId="0" borderId="73" xfId="0" applyNumberFormat="1" applyFont="1" applyBorder="1" applyAlignment="1">
      <alignment horizontal="left"/>
    </xf>
    <xf numFmtId="0" fontId="13" fillId="0" borderId="2" xfId="0" applyNumberFormat="1" applyFont="1" applyBorder="1" applyAlignment="1">
      <alignment horizontal="left"/>
    </xf>
    <xf numFmtId="3" fontId="32" fillId="0" borderId="0" xfId="8" applyNumberFormat="1" applyFont="1" applyAlignment="1"/>
    <xf numFmtId="178" fontId="0" fillId="0" borderId="96" xfId="0" quotePrefix="1" applyNumberFormat="1" applyBorder="1" applyAlignment="1">
      <alignment horizontal="right"/>
    </xf>
    <xf numFmtId="3" fontId="4" fillId="2" borderId="0" xfId="4" applyNumberFormat="1" applyFont="1" applyFill="1" applyBorder="1" applyAlignment="1">
      <alignment horizontal="center"/>
    </xf>
    <xf numFmtId="3" fontId="10" fillId="2" borderId="0" xfId="4" applyNumberFormat="1" applyFont="1" applyFill="1" applyBorder="1" applyAlignment="1">
      <alignment horizontal="center" vertical="center" wrapText="1"/>
    </xf>
    <xf numFmtId="3" fontId="11" fillId="2" borderId="0" xfId="4" applyNumberFormat="1" applyFont="1" applyFill="1" applyBorder="1" applyAlignment="1">
      <alignment horizontal="center"/>
    </xf>
    <xf numFmtId="3" fontId="9" fillId="2" borderId="0" xfId="4" applyNumberFormat="1" applyFont="1" applyFill="1" applyBorder="1" applyAlignment="1">
      <alignment horizontal="center"/>
    </xf>
    <xf numFmtId="3" fontId="8" fillId="2" borderId="0" xfId="4" applyNumberFormat="1" applyFont="1" applyFill="1" applyBorder="1" applyAlignment="1">
      <alignment horizontal="center"/>
    </xf>
    <xf numFmtId="3" fontId="29" fillId="6" borderId="28" xfId="8" applyNumberFormat="1" applyFont="1" applyFill="1" applyBorder="1" applyAlignment="1">
      <alignment horizontal="center" vertical="center" wrapText="1"/>
    </xf>
    <xf numFmtId="3" fontId="29" fillId="6" borderId="43" xfId="8" applyNumberFormat="1" applyFont="1" applyFill="1" applyBorder="1" applyAlignment="1">
      <alignment horizontal="center" vertical="center" wrapText="1"/>
    </xf>
    <xf numFmtId="3" fontId="29" fillId="6" borderId="16" xfId="8" applyNumberFormat="1" applyFont="1" applyFill="1" applyBorder="1" applyAlignment="1">
      <alignment horizontal="left" vertical="center" wrapText="1"/>
    </xf>
    <xf numFmtId="3" fontId="29" fillId="6" borderId="27" xfId="8" applyNumberFormat="1" applyFont="1" applyFill="1" applyBorder="1" applyAlignment="1">
      <alignment horizontal="left" vertical="center" wrapText="1"/>
    </xf>
    <xf numFmtId="3" fontId="29" fillId="6" borderId="15" xfId="8" applyNumberFormat="1" applyFont="1" applyFill="1" applyBorder="1" applyAlignment="1">
      <alignment horizontal="left" vertical="center" wrapText="1"/>
    </xf>
    <xf numFmtId="3" fontId="29" fillId="6" borderId="25" xfId="8" applyNumberFormat="1" applyFont="1" applyFill="1" applyBorder="1" applyAlignment="1">
      <alignment horizontal="left" vertical="center" wrapText="1"/>
    </xf>
    <xf numFmtId="3" fontId="29" fillId="6" borderId="31" xfId="8" applyNumberFormat="1" applyFont="1" applyFill="1" applyBorder="1" applyAlignment="1">
      <alignment horizontal="left" vertical="center" wrapText="1"/>
    </xf>
    <xf numFmtId="3" fontId="29" fillId="6" borderId="26" xfId="8" applyNumberFormat="1" applyFont="1" applyFill="1" applyBorder="1" applyAlignment="1">
      <alignment horizontal="left" vertical="center" wrapText="1"/>
    </xf>
    <xf numFmtId="3" fontId="29" fillId="6" borderId="22" xfId="8" applyNumberFormat="1" applyFont="1" applyFill="1" applyBorder="1" applyAlignment="1">
      <alignment horizontal="center" vertical="center" wrapText="1"/>
    </xf>
    <xf numFmtId="3" fontId="29" fillId="6" borderId="29" xfId="8" applyNumberFormat="1" applyFont="1" applyFill="1" applyBorder="1" applyAlignment="1">
      <alignment horizontal="center" vertical="center" wrapText="1"/>
    </xf>
    <xf numFmtId="3" fontId="29" fillId="6" borderId="36" xfId="8" applyNumberFormat="1" applyFont="1" applyFill="1" applyBorder="1" applyAlignment="1">
      <alignment horizontal="center" vertical="center" wrapText="1"/>
    </xf>
    <xf numFmtId="3" fontId="29" fillId="6" borderId="37" xfId="8" applyNumberFormat="1" applyFont="1" applyFill="1" applyBorder="1" applyAlignment="1">
      <alignment horizontal="center" vertical="center" wrapText="1"/>
    </xf>
    <xf numFmtId="3" fontId="29" fillId="6" borderId="30" xfId="8" applyNumberFormat="1" applyFont="1" applyFill="1" applyBorder="1" applyAlignment="1">
      <alignment horizontal="center" vertical="center" wrapText="1"/>
    </xf>
    <xf numFmtId="3" fontId="29" fillId="6" borderId="4" xfId="8" applyNumberFormat="1" applyFont="1" applyFill="1" applyBorder="1" applyAlignment="1">
      <alignment horizontal="center" vertical="center" wrapText="1"/>
    </xf>
    <xf numFmtId="3" fontId="29" fillId="6" borderId="33" xfId="8" applyNumberFormat="1" applyFont="1" applyFill="1" applyBorder="1" applyAlignment="1">
      <alignment horizontal="center" vertical="center" wrapText="1"/>
    </xf>
    <xf numFmtId="3" fontId="29" fillId="6" borderId="21" xfId="8" applyNumberFormat="1" applyFont="1" applyFill="1" applyBorder="1" applyAlignment="1">
      <alignment horizontal="center" vertical="center" wrapText="1"/>
    </xf>
    <xf numFmtId="3" fontId="29" fillId="6" borderId="34" xfId="8" applyNumberFormat="1" applyFont="1" applyFill="1" applyBorder="1" applyAlignment="1">
      <alignment horizontal="center" vertical="center" wrapText="1"/>
    </xf>
    <xf numFmtId="3" fontId="14" fillId="6" borderId="33" xfId="8" applyNumberFormat="1" applyFont="1" applyFill="1" applyBorder="1" applyAlignment="1">
      <alignment horizontal="left" vertical="center" wrapText="1"/>
    </xf>
    <xf numFmtId="3" fontId="14" fillId="6" borderId="34" xfId="8" applyNumberFormat="1" applyFont="1" applyFill="1" applyBorder="1" applyAlignment="1">
      <alignment horizontal="left" vertical="center"/>
    </xf>
    <xf numFmtId="3" fontId="14" fillId="7" borderId="34" xfId="8" applyNumberFormat="1" applyFont="1" applyFill="1" applyBorder="1" applyAlignment="1">
      <alignment horizontal="left" vertical="center"/>
    </xf>
    <xf numFmtId="3" fontId="14" fillId="7" borderId="35"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9" fillId="6" borderId="24" xfId="8" applyNumberFormat="1" applyFont="1" applyFill="1" applyBorder="1" applyAlignment="1">
      <alignment horizontal="center" vertical="center" wrapText="1"/>
    </xf>
    <xf numFmtId="3" fontId="14" fillId="6" borderId="36" xfId="8" applyNumberFormat="1" applyFont="1" applyFill="1" applyBorder="1" applyAlignment="1">
      <alignment horizontal="left" vertical="center" wrapText="1"/>
    </xf>
    <xf numFmtId="3" fontId="14" fillId="6" borderId="37" xfId="8" applyNumberFormat="1" applyFont="1" applyFill="1" applyBorder="1" applyAlignment="1">
      <alignment horizontal="left" vertical="center"/>
    </xf>
    <xf numFmtId="3" fontId="14" fillId="7" borderId="37" xfId="8" applyNumberFormat="1" applyFont="1" applyFill="1" applyBorder="1" applyAlignment="1">
      <alignment horizontal="left" vertical="center"/>
    </xf>
    <xf numFmtId="3" fontId="14" fillId="7" borderId="24" xfId="8" applyNumberFormat="1" applyFont="1" applyFill="1" applyBorder="1" applyAlignment="1">
      <alignment horizontal="left" vertical="center"/>
    </xf>
    <xf numFmtId="3" fontId="29" fillId="6" borderId="23" xfId="8" applyNumberFormat="1" applyFont="1" applyFill="1" applyBorder="1" applyAlignment="1">
      <alignment horizontal="left" vertical="center" wrapText="1"/>
    </xf>
    <xf numFmtId="3" fontId="29" fillId="6" borderId="5" xfId="8" applyNumberFormat="1" applyFont="1" applyFill="1" applyBorder="1" applyAlignment="1">
      <alignment horizontal="left" vertical="center" wrapText="1"/>
    </xf>
    <xf numFmtId="3" fontId="29" fillId="6" borderId="36" xfId="8" applyNumberFormat="1" applyFont="1" applyFill="1" applyBorder="1" applyAlignment="1">
      <alignment horizontal="left" vertical="center" wrapText="1"/>
    </xf>
    <xf numFmtId="3" fontId="29" fillId="6" borderId="37" xfId="8" applyNumberFormat="1" applyFont="1" applyFill="1" applyBorder="1" applyAlignment="1">
      <alignment horizontal="left" vertical="center" wrapText="1"/>
    </xf>
    <xf numFmtId="3" fontId="26" fillId="6" borderId="36" xfId="8" applyNumberFormat="1" applyFont="1" applyFill="1" applyBorder="1" applyAlignment="1">
      <alignment horizontal="left" vertical="center" wrapText="1"/>
    </xf>
    <xf numFmtId="3" fontId="26" fillId="6" borderId="37" xfId="8" applyNumberFormat="1" applyFont="1" applyFill="1" applyBorder="1" applyAlignment="1">
      <alignment horizontal="left" vertical="center" wrapText="1"/>
    </xf>
    <xf numFmtId="3" fontId="29" fillId="6" borderId="24" xfId="8" applyNumberFormat="1" applyFont="1" applyFill="1" applyBorder="1" applyAlignment="1">
      <alignment horizontal="left" vertical="center" wrapText="1"/>
    </xf>
    <xf numFmtId="3" fontId="14" fillId="6" borderId="34" xfId="8" applyNumberFormat="1" applyFont="1" applyFill="1" applyBorder="1" applyAlignment="1">
      <alignment horizontal="left" vertical="center" wrapText="1"/>
    </xf>
    <xf numFmtId="3" fontId="14" fillId="6" borderId="37" xfId="8" applyNumberFormat="1" applyFont="1" applyFill="1" applyBorder="1" applyAlignment="1">
      <alignment horizontal="left" vertical="center" wrapText="1"/>
    </xf>
    <xf numFmtId="3" fontId="26" fillId="6" borderId="36" xfId="8" applyNumberFormat="1" applyFont="1" applyFill="1" applyBorder="1" applyAlignment="1">
      <alignment horizontal="center" vertical="center" wrapText="1"/>
    </xf>
    <xf numFmtId="3" fontId="26" fillId="6" borderId="21" xfId="8" applyNumberFormat="1" applyFont="1" applyFill="1" applyBorder="1" applyAlignment="1">
      <alignment horizontal="center" vertical="center" wrapText="1"/>
    </xf>
    <xf numFmtId="3" fontId="26" fillId="6" borderId="24" xfId="8" applyNumberFormat="1" applyFont="1" applyFill="1" applyBorder="1" applyAlignment="1">
      <alignment horizontal="left" vertical="center" wrapText="1"/>
    </xf>
    <xf numFmtId="3" fontId="33" fillId="6" borderId="36" xfId="8" applyNumberFormat="1" applyFont="1" applyFill="1" applyBorder="1" applyAlignment="1">
      <alignment horizontal="left" vertical="center" wrapText="1"/>
    </xf>
    <xf numFmtId="3" fontId="33" fillId="6" borderId="24" xfId="8" applyNumberFormat="1" applyFont="1" applyFill="1" applyBorder="1" applyAlignment="1">
      <alignment horizontal="left" vertical="center" wrapText="1"/>
    </xf>
    <xf numFmtId="3" fontId="33" fillId="6" borderId="37" xfId="8" applyNumberFormat="1" applyFont="1" applyFill="1" applyBorder="1" applyAlignment="1">
      <alignment horizontal="left" vertical="center" wrapText="1"/>
    </xf>
    <xf numFmtId="0" fontId="24" fillId="0" borderId="0" xfId="8" applyFont="1" applyAlignment="1">
      <alignment horizontal="left" vertical="top" wrapText="1"/>
    </xf>
    <xf numFmtId="0" fontId="40" fillId="0" borderId="73" xfId="0" applyNumberFormat="1" applyFont="1" applyBorder="1" applyAlignment="1">
      <alignment horizontal="left"/>
    </xf>
    <xf numFmtId="0" fontId="40" fillId="0" borderId="97" xfId="0" applyNumberFormat="1" applyFont="1" applyBorder="1" applyAlignment="1">
      <alignment horizontal="left"/>
    </xf>
  </cellXfs>
  <cellStyles count="10">
    <cellStyle name="Comma" xfId="1" builtinId="3"/>
    <cellStyle name="Comma 2" xfId="5"/>
    <cellStyle name="Normal" xfId="0" builtinId="0"/>
    <cellStyle name="Normal 2" xfId="3"/>
    <cellStyle name="Normal 3" xfId="4"/>
    <cellStyle name="Normal 4" xfId="6"/>
    <cellStyle name="Normal 5" xfId="8"/>
    <cellStyle name="Normal 5 2" xfId="9"/>
    <cellStyle name="Percent" xfId="2" builtinId="5"/>
    <cellStyle name="Percent 2" xfId="7"/>
  </cellStyles>
  <dxfs count="21">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B2B2B2"/>
      <color rgb="FF008000"/>
      <color rgb="FFECEADC"/>
      <color rgb="FFE4E0CA"/>
      <color rgb="FF800080"/>
      <color rgb="FFCC3300"/>
      <color rgb="FFFFFFCC"/>
      <color rgb="FFD1C9A2"/>
      <color rgb="FFE2DD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List" dx="16" fmlaLink="$AD$6" fmlaRange="$AD$9:$AD$12" sel="1" val="0"/>
</file>

<file path=xl/ctrlProps/ctrlProp2.xml><?xml version="1.0" encoding="utf-8"?>
<formControlPr xmlns="http://schemas.microsoft.com/office/spreadsheetml/2009/9/main" objectType="List" dx="16" fmlaLink="$AF$6" fmlaRange="$AE$9:$AE$28" sel="11" val="0"/>
</file>

<file path=xl/ctrlProps/ctrlProp3.xml><?xml version="1.0" encoding="utf-8"?>
<formControlPr xmlns="http://schemas.microsoft.com/office/spreadsheetml/2009/9/main" objectType="List" dx="16" fmlaLink="$AF$106" fmlaRange="$AE$109:$AE$129" sel="20" val="0"/>
</file>

<file path=xl/ctrlProps/ctrlProp4.xml><?xml version="1.0" encoding="utf-8"?>
<formControlPr xmlns="http://schemas.microsoft.com/office/spreadsheetml/2009/9/main" objectType="List" dx="22" fmlaLink="$AD$106" fmlaRange="$AD$109:$AD$112"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2.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4</xdr:row>
      <xdr:rowOff>215329</xdr:rowOff>
    </xdr:from>
    <xdr:to>
      <xdr:col>25</xdr:col>
      <xdr:colOff>104768</xdr:colOff>
      <xdr:row>6</xdr:row>
      <xdr:rowOff>172063</xdr:rowOff>
    </xdr:to>
    <xdr:sp macro="" textlink="">
      <xdr:nvSpPr>
        <xdr:cNvPr id="105" name="TextBox 104"/>
        <xdr:cNvSpPr txBox="1"/>
      </xdr:nvSpPr>
      <xdr:spPr>
        <a:xfrm>
          <a:off x="11215680" y="1084485"/>
          <a:ext cx="3652838"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4</xdr:row>
          <xdr:rowOff>133350</xdr:rowOff>
        </xdr:to>
        <xdr:sp macro="" textlink="">
          <xdr:nvSpPr>
            <xdr:cNvPr id="3111" name="List Box 39"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142875</xdr:rowOff>
        </xdr:from>
        <xdr:to>
          <xdr:col>25</xdr:col>
          <xdr:colOff>95250</xdr:colOff>
          <xdr:row>22</xdr:row>
          <xdr:rowOff>9525</xdr:rowOff>
        </xdr:to>
        <xdr:sp macro="" textlink="">
          <xdr:nvSpPr>
            <xdr:cNvPr id="3115" name="List Box 43"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2015-2016</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111,650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124,561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368,500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59253</xdr:colOff>
      <xdr:row>5</xdr:row>
      <xdr:rowOff>51175</xdr:rowOff>
    </xdr:from>
    <xdr:to>
      <xdr:col>18</xdr:col>
      <xdr:colOff>526590</xdr:colOff>
      <xdr:row>36</xdr:row>
      <xdr:rowOff>11131</xdr:rowOff>
    </xdr:to>
    <xdr:grpSp>
      <xdr:nvGrpSpPr>
        <xdr:cNvPr id="6" name="Group 5"/>
        <xdr:cNvGrpSpPr/>
      </xdr:nvGrpSpPr>
      <xdr:grpSpPr>
        <a:xfrm>
          <a:off x="59253" y="1158456"/>
          <a:ext cx="10980556" cy="6115488"/>
          <a:chOff x="59253" y="1146550"/>
          <a:chExt cx="11001997" cy="6103581"/>
        </a:xfrm>
      </xdr:grpSpPr>
      <xdr:sp macro="" textlink="$AD$38">
        <xdr:nvSpPr>
          <xdr:cNvPr id="181" name="Text Box 81"/>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577,960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32,054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566,412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545,000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199,642</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9,450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1,127,113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399,046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66,821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457,695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95,740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219,760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19,650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252,750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79,000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147,981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317,000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3,824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69,900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785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45,742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63,505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903,486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87,241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15,680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157,812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rgbClr val="0033CC"/>
                </a:solidFill>
                <a:latin typeface="Calibri"/>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31,112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1</xdr:col>
      <xdr:colOff>72551</xdr:colOff>
      <xdr:row>6</xdr:row>
      <xdr:rowOff>39020</xdr:rowOff>
    </xdr:from>
    <xdr:to>
      <xdr:col>19</xdr:col>
      <xdr:colOff>562154</xdr:colOff>
      <xdr:row>36</xdr:row>
      <xdr:rowOff>160809</xdr:rowOff>
    </xdr:to>
    <xdr:grpSp>
      <xdr:nvGrpSpPr>
        <xdr:cNvPr id="5" name="Group 4"/>
        <xdr:cNvGrpSpPr/>
      </xdr:nvGrpSpPr>
      <xdr:grpSpPr>
        <a:xfrm>
          <a:off x="167801" y="1312989"/>
          <a:ext cx="11514791" cy="6110633"/>
          <a:chOff x="162358" y="1279992"/>
          <a:chExt cx="11538603" cy="6103489"/>
        </a:xfrm>
      </xdr:grpSpPr>
      <xdr:sp macro="" textlink="$AD$138">
        <xdr:nvSpPr>
          <xdr:cNvPr id="120" name="Text Box 81"/>
          <xdr:cNvSpPr txBox="1">
            <a:spLocks noChangeArrowheads="1" noTextEdit="1"/>
          </xdr:cNvSpPr>
        </xdr:nvSpPr>
        <xdr:spPr bwMode="auto">
          <a:xfrm>
            <a:off x="1620117" y="4616505"/>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7">
        <xdr:nvSpPr>
          <xdr:cNvPr id="121" name="Text Box 81"/>
          <xdr:cNvSpPr txBox="1">
            <a:spLocks noChangeArrowheads="1" noTextEdit="1"/>
          </xdr:cNvSpPr>
        </xdr:nvSpPr>
        <xdr:spPr bwMode="auto">
          <a:xfrm>
            <a:off x="2529290" y="7026332"/>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5">
        <xdr:nvSpPr>
          <xdr:cNvPr id="122" name="Text Box 81"/>
          <xdr:cNvSpPr txBox="1">
            <a:spLocks noChangeArrowheads="1" noTextEdit="1"/>
          </xdr:cNvSpPr>
        </xdr:nvSpPr>
        <xdr:spPr bwMode="auto">
          <a:xfrm>
            <a:off x="7515119" y="6299122"/>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144">
        <xdr:nvSpPr>
          <xdr:cNvPr id="123" name="Text Box 81"/>
          <xdr:cNvSpPr txBox="1">
            <a:spLocks noChangeArrowheads="1" noTextEdit="1"/>
          </xdr:cNvSpPr>
        </xdr:nvSpPr>
        <xdr:spPr bwMode="auto">
          <a:xfrm>
            <a:off x="9395307" y="4394936"/>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3">
        <xdr:nvSpPr>
          <xdr:cNvPr id="124" name="Text Box 81"/>
          <xdr:cNvSpPr txBox="1">
            <a:spLocks noChangeArrowheads="1" noTextEdit="1"/>
          </xdr:cNvSpPr>
        </xdr:nvSpPr>
        <xdr:spPr bwMode="auto">
          <a:xfrm>
            <a:off x="9704999" y="3693034"/>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2">
        <xdr:nvSpPr>
          <xdr:cNvPr id="125" name="Text Box 81"/>
          <xdr:cNvSpPr txBox="1">
            <a:spLocks noChangeArrowheads="1" noTextEdit="1"/>
          </xdr:cNvSpPr>
        </xdr:nvSpPr>
        <xdr:spPr bwMode="auto">
          <a:xfrm>
            <a:off x="10013256" y="2985102"/>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5">
        <xdr:nvSpPr>
          <xdr:cNvPr id="126" name="Text Box 81"/>
          <xdr:cNvSpPr txBox="1">
            <a:spLocks noChangeArrowheads="1" noTextEdit="1"/>
          </xdr:cNvSpPr>
        </xdr:nvSpPr>
        <xdr:spPr bwMode="auto">
          <a:xfrm>
            <a:off x="10113009" y="1934196"/>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6">
        <xdr:nvSpPr>
          <xdr:cNvPr id="127" name="Text Box 81"/>
          <xdr:cNvSpPr txBox="1">
            <a:spLocks noChangeArrowheads="1" noTextEdit="1"/>
          </xdr:cNvSpPr>
        </xdr:nvSpPr>
        <xdr:spPr bwMode="auto">
          <a:xfrm>
            <a:off x="9617215" y="4046677"/>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1">
        <xdr:nvSpPr>
          <xdr:cNvPr id="128" name="Text Box 81"/>
          <xdr:cNvSpPr txBox="1">
            <a:spLocks noChangeArrowheads="1" noTextEdit="1"/>
          </xdr:cNvSpPr>
        </xdr:nvSpPr>
        <xdr:spPr bwMode="auto">
          <a:xfrm>
            <a:off x="6929762" y="3361184"/>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$62</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0">
        <xdr:nvSpPr>
          <xdr:cNvPr id="129" name="Text Box 81"/>
          <xdr:cNvSpPr txBox="1">
            <a:spLocks noChangeArrowheads="1" noTextEdit="1"/>
          </xdr:cNvSpPr>
        </xdr:nvSpPr>
        <xdr:spPr bwMode="auto">
          <a:xfrm>
            <a:off x="3860163" y="1750872"/>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8">
        <xdr:nvSpPr>
          <xdr:cNvPr id="130" name="Text Box 81"/>
          <xdr:cNvSpPr txBox="1">
            <a:spLocks noChangeArrowheads="1" noTextEdit="1"/>
          </xdr:cNvSpPr>
        </xdr:nvSpPr>
        <xdr:spPr bwMode="auto">
          <a:xfrm>
            <a:off x="8263666" y="2478078"/>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6">
        <xdr:nvSpPr>
          <xdr:cNvPr id="131" name="Text Box 81"/>
          <xdr:cNvSpPr txBox="1">
            <a:spLocks noChangeArrowheads="1" noTextEdit="1"/>
          </xdr:cNvSpPr>
        </xdr:nvSpPr>
        <xdr:spPr bwMode="auto">
          <a:xfrm>
            <a:off x="9801403" y="3340554"/>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4">
        <xdr:nvSpPr>
          <xdr:cNvPr id="132" name="Text Box 81"/>
          <xdr:cNvSpPr txBox="1">
            <a:spLocks noChangeArrowheads="1" noTextEdit="1"/>
          </xdr:cNvSpPr>
        </xdr:nvSpPr>
        <xdr:spPr bwMode="auto">
          <a:xfrm>
            <a:off x="7861219" y="3031976"/>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4">
        <xdr:nvSpPr>
          <xdr:cNvPr id="133" name="Text Box 81"/>
          <xdr:cNvSpPr txBox="1">
            <a:spLocks noChangeArrowheads="1" noTextEdit="1"/>
          </xdr:cNvSpPr>
        </xdr:nvSpPr>
        <xdr:spPr bwMode="auto">
          <a:xfrm>
            <a:off x="7412953" y="3732337"/>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9">
        <xdr:nvSpPr>
          <xdr:cNvPr id="134" name="Text Box 81"/>
          <xdr:cNvSpPr txBox="1">
            <a:spLocks noChangeArrowheads="1" noTextEdit="1"/>
          </xdr:cNvSpPr>
        </xdr:nvSpPr>
        <xdr:spPr bwMode="auto">
          <a:xfrm>
            <a:off x="3861264" y="5564810"/>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5">
        <xdr:nvSpPr>
          <xdr:cNvPr id="135" name="Text Box 81"/>
          <xdr:cNvSpPr txBox="1">
            <a:spLocks noChangeArrowheads="1" noTextEdit="1"/>
          </xdr:cNvSpPr>
        </xdr:nvSpPr>
        <xdr:spPr bwMode="auto">
          <a:xfrm>
            <a:off x="10194843" y="2642765"/>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2">
        <xdr:nvSpPr>
          <xdr:cNvPr id="136" name="Text Box 81"/>
          <xdr:cNvSpPr txBox="1">
            <a:spLocks noChangeArrowheads="1" noTextEdit="1"/>
          </xdr:cNvSpPr>
        </xdr:nvSpPr>
        <xdr:spPr bwMode="auto">
          <a:xfrm>
            <a:off x="8029335" y="3993973"/>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5">
        <xdr:nvSpPr>
          <xdr:cNvPr id="137" name="Text Box 81"/>
          <xdr:cNvSpPr txBox="1">
            <a:spLocks noChangeArrowheads="1" noTextEdit="1"/>
          </xdr:cNvSpPr>
        </xdr:nvSpPr>
        <xdr:spPr bwMode="auto">
          <a:xfrm>
            <a:off x="5680533" y="2335289"/>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1">
        <xdr:nvSpPr>
          <xdr:cNvPr id="138" name="Text Box 81"/>
          <xdr:cNvSpPr txBox="1">
            <a:spLocks noChangeArrowheads="1" noTextEdit="1"/>
          </xdr:cNvSpPr>
        </xdr:nvSpPr>
        <xdr:spPr bwMode="auto">
          <a:xfrm>
            <a:off x="7683813" y="1770450"/>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8">
        <xdr:nvSpPr>
          <xdr:cNvPr id="139" name="Text Box 81"/>
          <xdr:cNvSpPr txBox="1">
            <a:spLocks noChangeArrowheads="1" noTextEdit="1"/>
          </xdr:cNvSpPr>
        </xdr:nvSpPr>
        <xdr:spPr bwMode="auto">
          <a:xfrm>
            <a:off x="6458574" y="2652645"/>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5">
        <xdr:nvSpPr>
          <xdr:cNvPr id="140" name="Text Box 81"/>
          <xdr:cNvSpPr txBox="1">
            <a:spLocks noChangeArrowheads="1" noTextEdit="1"/>
          </xdr:cNvSpPr>
        </xdr:nvSpPr>
        <xdr:spPr bwMode="auto">
          <a:xfrm>
            <a:off x="9119094" y="1706553"/>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7">
        <xdr:nvSpPr>
          <xdr:cNvPr id="141" name="Text Box 81"/>
          <xdr:cNvSpPr txBox="1">
            <a:spLocks noChangeArrowheads="1" noTextEdit="1"/>
          </xdr:cNvSpPr>
        </xdr:nvSpPr>
        <xdr:spPr bwMode="auto">
          <a:xfrm>
            <a:off x="10254473" y="2338811"/>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6">
        <xdr:nvSpPr>
          <xdr:cNvPr id="142" name="Text Box 81"/>
          <xdr:cNvSpPr txBox="1">
            <a:spLocks noChangeArrowheads="1" noTextEdit="1"/>
          </xdr:cNvSpPr>
        </xdr:nvSpPr>
        <xdr:spPr bwMode="auto">
          <a:xfrm>
            <a:off x="2578191" y="2597634"/>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37">
        <xdr:nvSpPr>
          <xdr:cNvPr id="143" name="Text Box 81"/>
          <xdr:cNvSpPr txBox="1">
            <a:spLocks noChangeArrowheads="1" noTextEdit="1"/>
          </xdr:cNvSpPr>
        </xdr:nvSpPr>
        <xdr:spPr bwMode="auto">
          <a:xfrm>
            <a:off x="779048" y="6547757"/>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36">
        <xdr:nvSpPr>
          <xdr:cNvPr id="144" name="Text Box 81"/>
          <xdr:cNvSpPr txBox="1">
            <a:spLocks noChangeArrowheads="1" noTextEdit="1"/>
          </xdr:cNvSpPr>
        </xdr:nvSpPr>
        <xdr:spPr bwMode="auto">
          <a:xfrm>
            <a:off x="6597586" y="5381171"/>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$207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1">
        <xdr:nvSpPr>
          <xdr:cNvPr id="145" name="Text Box 81"/>
          <xdr:cNvSpPr txBox="1">
            <a:spLocks noChangeArrowheads="1" noTextEdit="1"/>
          </xdr:cNvSpPr>
        </xdr:nvSpPr>
        <xdr:spPr bwMode="auto">
          <a:xfrm>
            <a:off x="2844761" y="3677973"/>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0">
        <xdr:nvSpPr>
          <xdr:cNvPr id="146" name="Text Box 81"/>
          <xdr:cNvSpPr txBox="1">
            <a:spLocks noChangeArrowheads="1" noTextEdit="1"/>
          </xdr:cNvSpPr>
        </xdr:nvSpPr>
        <xdr:spPr bwMode="auto">
          <a:xfrm>
            <a:off x="162358" y="3818514"/>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39">
        <xdr:nvSpPr>
          <xdr:cNvPr id="147" name="Text Box 81"/>
          <xdr:cNvSpPr txBox="1">
            <a:spLocks noChangeArrowheads="1" noTextEdit="1"/>
          </xdr:cNvSpPr>
        </xdr:nvSpPr>
        <xdr:spPr bwMode="auto">
          <a:xfrm>
            <a:off x="5304406" y="4783059"/>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6">
        <xdr:nvSpPr>
          <xdr:cNvPr id="148" name="Text Box 81"/>
          <xdr:cNvSpPr txBox="1">
            <a:spLocks noChangeArrowheads="1" noTextEdit="1"/>
          </xdr:cNvSpPr>
        </xdr:nvSpPr>
        <xdr:spPr bwMode="auto">
          <a:xfrm>
            <a:off x="7242239" y="5241837"/>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4">
        <xdr:nvSpPr>
          <xdr:cNvPr id="149" name="Text Box 81"/>
          <xdr:cNvSpPr txBox="1">
            <a:spLocks noChangeArrowheads="1" noTextEdit="1"/>
          </xdr:cNvSpPr>
        </xdr:nvSpPr>
        <xdr:spPr bwMode="auto">
          <a:xfrm>
            <a:off x="5541382" y="5901770"/>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3">
        <xdr:nvSpPr>
          <xdr:cNvPr id="150" name="Text Box 81"/>
          <xdr:cNvSpPr txBox="1">
            <a:spLocks noChangeArrowheads="1" noTextEdit="1"/>
          </xdr:cNvSpPr>
        </xdr:nvSpPr>
        <xdr:spPr bwMode="auto">
          <a:xfrm>
            <a:off x="6792201" y="4086252"/>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2">
        <xdr:nvSpPr>
          <xdr:cNvPr id="151" name="Text Box 81"/>
          <xdr:cNvSpPr txBox="1">
            <a:spLocks noChangeArrowheads="1" noTextEdit="1"/>
          </xdr:cNvSpPr>
        </xdr:nvSpPr>
        <xdr:spPr bwMode="auto">
          <a:xfrm>
            <a:off x="4184563" y="3931808"/>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1">
        <xdr:nvSpPr>
          <xdr:cNvPr id="152" name="Text Box 81"/>
          <xdr:cNvSpPr txBox="1">
            <a:spLocks noChangeArrowheads="1" noTextEdit="1"/>
          </xdr:cNvSpPr>
        </xdr:nvSpPr>
        <xdr:spPr bwMode="auto">
          <a:xfrm>
            <a:off x="5057621" y="3080184"/>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0">
        <xdr:nvSpPr>
          <xdr:cNvPr id="153" name="Text Box 81"/>
          <xdr:cNvSpPr txBox="1">
            <a:spLocks noChangeArrowheads="1" noTextEdit="1"/>
          </xdr:cNvSpPr>
        </xdr:nvSpPr>
        <xdr:spPr bwMode="auto">
          <a:xfrm>
            <a:off x="6517529" y="3627611"/>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9">
        <xdr:nvSpPr>
          <xdr:cNvPr id="154" name="Text Box 81"/>
          <xdr:cNvSpPr txBox="1">
            <a:spLocks noChangeArrowheads="1" noTextEdit="1"/>
          </xdr:cNvSpPr>
        </xdr:nvSpPr>
        <xdr:spPr bwMode="auto">
          <a:xfrm>
            <a:off x="6022654" y="3398089"/>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$65</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48">
        <xdr:nvSpPr>
          <xdr:cNvPr id="155" name="Text Box 81"/>
          <xdr:cNvSpPr txBox="1">
            <a:spLocks noChangeArrowheads="1" noTextEdit="1"/>
          </xdr:cNvSpPr>
        </xdr:nvSpPr>
        <xdr:spPr bwMode="auto">
          <a:xfrm>
            <a:off x="1520960" y="2337402"/>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4">
        <xdr:nvSpPr>
          <xdr:cNvPr id="156" name="Text Box 81"/>
          <xdr:cNvSpPr txBox="1">
            <a:spLocks noChangeArrowheads="1" noTextEdit="1"/>
          </xdr:cNvSpPr>
        </xdr:nvSpPr>
        <xdr:spPr bwMode="auto">
          <a:xfrm>
            <a:off x="812060" y="3183535"/>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2">
        <xdr:nvSpPr>
          <xdr:cNvPr id="157" name="Text Box 81"/>
          <xdr:cNvSpPr txBox="1">
            <a:spLocks noChangeArrowheads="1" noTextEdit="1"/>
          </xdr:cNvSpPr>
        </xdr:nvSpPr>
        <xdr:spPr bwMode="auto">
          <a:xfrm>
            <a:off x="2481420" y="1698821"/>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1">
        <xdr:nvSpPr>
          <xdr:cNvPr id="158" name="Text Box 81"/>
          <xdr:cNvSpPr txBox="1">
            <a:spLocks noChangeArrowheads="1" noTextEdit="1"/>
          </xdr:cNvSpPr>
        </xdr:nvSpPr>
        <xdr:spPr bwMode="auto">
          <a:xfrm>
            <a:off x="5309587" y="3922167"/>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0">
        <xdr:nvSpPr>
          <xdr:cNvPr id="159" name="Text Box 81"/>
          <xdr:cNvSpPr txBox="1">
            <a:spLocks noChangeArrowheads="1" noTextEdit="1"/>
          </xdr:cNvSpPr>
        </xdr:nvSpPr>
        <xdr:spPr bwMode="auto">
          <a:xfrm>
            <a:off x="6001857" y="5133644"/>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3">
        <xdr:nvSpPr>
          <xdr:cNvPr id="160" name="Text Box 81"/>
          <xdr:cNvSpPr txBox="1">
            <a:spLocks noChangeArrowheads="1" noTextEdit="1"/>
          </xdr:cNvSpPr>
        </xdr:nvSpPr>
        <xdr:spPr bwMode="auto">
          <a:xfrm>
            <a:off x="426584" y="2021217"/>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2">
        <xdr:nvSpPr>
          <xdr:cNvPr id="161" name="Text Box 81"/>
          <xdr:cNvSpPr txBox="1">
            <a:spLocks noChangeArrowheads="1" noTextEdit="1"/>
          </xdr:cNvSpPr>
        </xdr:nvSpPr>
        <xdr:spPr bwMode="auto">
          <a:xfrm>
            <a:off x="4347275" y="4696851"/>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7">
        <xdr:nvSpPr>
          <xdr:cNvPr id="162" name="Text Box 81"/>
          <xdr:cNvSpPr txBox="1">
            <a:spLocks noChangeArrowheads="1" noTextEdit="1"/>
          </xdr:cNvSpPr>
        </xdr:nvSpPr>
        <xdr:spPr bwMode="auto">
          <a:xfrm>
            <a:off x="3757346" y="2423242"/>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3">
        <xdr:nvSpPr>
          <xdr:cNvPr id="163" name="Text Box 81"/>
          <xdr:cNvSpPr txBox="1">
            <a:spLocks noChangeArrowheads="1" noTextEdit="1"/>
          </xdr:cNvSpPr>
        </xdr:nvSpPr>
        <xdr:spPr bwMode="auto">
          <a:xfrm>
            <a:off x="4015936" y="3144890"/>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3">
        <xdr:nvSpPr>
          <xdr:cNvPr id="164" name="Text Box 81"/>
          <xdr:cNvSpPr txBox="1">
            <a:spLocks noChangeArrowheads="1" noTextEdit="1"/>
          </xdr:cNvSpPr>
        </xdr:nvSpPr>
        <xdr:spPr bwMode="auto">
          <a:xfrm>
            <a:off x="609974" y="1279992"/>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8">
        <xdr:nvSpPr>
          <xdr:cNvPr id="165" name="Text Box 81"/>
          <xdr:cNvSpPr txBox="1">
            <a:spLocks noChangeArrowheads="1" noTextEdit="1"/>
          </xdr:cNvSpPr>
        </xdr:nvSpPr>
        <xdr:spPr bwMode="auto">
          <a:xfrm>
            <a:off x="6637418" y="4515280"/>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7">
        <xdr:nvSpPr>
          <xdr:cNvPr id="166" name="Text Box 81"/>
          <xdr:cNvSpPr txBox="1">
            <a:spLocks noChangeArrowheads="1" noTextEdit="1"/>
          </xdr:cNvSpPr>
        </xdr:nvSpPr>
        <xdr:spPr bwMode="auto">
          <a:xfrm>
            <a:off x="2652467" y="4776587"/>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80">
        <xdr:nvSpPr>
          <xdr:cNvPr id="167" name="Text Box 81"/>
          <xdr:cNvSpPr txBox="1">
            <a:spLocks noChangeArrowheads="1" noTextEdit="1"/>
          </xdr:cNvSpPr>
        </xdr:nvSpPr>
        <xdr:spPr bwMode="auto">
          <a:xfrm>
            <a:off x="1694053" y="3360709"/>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76">
        <xdr:nvSpPr>
          <xdr:cNvPr id="168" name="Text Box 81"/>
          <xdr:cNvSpPr txBox="1">
            <a:spLocks noChangeArrowheads="1" noTextEdit="1"/>
          </xdr:cNvSpPr>
        </xdr:nvSpPr>
        <xdr:spPr bwMode="auto">
          <a:xfrm>
            <a:off x="7621182" y="4863991"/>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59">
        <xdr:nvSpPr>
          <xdr:cNvPr id="169" name="Text Box 81"/>
          <xdr:cNvSpPr txBox="1">
            <a:spLocks noChangeArrowheads="1" noTextEdit="1"/>
          </xdr:cNvSpPr>
        </xdr:nvSpPr>
        <xdr:spPr bwMode="auto">
          <a:xfrm>
            <a:off x="4967865" y="1888257"/>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sp macro="" textlink="$AD$169">
        <xdr:nvSpPr>
          <xdr:cNvPr id="170" name="Text Box 81"/>
          <xdr:cNvSpPr txBox="1">
            <a:spLocks noChangeArrowheads="1" noTextEdit="1"/>
          </xdr:cNvSpPr>
        </xdr:nvSpPr>
        <xdr:spPr bwMode="auto">
          <a:xfrm>
            <a:off x="7757626" y="4412897"/>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4</xdr:row>
      <xdr:rowOff>215329</xdr:rowOff>
    </xdr:from>
    <xdr:to>
      <xdr:col>27</xdr:col>
      <xdr:colOff>2698628</xdr:colOff>
      <xdr:row>6</xdr:row>
      <xdr:rowOff>168662</xdr:rowOff>
    </xdr:to>
    <xdr:sp macro="" textlink="">
      <xdr:nvSpPr>
        <xdr:cNvPr id="117" name="TextBox 116"/>
        <xdr:cNvSpPr txBox="1"/>
      </xdr:nvSpPr>
      <xdr:spPr>
        <a:xfrm>
          <a:off x="15023978" y="1084485"/>
          <a:ext cx="3652838"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6</xdr:row>
          <xdr:rowOff>142875</xdr:rowOff>
        </xdr:from>
        <xdr:to>
          <xdr:col>27</xdr:col>
          <xdr:colOff>2695575</xdr:colOff>
          <xdr:row>22</xdr:row>
          <xdr:rowOff>19050</xdr:rowOff>
        </xdr:to>
        <xdr:sp macro="" textlink="">
          <xdr:nvSpPr>
            <xdr:cNvPr id="3116" name="List Box 44"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190497</xdr:rowOff>
    </xdr:from>
    <xdr:to>
      <xdr:col>26</xdr:col>
      <xdr:colOff>511969</xdr:colOff>
      <xdr:row>57</xdr:row>
      <xdr:rowOff>11906</xdr:rowOff>
    </xdr:to>
    <xdr:sp macro="" textlink="">
      <xdr:nvSpPr>
        <xdr:cNvPr id="3" name="TextBox 2"/>
        <xdr:cNvSpPr txBox="1"/>
      </xdr:nvSpPr>
      <xdr:spPr>
        <a:xfrm>
          <a:off x="47626" y="7834310"/>
          <a:ext cx="15835312" cy="3024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represents the first two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endParaRPr lang="en-US"/>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r>
            <a:rPr lang="en-US"/>
            <a:t/>
          </a:r>
          <a:br>
            <a:rPr lang="en-US"/>
          </a:br>
          <a:r>
            <a:rPr lang="en-US" b="1"/>
            <a:t>4. Average Values.</a:t>
          </a:r>
          <a:r>
            <a:rPr lang="en-US" baseline="0"/>
            <a:t> This sheet presents </a:t>
          </a:r>
          <a:r>
            <a:rPr lang="en-US"/>
            <a:t>running averages across the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Reference</a:t>
          </a:r>
          <a:r>
            <a:rPr lang="en-US" b="1" baseline="0"/>
            <a:t> - Winter Weather. </a:t>
          </a:r>
          <a:r>
            <a:rPr lang="en-US" sz="1100">
              <a:solidFill>
                <a:schemeClr val="dk1"/>
              </a:solidFill>
              <a:effectLst/>
              <a:latin typeface="+mn-lt"/>
              <a:ea typeface="+mn-ea"/>
              <a:cs typeface="+mn-cs"/>
            </a:rPr>
            <a:t>To provide additional context for the data provided</a:t>
          </a:r>
          <a:r>
            <a:rPr lang="en-US" sz="1100" baseline="0">
              <a:solidFill>
                <a:schemeClr val="dk1"/>
              </a:solidFill>
              <a:effectLst/>
              <a:latin typeface="+mn-lt"/>
              <a:ea typeface="+mn-ea"/>
              <a:cs typeface="+mn-cs"/>
            </a:rPr>
            <a:t> by state DOTs in this survey</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this tab includes maps developed through Clear Roads research  that show average annual winter weather and severity for the decade of 2000 to 2010.</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4</xdr:row>
          <xdr:rowOff>123825</xdr:rowOff>
        </xdr:to>
        <xdr:sp macro="" textlink="">
          <xdr:nvSpPr>
            <xdr:cNvPr id="3122" name="List Box 50" hidden="1">
              <a:extLst>
                <a:ext uri="{63B3BB69-23CF-44E3-9099-C40C66FF867C}">
                  <a14:compatExt spid="_x0000_s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2015-2016</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397002</xdr:colOff>
      <xdr:row>0</xdr:row>
      <xdr:rowOff>777240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0</xdr:row>
      <xdr:rowOff>773723</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029200" cy="773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3</xdr:col>
      <xdr:colOff>720852</xdr:colOff>
      <xdr:row>0</xdr:row>
      <xdr:rowOff>786765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7</xdr:row>
      <xdr:rowOff>38099</xdr:rowOff>
    </xdr:from>
    <xdr:to>
      <xdr:col>16</xdr:col>
      <xdr:colOff>523875</xdr:colOff>
      <xdr:row>17</xdr:row>
      <xdr:rowOff>114300</xdr:rowOff>
    </xdr:to>
    <xdr:sp macro="" textlink="">
      <xdr:nvSpPr>
        <xdr:cNvPr id="2" name="TextBox 1"/>
        <xdr:cNvSpPr txBox="1"/>
      </xdr:nvSpPr>
      <xdr:spPr>
        <a:xfrm>
          <a:off x="47625" y="1381124"/>
          <a:ext cx="10229850" cy="198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t>To provide additional context for the data provided</a:t>
          </a:r>
          <a:r>
            <a:rPr lang="en-US" baseline="0"/>
            <a:t> by state DOTs in this survey</a:t>
          </a:r>
          <a:r>
            <a:rPr lang="en-US"/>
            <a:t>,</a:t>
          </a:r>
          <a:r>
            <a:rPr lang="en-US" baseline="0"/>
            <a:t> the following five maps developed through Clear Roads research show average annual winter weather and severity for the decade of 2000 to 2010:</a:t>
          </a:r>
        </a:p>
        <a:p>
          <a:endParaRPr lang="en-US" baseline="0"/>
        </a:p>
        <a:p>
          <a:pPr marL="0" marR="0" indent="0" defTabSz="914400" eaLnBrk="1" fontAlgn="auto" latinLnBrk="0" hangingPunct="1">
            <a:lnSpc>
              <a:spcPct val="100000"/>
            </a:lnSpc>
            <a:spcBef>
              <a:spcPts val="0"/>
            </a:spcBef>
            <a:spcAft>
              <a:spcPts val="0"/>
            </a:spcAft>
            <a:buClrTx/>
            <a:buSzTx/>
            <a:buFontTx/>
            <a:buNone/>
            <a:tabLst/>
            <a:defRPr/>
          </a:pPr>
          <a:r>
            <a:rPr lang="en-US"/>
            <a:t>•</a:t>
          </a:r>
          <a:r>
            <a:rPr lang="en-US" b="1"/>
            <a:t>  </a:t>
          </a:r>
          <a:r>
            <a:rPr lang="en-US" baseline="0"/>
            <a:t>U.S. Winter Severity Index for Winter Road Maintenance</a:t>
          </a:r>
        </a:p>
        <a:p>
          <a:r>
            <a:rPr lang="en-US"/>
            <a:t>• </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U.S. Annual Snowfall (inches)</a:t>
          </a:r>
          <a:endParaRPr lang="en-US">
            <a:effectLst/>
          </a:endParaRPr>
        </a:p>
        <a:p>
          <a:r>
            <a:rPr lang="en-US"/>
            <a:t>•</a:t>
          </a:r>
          <a:r>
            <a:rPr lang="en-US" sz="1100" b="1">
              <a:solidFill>
                <a:schemeClr val="dk1"/>
              </a:solidFill>
              <a:effectLst/>
              <a:latin typeface="+mn-lt"/>
              <a:ea typeface="+mn-ea"/>
              <a:cs typeface="+mn-cs"/>
            </a:rPr>
            <a:t> </a:t>
          </a:r>
          <a:r>
            <a:rPr lang="en-US" baseline="0"/>
            <a:t> U.S. Annual Hours of Snowfall</a:t>
          </a:r>
        </a:p>
        <a:p>
          <a:r>
            <a:rPr lang="en-US"/>
            <a:t>•</a:t>
          </a:r>
          <a:r>
            <a:rPr lang="en-US" sz="1100" b="1">
              <a:solidFill>
                <a:schemeClr val="dk1"/>
              </a:solidFill>
              <a:effectLst/>
              <a:latin typeface="+mn-lt"/>
              <a:ea typeface="+mn-ea"/>
              <a:cs typeface="+mn-cs"/>
            </a:rPr>
            <a:t>  </a:t>
          </a:r>
          <a:r>
            <a:rPr lang="en-US" baseline="0"/>
            <a:t>U.S. Annual Hours of Freezing Rain</a:t>
          </a:r>
        </a:p>
        <a:p>
          <a:r>
            <a:rPr lang="en-US"/>
            <a:t>•</a:t>
          </a:r>
          <a:r>
            <a:rPr lang="en-US" sz="1100" b="1">
              <a:solidFill>
                <a:schemeClr val="dk1"/>
              </a:solidFill>
              <a:effectLst/>
              <a:latin typeface="+mn-lt"/>
              <a:ea typeface="+mn-ea"/>
              <a:cs typeface="+mn-cs"/>
            </a:rPr>
            <a:t> </a:t>
          </a:r>
          <a:r>
            <a:rPr lang="en-US" baseline="0"/>
            <a:t> U.S. Hours of Blowing Snow</a:t>
          </a:r>
        </a:p>
        <a:p>
          <a:r>
            <a:rPr lang="en-US" baseline="0"/>
            <a:t/>
          </a:r>
          <a:br>
            <a:rPr lang="en-US" baseline="0"/>
          </a:br>
          <a:r>
            <a:rPr lang="en-US" baseline="0"/>
            <a:t>For information about the research methodology and for detailed state maps, see </a:t>
          </a:r>
          <a:r>
            <a:rPr lang="en-US" b="1" baseline="0"/>
            <a:t>Clear Roads Project 10-02 Mapping Weather Severity Zones</a:t>
          </a:r>
          <a:r>
            <a:rPr lang="en-US" baseline="0"/>
            <a:t> (</a:t>
          </a:r>
          <a:r>
            <a:rPr lang="en-US" u="sng" baseline="0">
              <a:solidFill>
                <a:srgbClr val="0033CC"/>
              </a:solidFill>
            </a:rPr>
            <a:t>clearroads.org/project/mapping-weather-severity-zones</a:t>
          </a:r>
          <a:r>
            <a:rPr lang="en-US" baseline="0"/>
            <a:t>) and </a:t>
          </a:r>
          <a:r>
            <a:rPr lang="en-US" b="1" baseline="0"/>
            <a:t>Clear Roads Project 14-08: Weather Severity Mapping Enhancement </a:t>
          </a:r>
          <a:r>
            <a:rPr lang="en-US" b="0" baseline="0"/>
            <a:t>(</a:t>
          </a:r>
          <a:r>
            <a:rPr lang="en-US" u="sng" baseline="0">
              <a:solidFill>
                <a:srgbClr val="0033CC"/>
              </a:solidFill>
            </a:rPr>
            <a:t>clearroads.org/project/weather-severity-mapping-enhancement</a:t>
          </a:r>
          <a:r>
            <a:rPr lang="en-US" u="none" baseline="0">
              <a:solidFill>
                <a:sysClr val="windowText" lastClr="000000"/>
              </a:solidFill>
            </a:rPr>
            <a:t>).</a:t>
          </a:r>
        </a:p>
      </xdr:txBody>
    </xdr:sp>
    <xdr:clientData/>
  </xdr:twoCellAnchor>
  <xdr:twoCellAnchor editAs="oneCell">
    <xdr:from>
      <xdr:col>0</xdr:col>
      <xdr:colOff>0</xdr:colOff>
      <xdr:row>0</xdr:row>
      <xdr:rowOff>0</xdr:rowOff>
    </xdr:from>
    <xdr:to>
      <xdr:col>7</xdr:col>
      <xdr:colOff>435102</xdr:colOff>
      <xdr:row>4</xdr:row>
      <xdr:rowOff>15240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editAs="oneCell">
    <xdr:from>
      <xdr:col>0</xdr:col>
      <xdr:colOff>66675</xdr:colOff>
      <xdr:row>19</xdr:row>
      <xdr:rowOff>167320</xdr:rowOff>
    </xdr:from>
    <xdr:to>
      <xdr:col>11</xdr:col>
      <xdr:colOff>189139</xdr:colOff>
      <xdr:row>43</xdr:row>
      <xdr:rowOff>43992</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3800427"/>
          <a:ext cx="6858000" cy="4448672"/>
        </a:xfrm>
        <a:prstGeom prst="rect">
          <a:avLst/>
        </a:prstGeom>
      </xdr:spPr>
    </xdr:pic>
    <xdr:clientData/>
  </xdr:twoCellAnchor>
  <xdr:twoCellAnchor editAs="oneCell">
    <xdr:from>
      <xdr:col>13</xdr:col>
      <xdr:colOff>45027</xdr:colOff>
      <xdr:row>19</xdr:row>
      <xdr:rowOff>167320</xdr:rowOff>
    </xdr:from>
    <xdr:to>
      <xdr:col>24</xdr:col>
      <xdr:colOff>167492</xdr:colOff>
      <xdr:row>43</xdr:row>
      <xdr:rowOff>7054</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5206" y="3800427"/>
          <a:ext cx="6858000" cy="4411734"/>
        </a:xfrm>
        <a:prstGeom prst="rect">
          <a:avLst/>
        </a:prstGeom>
      </xdr:spPr>
    </xdr:pic>
    <xdr:clientData/>
  </xdr:twoCellAnchor>
  <xdr:twoCellAnchor editAs="oneCell">
    <xdr:from>
      <xdr:col>0</xdr:col>
      <xdr:colOff>66675</xdr:colOff>
      <xdr:row>46</xdr:row>
      <xdr:rowOff>170381</xdr:rowOff>
    </xdr:from>
    <xdr:to>
      <xdr:col>11</xdr:col>
      <xdr:colOff>189139</xdr:colOff>
      <xdr:row>69</xdr:row>
      <xdr:rowOff>146890</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8946988"/>
          <a:ext cx="6858000" cy="4358009"/>
        </a:xfrm>
        <a:prstGeom prst="rect">
          <a:avLst/>
        </a:prstGeom>
      </xdr:spPr>
    </xdr:pic>
    <xdr:clientData/>
  </xdr:twoCellAnchor>
  <xdr:twoCellAnchor editAs="oneCell">
    <xdr:from>
      <xdr:col>13</xdr:col>
      <xdr:colOff>45027</xdr:colOff>
      <xdr:row>46</xdr:row>
      <xdr:rowOff>170381</xdr:rowOff>
    </xdr:from>
    <xdr:to>
      <xdr:col>24</xdr:col>
      <xdr:colOff>167492</xdr:colOff>
      <xdr:row>70</xdr:row>
      <xdr:rowOff>38763</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05206" y="8946988"/>
          <a:ext cx="6858000" cy="4440382"/>
        </a:xfrm>
        <a:prstGeom prst="rect">
          <a:avLst/>
        </a:prstGeom>
      </xdr:spPr>
    </xdr:pic>
    <xdr:clientData/>
  </xdr:twoCellAnchor>
  <xdr:twoCellAnchor editAs="oneCell">
    <xdr:from>
      <xdr:col>0</xdr:col>
      <xdr:colOff>66675</xdr:colOff>
      <xdr:row>73</xdr:row>
      <xdr:rowOff>2598</xdr:rowOff>
    </xdr:from>
    <xdr:to>
      <xdr:col>11</xdr:col>
      <xdr:colOff>189139</xdr:colOff>
      <xdr:row>96</xdr:row>
      <xdr:rowOff>103043</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 y="13922705"/>
          <a:ext cx="6858000" cy="44819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2"/>
    <pageSetUpPr fitToPage="1"/>
  </sheetPr>
  <dimension ref="A1:DN186"/>
  <sheetViews>
    <sheetView showGridLines="0" tabSelected="1" zoomScale="80" zoomScaleNormal="80" workbookViewId="0">
      <selection activeCell="T24" sqref="T24"/>
    </sheetView>
  </sheetViews>
  <sheetFormatPr defaultRowHeight="5.65" customHeight="1" x14ac:dyDescent="0.2"/>
  <cols>
    <col min="1" max="1" width="1.42578125" style="8" customWidth="1"/>
    <col min="2" max="5" width="9.140625" style="8" customWidth="1"/>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ustomWidth="1"/>
    <col min="16" max="16" width="9.28515625" style="8" customWidth="1"/>
    <col min="17" max="21" width="9.140625" style="8" customWidth="1"/>
    <col min="22" max="27" width="9.140625" style="7" customWidth="1"/>
    <col min="28" max="28" width="42.85546875" style="7" customWidth="1"/>
    <col min="29" max="29" width="18.42578125" style="289" hidden="1" customWidth="1"/>
    <col min="30" max="30" width="46.28515625" style="306" hidden="1" customWidth="1"/>
    <col min="31" max="31" width="22.140625" style="331" hidden="1" customWidth="1"/>
    <col min="32" max="32" width="22.140625" style="297" hidden="1" customWidth="1"/>
    <col min="33" max="36" width="22.140625" style="292" hidden="1" customWidth="1"/>
    <col min="37" max="37" width="22.140625" style="308" hidden="1" customWidth="1"/>
    <col min="38" max="117" width="22.140625" style="332" hidden="1" customWidth="1"/>
    <col min="118" max="118" width="22.140625" style="1" customWidth="1"/>
    <col min="119" max="16384" width="9.140625" style="1"/>
  </cols>
  <sheetData>
    <row r="1" spans="1:117" s="19" customFormat="1" ht="19.5" x14ac:dyDescent="0.25">
      <c r="A1" s="18"/>
      <c r="B1" s="18"/>
      <c r="C1" s="18"/>
      <c r="D1" s="18"/>
      <c r="E1" s="18"/>
      <c r="F1" s="18"/>
      <c r="G1" s="18"/>
      <c r="H1" s="18"/>
      <c r="I1" s="18"/>
      <c r="J1" s="20"/>
      <c r="K1" s="18"/>
      <c r="L1" s="18"/>
      <c r="M1" s="18"/>
      <c r="N1" s="18"/>
      <c r="O1" s="18"/>
      <c r="P1" s="18"/>
      <c r="Q1" s="18"/>
      <c r="R1" s="18"/>
      <c r="S1" s="18"/>
      <c r="T1" s="18"/>
      <c r="U1" s="18"/>
      <c r="V1" s="18"/>
      <c r="W1" s="18"/>
      <c r="X1" s="18"/>
      <c r="Y1" s="18"/>
      <c r="Z1" s="18"/>
      <c r="AA1" s="18"/>
      <c r="AB1" s="18"/>
      <c r="AC1" s="281"/>
      <c r="AD1" s="282"/>
      <c r="AE1" s="283"/>
      <c r="AF1" s="284"/>
      <c r="AG1" s="285"/>
      <c r="AH1" s="285"/>
      <c r="AI1" s="285"/>
      <c r="AJ1" s="285"/>
      <c r="AK1" s="286"/>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row>
    <row r="2" spans="1:117" s="19" customFormat="1" ht="19.5" x14ac:dyDescent="0.25">
      <c r="A2" s="18"/>
      <c r="B2" s="18"/>
      <c r="C2" s="18"/>
      <c r="D2" s="18"/>
      <c r="E2" s="18"/>
      <c r="F2" s="18"/>
      <c r="G2" s="18"/>
      <c r="H2" s="18"/>
      <c r="I2" s="18"/>
      <c r="J2" s="21"/>
      <c r="K2" s="18"/>
      <c r="L2" s="18"/>
      <c r="M2" s="18"/>
      <c r="N2" s="18"/>
      <c r="P2" s="18"/>
      <c r="Q2" s="18"/>
      <c r="R2" s="18"/>
      <c r="S2" s="18"/>
      <c r="T2" s="18"/>
      <c r="U2" s="18"/>
      <c r="V2" s="18"/>
      <c r="W2" s="18"/>
      <c r="X2" s="18"/>
      <c r="Y2" s="18"/>
      <c r="Z2" s="18"/>
      <c r="AA2" s="18"/>
      <c r="AB2" s="18"/>
      <c r="AC2" s="281"/>
      <c r="AD2" s="282"/>
      <c r="AE2" s="283"/>
      <c r="AF2" s="284"/>
      <c r="AG2" s="285"/>
      <c r="AH2" s="285"/>
      <c r="AI2" s="285"/>
      <c r="AJ2" s="285"/>
      <c r="AK2" s="286"/>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row>
    <row r="3" spans="1:117" s="19" customFormat="1" ht="19.5" x14ac:dyDescent="0.25">
      <c r="A3" s="18"/>
      <c r="B3" s="18"/>
      <c r="C3" s="18"/>
      <c r="D3" s="18"/>
      <c r="E3" s="18"/>
      <c r="F3" s="18"/>
      <c r="G3" s="18"/>
      <c r="H3" s="18"/>
      <c r="I3" s="18"/>
      <c r="J3" s="21"/>
      <c r="K3" s="18"/>
      <c r="L3" s="18"/>
      <c r="M3" s="18"/>
      <c r="N3" s="18"/>
      <c r="O3" s="18"/>
      <c r="P3" s="18"/>
      <c r="Q3" s="18"/>
      <c r="R3" s="18"/>
      <c r="S3" s="18"/>
      <c r="T3" s="18"/>
      <c r="U3" s="18"/>
      <c r="V3" s="18"/>
      <c r="W3" s="18"/>
      <c r="X3" s="18"/>
      <c r="Y3" s="18"/>
      <c r="Z3" s="18"/>
      <c r="AA3" s="18"/>
      <c r="AB3" s="18"/>
      <c r="AC3" s="281"/>
      <c r="AD3" s="282"/>
      <c r="AE3" s="283"/>
      <c r="AF3" s="284"/>
      <c r="AG3" s="285"/>
      <c r="AH3" s="285"/>
      <c r="AI3" s="285"/>
      <c r="AJ3" s="285"/>
      <c r="AK3" s="286"/>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row>
    <row r="4" spans="1:117" s="173" customFormat="1" ht="9" customHeight="1" x14ac:dyDescent="0.3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7"/>
      <c r="AC4" s="287"/>
      <c r="AD4" s="288"/>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c r="DB4" s="287"/>
      <c r="DC4" s="287"/>
      <c r="DD4" s="287"/>
      <c r="DE4" s="287"/>
      <c r="DF4" s="287"/>
      <c r="DG4" s="287"/>
      <c r="DH4" s="287"/>
      <c r="DI4" s="287"/>
      <c r="DJ4" s="287"/>
      <c r="DK4" s="287"/>
      <c r="DL4" s="287"/>
      <c r="DM4" s="287"/>
    </row>
    <row r="5" spans="1:117" s="3" customFormat="1" ht="18.75" x14ac:dyDescent="0.3">
      <c r="A5" s="8"/>
      <c r="B5" s="8"/>
      <c r="C5" s="8"/>
      <c r="D5" s="8"/>
      <c r="E5" s="8"/>
      <c r="F5" s="8"/>
      <c r="G5" s="8"/>
      <c r="H5" s="8"/>
      <c r="I5" s="8"/>
      <c r="J5" s="8"/>
      <c r="K5" s="8"/>
      <c r="L5" s="8"/>
      <c r="M5" s="8"/>
      <c r="N5" s="8"/>
      <c r="O5" s="8"/>
      <c r="P5" s="8"/>
      <c r="Q5" s="8"/>
      <c r="R5" s="8"/>
      <c r="S5" s="8"/>
      <c r="T5" s="7"/>
      <c r="U5" s="340"/>
      <c r="V5" s="340"/>
      <c r="W5" s="13"/>
      <c r="X5" s="13"/>
      <c r="Y5" s="13"/>
      <c r="Z5" s="13"/>
      <c r="AA5" s="13"/>
      <c r="AB5" s="12"/>
      <c r="AC5" s="289"/>
      <c r="AD5" s="290" t="s">
        <v>1</v>
      </c>
      <c r="AE5" s="291" t="s">
        <v>0</v>
      </c>
      <c r="AF5" s="291" t="s">
        <v>3</v>
      </c>
      <c r="AG5" s="291" t="s">
        <v>4</v>
      </c>
      <c r="AH5" s="291"/>
      <c r="AI5" s="292"/>
      <c r="AJ5" s="292"/>
      <c r="AK5" s="292"/>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row>
    <row r="6" spans="1:117" s="3" customFormat="1" ht="12.75" x14ac:dyDescent="0.2">
      <c r="A6" s="8"/>
      <c r="B6" s="8"/>
      <c r="C6" s="8"/>
      <c r="D6" s="8"/>
      <c r="E6" s="8"/>
      <c r="F6" s="8"/>
      <c r="G6" s="8"/>
      <c r="H6" s="8"/>
      <c r="I6" s="8"/>
      <c r="J6" s="8"/>
      <c r="K6" s="8"/>
      <c r="L6" s="8"/>
      <c r="M6" s="8"/>
      <c r="N6" s="8"/>
      <c r="O6" s="8"/>
      <c r="P6" s="8"/>
      <c r="Q6" s="8"/>
      <c r="R6" s="8"/>
      <c r="S6" s="8"/>
      <c r="T6" s="7"/>
      <c r="U6" s="7"/>
      <c r="V6" s="7"/>
      <c r="W6" s="7"/>
      <c r="X6" s="7"/>
      <c r="Y6" s="7"/>
      <c r="Z6" s="7"/>
      <c r="AA6" s="7"/>
      <c r="AB6" s="12"/>
      <c r="AC6" s="289"/>
      <c r="AD6" s="290">
        <v>1</v>
      </c>
      <c r="AE6" s="291">
        <f>1+(AD6-1)*22</f>
        <v>1</v>
      </c>
      <c r="AF6" s="294">
        <v>11</v>
      </c>
      <c r="AG6" s="294">
        <f>AE6+AF6</f>
        <v>12</v>
      </c>
      <c r="AH6" s="294"/>
      <c r="AI6" s="292"/>
      <c r="AJ6" s="292"/>
      <c r="AK6" s="292"/>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row>
    <row r="7" spans="1:117" s="3" customFormat="1" ht="15" customHeight="1" x14ac:dyDescent="0.2">
      <c r="A7" s="8"/>
      <c r="B7" s="8"/>
      <c r="C7" s="8"/>
      <c r="D7" s="8"/>
      <c r="E7" s="8"/>
      <c r="F7" s="8"/>
      <c r="G7" s="8"/>
      <c r="H7" s="8"/>
      <c r="I7" s="8"/>
      <c r="J7" s="8"/>
      <c r="K7" s="8"/>
      <c r="L7" s="8"/>
      <c r="M7" s="8"/>
      <c r="N7" s="8"/>
      <c r="O7" s="8"/>
      <c r="P7" s="8"/>
      <c r="Q7" s="8"/>
      <c r="R7" s="8"/>
      <c r="S7" s="8"/>
      <c r="T7" s="7"/>
      <c r="U7" s="339"/>
      <c r="V7" s="339"/>
      <c r="W7" s="14"/>
      <c r="X7" s="14"/>
      <c r="Y7" s="14"/>
      <c r="Z7" s="14"/>
      <c r="AA7" s="14"/>
      <c r="AB7" s="12"/>
      <c r="AC7" s="295"/>
      <c r="AD7" s="296"/>
      <c r="AE7" s="293"/>
      <c r="AF7" s="297"/>
      <c r="AG7" s="298"/>
      <c r="AH7" s="298"/>
      <c r="AI7" s="292"/>
      <c r="AJ7" s="292"/>
      <c r="AK7" s="292"/>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row>
    <row r="8" spans="1:117" s="3" customFormat="1" ht="12.75" x14ac:dyDescent="0.2">
      <c r="A8" s="8"/>
      <c r="B8" s="8"/>
      <c r="C8" s="8"/>
      <c r="D8" s="8"/>
      <c r="E8" s="8"/>
      <c r="F8" s="8"/>
      <c r="G8" s="8"/>
      <c r="H8" s="8"/>
      <c r="I8" s="8"/>
      <c r="J8" s="8"/>
      <c r="K8" s="8"/>
      <c r="L8" s="8"/>
      <c r="M8" s="8"/>
      <c r="N8" s="8"/>
      <c r="O8" s="8"/>
      <c r="P8" s="8"/>
      <c r="Q8" s="8"/>
      <c r="R8" s="8"/>
      <c r="S8" s="8"/>
      <c r="T8" s="7"/>
      <c r="U8" s="339"/>
      <c r="V8" s="339"/>
      <c r="W8" s="14"/>
      <c r="X8" s="14"/>
      <c r="Y8" s="14"/>
      <c r="Z8" s="14"/>
      <c r="AA8" s="14"/>
      <c r="AB8" s="12"/>
      <c r="AC8" s="295"/>
      <c r="AD8" s="299" t="s">
        <v>2</v>
      </c>
      <c r="AE8" s="300" t="s">
        <v>5</v>
      </c>
      <c r="AF8" s="300"/>
      <c r="AG8" s="300"/>
      <c r="AH8" s="300"/>
      <c r="AI8" s="292"/>
      <c r="AJ8" s="292"/>
      <c r="AK8" s="292"/>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row>
    <row r="9" spans="1:117" s="3" customFormat="1" ht="15" customHeight="1" x14ac:dyDescent="0.2">
      <c r="A9" s="8"/>
      <c r="B9" s="8"/>
      <c r="C9" s="8"/>
      <c r="D9" s="8"/>
      <c r="E9" s="8"/>
      <c r="F9" s="8"/>
      <c r="G9" s="8"/>
      <c r="H9" s="8"/>
      <c r="I9" s="8"/>
      <c r="J9" s="8"/>
      <c r="K9" s="8"/>
      <c r="L9" s="8"/>
      <c r="M9" s="8"/>
      <c r="N9" s="8"/>
      <c r="O9" s="8"/>
      <c r="P9" s="8"/>
      <c r="Q9" s="8"/>
      <c r="R9" s="8"/>
      <c r="S9" s="8"/>
      <c r="T9" s="7"/>
      <c r="U9" s="9"/>
      <c r="V9" s="9"/>
      <c r="W9" s="9"/>
      <c r="X9" s="9"/>
      <c r="Y9" s="9"/>
      <c r="Z9" s="9"/>
      <c r="AA9" s="9"/>
      <c r="AB9" s="12"/>
      <c r="AC9" s="295"/>
      <c r="AD9" s="301" t="s">
        <v>1067</v>
      </c>
      <c r="AE9" s="302" t="str">
        <f>AE35</f>
        <v>SYSTEM: Total lane miles</v>
      </c>
      <c r="AF9" s="303"/>
      <c r="AG9" s="303"/>
      <c r="AH9" s="303"/>
      <c r="AI9" s="298"/>
      <c r="AJ9" s="298"/>
      <c r="AK9" s="298"/>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row>
    <row r="10" spans="1:117" s="3" customFormat="1" ht="15" customHeight="1" x14ac:dyDescent="0.2">
      <c r="A10" s="8"/>
      <c r="B10" s="8"/>
      <c r="C10" s="8"/>
      <c r="D10" s="8"/>
      <c r="E10" s="8"/>
      <c r="F10" s="8"/>
      <c r="G10" s="8"/>
      <c r="H10" s="8"/>
      <c r="I10" s="8"/>
      <c r="J10" s="8"/>
      <c r="K10" s="8"/>
      <c r="L10" s="8"/>
      <c r="M10" s="8"/>
      <c r="N10" s="8"/>
      <c r="O10" s="8"/>
      <c r="P10" s="8"/>
      <c r="Q10" s="8"/>
      <c r="R10" s="8"/>
      <c r="S10" s="8"/>
      <c r="T10" s="7"/>
      <c r="U10" s="338"/>
      <c r="V10" s="338"/>
      <c r="W10" s="14"/>
      <c r="X10" s="14"/>
      <c r="Y10" s="14"/>
      <c r="Z10" s="14"/>
      <c r="AA10" s="14"/>
      <c r="AB10" s="12"/>
      <c r="AC10" s="295"/>
      <c r="AD10" s="301" t="s">
        <v>1066</v>
      </c>
      <c r="AE10" s="302" t="str">
        <f>AF35</f>
        <v>HUMAN RESOURCES: State workers (full-time)</v>
      </c>
      <c r="AF10" s="303"/>
      <c r="AG10" s="303"/>
      <c r="AH10" s="303"/>
      <c r="AI10" s="298"/>
      <c r="AJ10" s="298"/>
      <c r="AK10" s="298"/>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row>
    <row r="11" spans="1:117" s="3" customFormat="1" ht="15" customHeight="1" x14ac:dyDescent="0.2">
      <c r="A11" s="8"/>
      <c r="B11" s="8"/>
      <c r="C11" s="8"/>
      <c r="D11" s="8"/>
      <c r="E11" s="8"/>
      <c r="F11" s="8"/>
      <c r="G11" s="8"/>
      <c r="H11" s="8"/>
      <c r="I11" s="8"/>
      <c r="J11" s="8"/>
      <c r="K11" s="8"/>
      <c r="L11" s="8"/>
      <c r="M11" s="8"/>
      <c r="N11" s="8"/>
      <c r="O11" s="8"/>
      <c r="P11" s="8"/>
      <c r="Q11" s="8"/>
      <c r="R11" s="8"/>
      <c r="S11" s="8"/>
      <c r="T11" s="7"/>
      <c r="U11" s="338"/>
      <c r="V11" s="338"/>
      <c r="W11" s="14"/>
      <c r="X11" s="14"/>
      <c r="Y11" s="14"/>
      <c r="Z11" s="14"/>
      <c r="AA11" s="14"/>
      <c r="AB11" s="12"/>
      <c r="AC11" s="293"/>
      <c r="AD11" s="301" t="s">
        <v>1104</v>
      </c>
      <c r="AE11" s="302" t="str">
        <f>AG35</f>
        <v>HUMAN RESOURCES: State workers (part-time and seasonal)</v>
      </c>
      <c r="AF11" s="303"/>
      <c r="AG11" s="303"/>
      <c r="AH11" s="303"/>
      <c r="AI11" s="298"/>
      <c r="AJ11" s="298"/>
      <c r="AK11" s="298"/>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row>
    <row r="12" spans="1:117" s="3" customFormat="1" ht="15" customHeight="1" x14ac:dyDescent="0.2">
      <c r="A12" s="8"/>
      <c r="B12" s="8"/>
      <c r="C12" s="8"/>
      <c r="D12" s="8"/>
      <c r="E12" s="8"/>
      <c r="F12" s="8"/>
      <c r="G12" s="8"/>
      <c r="H12" s="8"/>
      <c r="I12" s="8"/>
      <c r="J12" s="8"/>
      <c r="K12" s="8"/>
      <c r="L12" s="8"/>
      <c r="M12" s="8"/>
      <c r="N12" s="8"/>
      <c r="O12" s="8"/>
      <c r="P12" s="8"/>
      <c r="Q12" s="8"/>
      <c r="R12" s="8"/>
      <c r="S12" s="8"/>
      <c r="T12" s="7"/>
      <c r="U12" s="10"/>
      <c r="V12" s="10"/>
      <c r="W12" s="10"/>
      <c r="X12" s="10"/>
      <c r="Y12" s="10"/>
      <c r="Z12" s="10"/>
      <c r="AA12" s="10"/>
      <c r="AB12" s="12"/>
      <c r="AC12" s="295"/>
      <c r="AD12" s="301" t="s">
        <v>1068</v>
      </c>
      <c r="AE12" s="302" t="str">
        <f>AH35</f>
        <v>VEHICLE RESOURCES: Plow trucks (owned and contracted units)</v>
      </c>
      <c r="AF12" s="303"/>
      <c r="AG12" s="303"/>
      <c r="AH12" s="303"/>
      <c r="AI12" s="298"/>
      <c r="AJ12" s="298"/>
      <c r="AK12" s="298"/>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row>
    <row r="13" spans="1:117" s="3" customFormat="1" ht="15" customHeight="1" x14ac:dyDescent="0.2">
      <c r="A13" s="8"/>
      <c r="B13" s="8"/>
      <c r="C13" s="8"/>
      <c r="D13" s="8"/>
      <c r="E13" s="8"/>
      <c r="F13" s="8"/>
      <c r="G13" s="8"/>
      <c r="H13" s="8"/>
      <c r="I13" s="8"/>
      <c r="J13" s="8"/>
      <c r="K13" s="8"/>
      <c r="L13" s="8"/>
      <c r="M13" s="8"/>
      <c r="N13" s="8"/>
      <c r="O13" s="8"/>
      <c r="P13" s="8"/>
      <c r="Q13" s="8"/>
      <c r="R13" s="8"/>
      <c r="S13" s="8"/>
      <c r="T13" s="7"/>
      <c r="U13" s="338"/>
      <c r="V13" s="338"/>
      <c r="W13" s="14"/>
      <c r="X13" s="14"/>
      <c r="Y13" s="14"/>
      <c r="Z13" s="14"/>
      <c r="AA13" s="14"/>
      <c r="AB13" s="12"/>
      <c r="AC13" s="295"/>
      <c r="AD13" s="301"/>
      <c r="AE13" s="302" t="str">
        <f>AI35</f>
        <v>VEHICLE RESOURCES: Road graders (owned and contracted units)</v>
      </c>
      <c r="AF13" s="303"/>
      <c r="AG13" s="303"/>
      <c r="AH13" s="303"/>
      <c r="AI13" s="298"/>
      <c r="AJ13" s="298"/>
      <c r="AK13" s="298"/>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row>
    <row r="14" spans="1:117" s="3" customFormat="1" ht="15" customHeight="1" x14ac:dyDescent="0.2">
      <c r="A14" s="8"/>
      <c r="B14" s="11"/>
      <c r="C14" s="8"/>
      <c r="D14" s="8"/>
      <c r="E14" s="8"/>
      <c r="F14" s="8"/>
      <c r="G14" s="8"/>
      <c r="H14" s="8"/>
      <c r="I14" s="8"/>
      <c r="J14" s="8"/>
      <c r="K14" s="8"/>
      <c r="L14" s="8"/>
      <c r="M14" s="8"/>
      <c r="N14" s="8"/>
      <c r="O14" s="8"/>
      <c r="P14" s="8"/>
      <c r="Q14" s="8"/>
      <c r="R14" s="8"/>
      <c r="S14" s="8"/>
      <c r="T14" s="7"/>
      <c r="U14" s="338"/>
      <c r="V14" s="338"/>
      <c r="W14" s="14"/>
      <c r="X14" s="14"/>
      <c r="Y14" s="14"/>
      <c r="Z14" s="14"/>
      <c r="AA14" s="14"/>
      <c r="AB14" s="12"/>
      <c r="AC14" s="295"/>
      <c r="AD14" s="301"/>
      <c r="AE14" s="302" t="str">
        <f>AJ35</f>
        <v>VEHICLE RESOURCES: Blowers (owned and contracted units)</v>
      </c>
      <c r="AF14" s="303"/>
      <c r="AG14" s="303"/>
      <c r="AH14" s="303"/>
      <c r="AI14" s="298"/>
      <c r="AJ14" s="298"/>
      <c r="AK14" s="298"/>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row>
    <row r="15" spans="1:117" s="3" customFormat="1" ht="15" customHeight="1" x14ac:dyDescent="0.2">
      <c r="A15" s="8"/>
      <c r="B15" s="11"/>
      <c r="C15" s="8"/>
      <c r="D15" s="8"/>
      <c r="E15" s="8"/>
      <c r="F15" s="8"/>
      <c r="G15" s="8"/>
      <c r="H15" s="8"/>
      <c r="I15" s="8"/>
      <c r="J15" s="8"/>
      <c r="K15" s="8"/>
      <c r="L15" s="8"/>
      <c r="M15" s="8"/>
      <c r="N15" s="8"/>
      <c r="O15" s="8"/>
      <c r="P15" s="8"/>
      <c r="Q15" s="8"/>
      <c r="R15" s="8"/>
      <c r="S15" s="8"/>
      <c r="T15" s="7"/>
      <c r="U15" s="10"/>
      <c r="V15" s="10"/>
      <c r="W15" s="10"/>
      <c r="X15" s="10"/>
      <c r="Y15" s="10"/>
      <c r="Z15" s="10"/>
      <c r="AA15" s="10"/>
      <c r="AB15" s="12"/>
      <c r="AC15" s="295"/>
      <c r="AD15" s="301"/>
      <c r="AE15" s="302" t="str">
        <f>AK35</f>
        <v>FACILITY RESOURCES: Salt storage facilities (count)</v>
      </c>
      <c r="AF15" s="303"/>
      <c r="AG15" s="303"/>
      <c r="AH15" s="303"/>
      <c r="AI15" s="298"/>
      <c r="AJ15" s="298"/>
      <c r="AK15" s="298"/>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row>
    <row r="16" spans="1:117" s="3" customFormat="1" ht="15" customHeight="1" x14ac:dyDescent="0.2">
      <c r="A16" s="8"/>
      <c r="B16" s="11"/>
      <c r="C16" s="8"/>
      <c r="D16" s="8"/>
      <c r="E16" s="8"/>
      <c r="F16" s="8"/>
      <c r="G16" s="8"/>
      <c r="H16" s="8"/>
      <c r="I16" s="8"/>
      <c r="J16" s="8"/>
      <c r="K16" s="8"/>
      <c r="L16" s="8"/>
      <c r="M16" s="8"/>
      <c r="N16" s="8"/>
      <c r="O16" s="8"/>
      <c r="P16" s="8"/>
      <c r="Q16" s="8"/>
      <c r="R16" s="8"/>
      <c r="S16" s="8"/>
      <c r="T16" s="7"/>
      <c r="U16" s="338"/>
      <c r="V16" s="338"/>
      <c r="W16" s="14"/>
      <c r="X16" s="14"/>
      <c r="Y16" s="14"/>
      <c r="Z16" s="14"/>
      <c r="AA16" s="14"/>
      <c r="AB16" s="12"/>
      <c r="AC16" s="295"/>
      <c r="AD16" s="301"/>
      <c r="AE16" s="302" t="str">
        <f>AL35</f>
        <v>FACILITY RESOURCES: Salt storage capacity (tons)</v>
      </c>
      <c r="AF16" s="303"/>
      <c r="AG16" s="303"/>
      <c r="AH16" s="303"/>
      <c r="AI16" s="298"/>
      <c r="AJ16" s="298"/>
      <c r="AK16" s="298"/>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row>
    <row r="17" spans="1:117" s="3" customFormat="1" ht="15" customHeight="1" x14ac:dyDescent="0.2">
      <c r="A17" s="8"/>
      <c r="B17" s="11"/>
      <c r="C17" s="8"/>
      <c r="D17" s="8"/>
      <c r="E17" s="8"/>
      <c r="F17" s="8"/>
      <c r="G17" s="8"/>
      <c r="H17" s="8"/>
      <c r="I17" s="8"/>
      <c r="J17" s="8"/>
      <c r="K17" s="8"/>
      <c r="L17" s="8"/>
      <c r="M17" s="8"/>
      <c r="N17" s="8"/>
      <c r="O17" s="8"/>
      <c r="P17" s="8"/>
      <c r="Q17" s="8"/>
      <c r="R17" s="8"/>
      <c r="S17" s="8"/>
      <c r="T17" s="7"/>
      <c r="U17" s="338"/>
      <c r="V17" s="338"/>
      <c r="W17" s="14"/>
      <c r="X17" s="14"/>
      <c r="Y17" s="14"/>
      <c r="Z17" s="14"/>
      <c r="AA17" s="14"/>
      <c r="AB17" s="12"/>
      <c r="AC17" s="295"/>
      <c r="AD17" s="301"/>
      <c r="AE17" s="302" t="str">
        <f>AM35</f>
        <v>FACILITY RESOURCES: Liquid storage facilities (count)</v>
      </c>
      <c r="AF17" s="303"/>
      <c r="AG17" s="303"/>
      <c r="AH17" s="303"/>
      <c r="AI17" s="298"/>
      <c r="AJ17" s="298"/>
      <c r="AK17" s="298"/>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293"/>
      <c r="DE17" s="293"/>
      <c r="DF17" s="293"/>
      <c r="DG17" s="293"/>
      <c r="DH17" s="293"/>
      <c r="DI17" s="293"/>
      <c r="DJ17" s="293"/>
      <c r="DK17" s="293"/>
      <c r="DL17" s="293"/>
      <c r="DM17" s="293"/>
    </row>
    <row r="18" spans="1:117" s="3" customFormat="1" ht="15" customHeight="1" x14ac:dyDescent="0.2">
      <c r="A18" s="8"/>
      <c r="B18" s="11"/>
      <c r="C18" s="8"/>
      <c r="D18" s="8"/>
      <c r="E18" s="8"/>
      <c r="F18" s="8"/>
      <c r="G18" s="8"/>
      <c r="H18" s="8"/>
      <c r="I18" s="8"/>
      <c r="J18" s="8"/>
      <c r="K18" s="8"/>
      <c r="L18" s="8"/>
      <c r="M18" s="8"/>
      <c r="N18" s="8"/>
      <c r="O18" s="8"/>
      <c r="P18" s="8"/>
      <c r="Q18" s="8"/>
      <c r="R18" s="8"/>
      <c r="S18" s="8"/>
      <c r="T18" s="7"/>
      <c r="U18" s="10"/>
      <c r="V18" s="15"/>
      <c r="W18" s="10"/>
      <c r="X18" s="10"/>
      <c r="Y18" s="10"/>
      <c r="Z18" s="10"/>
      <c r="AA18" s="10"/>
      <c r="AB18" s="12"/>
      <c r="AC18" s="295"/>
      <c r="AD18" s="301"/>
      <c r="AE18" s="302" t="str">
        <f>AN35</f>
        <v>FACILITY RESOURCES: Liquid storage capacity (gallons)</v>
      </c>
      <c r="AF18" s="303"/>
      <c r="AG18" s="303"/>
      <c r="AH18" s="303"/>
      <c r="AI18" s="298"/>
      <c r="AJ18" s="298"/>
      <c r="AK18" s="298"/>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293"/>
      <c r="DE18" s="293"/>
      <c r="DF18" s="293"/>
      <c r="DG18" s="293"/>
      <c r="DH18" s="293"/>
      <c r="DI18" s="293"/>
      <c r="DJ18" s="293"/>
      <c r="DK18" s="293"/>
      <c r="DL18" s="293"/>
      <c r="DM18" s="293"/>
    </row>
    <row r="19" spans="1:117" s="3" customFormat="1" ht="15" customHeight="1" x14ac:dyDescent="0.2">
      <c r="A19" s="8"/>
      <c r="B19" s="11"/>
      <c r="C19" s="8"/>
      <c r="D19" s="8"/>
      <c r="E19" s="8"/>
      <c r="F19" s="8"/>
      <c r="G19" s="8"/>
      <c r="H19" s="8"/>
      <c r="I19" s="8"/>
      <c r="J19" s="8"/>
      <c r="K19" s="8"/>
      <c r="L19" s="8"/>
      <c r="M19" s="8"/>
      <c r="N19" s="8"/>
      <c r="O19" s="8"/>
      <c r="P19" s="8"/>
      <c r="Q19" s="8"/>
      <c r="R19" s="8"/>
      <c r="S19" s="8"/>
      <c r="T19" s="7"/>
      <c r="U19" s="338"/>
      <c r="V19" s="338"/>
      <c r="W19" s="14"/>
      <c r="X19" s="14"/>
      <c r="Y19" s="14"/>
      <c r="Z19" s="14"/>
      <c r="AA19" s="14"/>
      <c r="AB19" s="12"/>
      <c r="AC19" s="295"/>
      <c r="AD19" s="301"/>
      <c r="AE19" s="302" t="str">
        <f>AO35</f>
        <v>DRY MATERIALS: Salt applied (tons)</v>
      </c>
      <c r="AF19" s="303"/>
      <c r="AG19" s="303"/>
      <c r="AH19" s="303"/>
      <c r="AI19" s="298"/>
      <c r="AJ19" s="298"/>
      <c r="AK19" s="298"/>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row>
    <row r="20" spans="1:117" s="3" customFormat="1" ht="15" customHeight="1" x14ac:dyDescent="0.2">
      <c r="A20" s="8"/>
      <c r="B20" s="8"/>
      <c r="C20" s="8"/>
      <c r="D20" s="8"/>
      <c r="E20" s="8"/>
      <c r="F20" s="8"/>
      <c r="G20" s="8"/>
      <c r="H20" s="8"/>
      <c r="I20" s="8"/>
      <c r="J20" s="8"/>
      <c r="K20" s="8"/>
      <c r="L20" s="8"/>
      <c r="M20" s="8"/>
      <c r="N20" s="8"/>
      <c r="O20" s="8"/>
      <c r="P20" s="8"/>
      <c r="Q20" s="8"/>
      <c r="R20" s="8"/>
      <c r="S20" s="8"/>
      <c r="T20" s="7"/>
      <c r="U20" s="338"/>
      <c r="V20" s="338"/>
      <c r="W20" s="14"/>
      <c r="X20" s="14"/>
      <c r="Y20" s="14"/>
      <c r="Z20" s="14"/>
      <c r="AA20" s="14"/>
      <c r="AB20" s="12"/>
      <c r="AC20" s="295"/>
      <c r="AD20" s="301"/>
      <c r="AE20" s="302" t="str">
        <f>AP35</f>
        <v>DRY MATERIALS: Total chemicals applied (tons)</v>
      </c>
      <c r="AF20" s="303"/>
      <c r="AG20" s="303"/>
      <c r="AH20" s="303"/>
      <c r="AI20" s="298"/>
      <c r="AJ20" s="298"/>
      <c r="AK20" s="298"/>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row>
    <row r="21" spans="1:117" s="3" customFormat="1" ht="15" customHeight="1" x14ac:dyDescent="0.2">
      <c r="A21" s="8"/>
      <c r="B21" s="8"/>
      <c r="C21" s="8"/>
      <c r="D21" s="8"/>
      <c r="E21" s="8"/>
      <c r="F21" s="8"/>
      <c r="G21" s="8"/>
      <c r="H21" s="8"/>
      <c r="I21" s="8"/>
      <c r="J21" s="8"/>
      <c r="K21" s="8"/>
      <c r="L21" s="8"/>
      <c r="M21" s="8"/>
      <c r="N21" s="8"/>
      <c r="O21" s="8"/>
      <c r="P21" s="8"/>
      <c r="Q21" s="8"/>
      <c r="R21" s="8"/>
      <c r="S21" s="8"/>
      <c r="T21" s="7"/>
      <c r="U21" s="10"/>
      <c r="V21" s="10"/>
      <c r="W21" s="10"/>
      <c r="X21" s="10"/>
      <c r="Y21" s="10"/>
      <c r="Z21" s="10"/>
      <c r="AA21" s="10"/>
      <c r="AB21" s="12"/>
      <c r="AC21" s="295"/>
      <c r="AD21" s="301"/>
      <c r="AE21" s="302" t="str">
        <f>AQ35</f>
        <v>DRY MATERIALS: Abrasives (non-chemical) applied (tons)</v>
      </c>
      <c r="AF21" s="303"/>
      <c r="AG21" s="303"/>
      <c r="AH21" s="303"/>
      <c r="AI21" s="298"/>
      <c r="AJ21" s="298"/>
      <c r="AK21" s="298"/>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row>
    <row r="22" spans="1:117" s="3" customFormat="1" ht="15" customHeight="1" x14ac:dyDescent="0.2">
      <c r="A22" s="8"/>
      <c r="B22" s="8"/>
      <c r="C22" s="8"/>
      <c r="D22" s="8"/>
      <c r="E22" s="8"/>
      <c r="F22" s="8"/>
      <c r="G22" s="8"/>
      <c r="H22" s="8"/>
      <c r="I22" s="8"/>
      <c r="J22" s="8"/>
      <c r="K22" s="8"/>
      <c r="L22" s="8"/>
      <c r="M22" s="8"/>
      <c r="N22" s="8"/>
      <c r="O22" s="8"/>
      <c r="P22" s="8"/>
      <c r="Q22" s="8"/>
      <c r="R22" s="8"/>
      <c r="S22" s="8"/>
      <c r="T22" s="7"/>
      <c r="U22" s="338"/>
      <c r="V22" s="338"/>
      <c r="W22" s="14"/>
      <c r="X22" s="14"/>
      <c r="Y22" s="14"/>
      <c r="Z22" s="14"/>
      <c r="AA22" s="14"/>
      <c r="AB22" s="12"/>
      <c r="AC22" s="295"/>
      <c r="AD22" s="301"/>
      <c r="AE22" s="302" t="str">
        <f>AR35</f>
        <v>LIQUID MATERIALS: Salt brine applied (gallons)</v>
      </c>
      <c r="AF22" s="303"/>
      <c r="AG22" s="303"/>
      <c r="AH22" s="303"/>
      <c r="AI22" s="298"/>
      <c r="AJ22" s="298"/>
      <c r="AK22" s="298"/>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row>
    <row r="23" spans="1:117" s="3" customFormat="1" ht="15" customHeight="1" x14ac:dyDescent="0.2">
      <c r="A23" s="8"/>
      <c r="B23" s="8"/>
      <c r="C23" s="8"/>
      <c r="D23" s="8"/>
      <c r="E23" s="8"/>
      <c r="F23" s="8"/>
      <c r="G23" s="8"/>
      <c r="H23" s="8"/>
      <c r="I23" s="8"/>
      <c r="J23" s="8"/>
      <c r="K23" s="8"/>
      <c r="L23" s="8"/>
      <c r="M23" s="8"/>
      <c r="N23" s="8"/>
      <c r="O23" s="8"/>
      <c r="P23" s="8"/>
      <c r="Q23" s="8"/>
      <c r="R23" s="8"/>
      <c r="S23" s="8"/>
      <c r="T23" s="7"/>
      <c r="U23" s="338"/>
      <c r="V23" s="338"/>
      <c r="W23" s="14"/>
      <c r="X23" s="14"/>
      <c r="Y23" s="14"/>
      <c r="Z23" s="14"/>
      <c r="AA23" s="14"/>
      <c r="AB23" s="12"/>
      <c r="AC23" s="295"/>
      <c r="AD23" s="301"/>
      <c r="AE23" s="302" t="str">
        <f>AS35</f>
        <v>LIQUID MATERIALS: Total liquid applied (gallons)</v>
      </c>
      <c r="AF23" s="303"/>
      <c r="AG23" s="303"/>
      <c r="AH23" s="303"/>
      <c r="AI23" s="298"/>
      <c r="AJ23" s="298"/>
      <c r="AK23" s="298"/>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row>
    <row r="24" spans="1:117" s="3" customFormat="1" ht="15" customHeight="1" x14ac:dyDescent="0.2">
      <c r="A24" s="8"/>
      <c r="B24" s="8"/>
      <c r="C24" s="8"/>
      <c r="D24" s="8"/>
      <c r="E24" s="8"/>
      <c r="F24" s="8"/>
      <c r="G24" s="8"/>
      <c r="H24" s="8"/>
      <c r="I24" s="8"/>
      <c r="J24" s="8"/>
      <c r="K24" s="8"/>
      <c r="L24" s="8"/>
      <c r="M24" s="8"/>
      <c r="N24" s="8"/>
      <c r="O24" s="8"/>
      <c r="P24" s="8"/>
      <c r="Q24" s="8"/>
      <c r="R24" s="8"/>
      <c r="S24" s="8"/>
      <c r="T24" s="7"/>
      <c r="U24" s="10"/>
      <c r="V24" s="10"/>
      <c r="W24" s="10"/>
      <c r="X24" s="10"/>
      <c r="Y24" s="10"/>
      <c r="Z24" s="10"/>
      <c r="AA24" s="10"/>
      <c r="AB24" s="12"/>
      <c r="AC24" s="295"/>
      <c r="AD24" s="301"/>
      <c r="AE24" s="304" t="str">
        <f>AT35</f>
        <v>COST: Total labor cost ($)</v>
      </c>
      <c r="AF24" s="303"/>
      <c r="AG24" s="303"/>
      <c r="AH24" s="303"/>
      <c r="AI24" s="298"/>
      <c r="AJ24" s="298"/>
      <c r="AK24" s="298"/>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row>
    <row r="25" spans="1:117" s="3" customFormat="1" ht="15" customHeight="1" x14ac:dyDescent="0.2">
      <c r="A25" s="8"/>
      <c r="B25" s="8"/>
      <c r="C25" s="8"/>
      <c r="D25" s="8"/>
      <c r="E25" s="8"/>
      <c r="F25" s="8"/>
      <c r="G25" s="8"/>
      <c r="H25" s="8"/>
      <c r="I25" s="8"/>
      <c r="J25" s="8"/>
      <c r="K25" s="8"/>
      <c r="L25" s="8"/>
      <c r="M25" s="8"/>
      <c r="N25" s="8"/>
      <c r="O25" s="8"/>
      <c r="P25" s="8"/>
      <c r="Q25" s="8"/>
      <c r="R25" s="8"/>
      <c r="S25" s="8"/>
      <c r="T25" s="7"/>
      <c r="U25" s="8"/>
      <c r="V25" s="7"/>
      <c r="W25" s="7"/>
      <c r="X25" s="7"/>
      <c r="Y25" s="7"/>
      <c r="Z25" s="7"/>
      <c r="AA25" s="7"/>
      <c r="AB25" s="12"/>
      <c r="AC25" s="295"/>
      <c r="AD25" s="301"/>
      <c r="AE25" s="304" t="str">
        <f>AU35</f>
        <v>COST: Total equipment cost ($)</v>
      </c>
      <c r="AF25" s="303"/>
      <c r="AG25" s="303"/>
      <c r="AH25" s="303"/>
      <c r="AI25" s="298"/>
      <c r="AJ25" s="298"/>
      <c r="AK25" s="298"/>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row>
    <row r="26" spans="1:117" s="3" customFormat="1" ht="15" customHeight="1" x14ac:dyDescent="0.2">
      <c r="A26" s="8"/>
      <c r="B26" s="8"/>
      <c r="C26" s="8"/>
      <c r="D26" s="8"/>
      <c r="E26" s="8"/>
      <c r="F26" s="8"/>
      <c r="G26" s="8"/>
      <c r="H26" s="8"/>
      <c r="I26" s="8"/>
      <c r="J26" s="8"/>
      <c r="K26" s="8"/>
      <c r="L26" s="8"/>
      <c r="M26" s="8"/>
      <c r="N26" s="8"/>
      <c r="O26" s="8"/>
      <c r="P26" s="8"/>
      <c r="Q26" s="8"/>
      <c r="R26" s="8"/>
      <c r="S26" s="8"/>
      <c r="T26" s="7"/>
      <c r="U26" s="8"/>
      <c r="V26" s="7"/>
      <c r="W26" s="7"/>
      <c r="X26" s="7"/>
      <c r="Y26" s="7"/>
      <c r="Z26" s="7"/>
      <c r="AA26" s="7"/>
      <c r="AB26" s="12"/>
      <c r="AC26" s="295"/>
      <c r="AD26" s="301"/>
      <c r="AE26" s="304" t="str">
        <f>AV35</f>
        <v>COST: Total materials cost ($)</v>
      </c>
      <c r="AF26" s="303"/>
      <c r="AG26" s="303"/>
      <c r="AH26" s="303"/>
      <c r="AI26" s="298"/>
      <c r="AJ26" s="298"/>
      <c r="AK26" s="298"/>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row>
    <row r="27" spans="1:117" s="3" customFormat="1" ht="15" customHeight="1" x14ac:dyDescent="0.2">
      <c r="A27" s="8"/>
      <c r="B27" s="8"/>
      <c r="C27" s="8"/>
      <c r="D27" s="8"/>
      <c r="E27" s="8"/>
      <c r="F27" s="8"/>
      <c r="G27" s="8"/>
      <c r="H27" s="8"/>
      <c r="I27" s="8"/>
      <c r="J27" s="8"/>
      <c r="K27" s="8"/>
      <c r="L27" s="8"/>
      <c r="M27" s="8"/>
      <c r="N27" s="8"/>
      <c r="O27" s="8"/>
      <c r="P27" s="8"/>
      <c r="Q27" s="8"/>
      <c r="R27" s="8"/>
      <c r="S27" s="8"/>
      <c r="T27" s="7"/>
      <c r="U27" s="341"/>
      <c r="V27" s="341"/>
      <c r="W27" s="14"/>
      <c r="X27" s="14"/>
      <c r="Y27" s="14"/>
      <c r="Z27" s="14"/>
      <c r="AA27" s="14"/>
      <c r="AB27" s="12"/>
      <c r="AC27" s="295"/>
      <c r="AD27" s="301"/>
      <c r="AE27" s="304" t="str">
        <f>AW35</f>
        <v>COSTS: Snow and ice total expenditure ($)</v>
      </c>
      <c r="AF27" s="303"/>
      <c r="AG27" s="303"/>
      <c r="AH27" s="303"/>
      <c r="AI27" s="298"/>
      <c r="AJ27" s="298"/>
      <c r="AK27" s="298"/>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row>
    <row r="28" spans="1:117" s="3" customFormat="1" ht="15" customHeight="1" x14ac:dyDescent="0.2">
      <c r="A28" s="8"/>
      <c r="B28" s="8"/>
      <c r="C28" s="8"/>
      <c r="D28" s="8"/>
      <c r="E28" s="8"/>
      <c r="F28" s="8"/>
      <c r="G28" s="8"/>
      <c r="H28" s="8"/>
      <c r="I28" s="8"/>
      <c r="J28" s="8"/>
      <c r="K28" s="8"/>
      <c r="L28" s="8"/>
      <c r="M28" s="8"/>
      <c r="N28" s="8"/>
      <c r="O28" s="8"/>
      <c r="P28" s="8"/>
      <c r="Q28" s="8"/>
      <c r="R28" s="8"/>
      <c r="S28" s="8"/>
      <c r="T28" s="8"/>
      <c r="U28" s="341"/>
      <c r="V28" s="341"/>
      <c r="W28" s="14"/>
      <c r="X28" s="14"/>
      <c r="Y28" s="14"/>
      <c r="Z28" s="14"/>
      <c r="AA28" s="14"/>
      <c r="AB28" s="12"/>
      <c r="AC28" s="295"/>
      <c r="AD28" s="301"/>
      <c r="AE28" s="304" t="str">
        <f>AX35</f>
        <v>COSTS: Average salt price mid-winter (Jan. 1) ($/ton)</v>
      </c>
      <c r="AF28" s="303"/>
      <c r="AG28" s="303"/>
      <c r="AH28" s="303"/>
      <c r="AI28" s="298"/>
      <c r="AJ28" s="298"/>
      <c r="AK28" s="298"/>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row>
    <row r="29" spans="1:117" s="3" customFormat="1" ht="15" customHeight="1" x14ac:dyDescent="0.2">
      <c r="A29" s="8"/>
      <c r="B29" s="8"/>
      <c r="C29" s="8"/>
      <c r="D29" s="8"/>
      <c r="E29" s="8"/>
      <c r="F29" s="8"/>
      <c r="G29" s="8"/>
      <c r="H29" s="8"/>
      <c r="I29" s="8"/>
      <c r="J29" s="8"/>
      <c r="K29" s="8"/>
      <c r="L29" s="8"/>
      <c r="M29" s="8"/>
      <c r="N29" s="8"/>
      <c r="O29" s="8"/>
      <c r="P29" s="8"/>
      <c r="Q29" s="8"/>
      <c r="R29" s="8"/>
      <c r="S29" s="8"/>
      <c r="T29" s="8"/>
      <c r="U29" s="8"/>
      <c r="V29" s="7"/>
      <c r="W29" s="7"/>
      <c r="X29" s="7"/>
      <c r="Y29" s="7"/>
      <c r="Z29" s="7"/>
      <c r="AA29" s="7"/>
      <c r="AB29" s="12"/>
      <c r="AC29" s="295"/>
      <c r="AD29" s="301"/>
      <c r="AE29" s="304"/>
      <c r="AF29" s="303"/>
      <c r="AG29" s="303"/>
      <c r="AH29" s="303"/>
      <c r="AI29" s="298"/>
      <c r="AJ29" s="298"/>
      <c r="AK29" s="298"/>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row>
    <row r="30" spans="1:117" s="3" customFormat="1" ht="15" customHeight="1" x14ac:dyDescent="0.2">
      <c r="A30" s="8"/>
      <c r="B30" s="8"/>
      <c r="C30" s="8"/>
      <c r="D30" s="8"/>
      <c r="E30" s="8"/>
      <c r="F30" s="8"/>
      <c r="G30" s="8"/>
      <c r="H30" s="8"/>
      <c r="I30" s="8"/>
      <c r="J30" s="8"/>
      <c r="K30" s="8"/>
      <c r="L30" s="8"/>
      <c r="M30" s="8"/>
      <c r="N30" s="8"/>
      <c r="O30" s="8"/>
      <c r="P30" s="8"/>
      <c r="Q30" s="8"/>
      <c r="R30" s="8"/>
      <c r="S30" s="8"/>
      <c r="T30" s="8"/>
      <c r="U30" s="337"/>
      <c r="V30" s="337"/>
      <c r="W30" s="14"/>
      <c r="X30" s="14"/>
      <c r="Y30" s="14"/>
      <c r="Z30" s="14"/>
      <c r="AA30" s="14"/>
      <c r="AB30" s="12"/>
      <c r="AC30" s="295"/>
      <c r="AD30" s="301"/>
      <c r="AE30" s="305">
        <f>AZ35</f>
        <v>0</v>
      </c>
      <c r="AF30" s="303"/>
      <c r="AG30" s="303"/>
      <c r="AH30" s="303"/>
      <c r="AI30" s="298"/>
      <c r="AJ30" s="298"/>
      <c r="AK30" s="298"/>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row>
    <row r="31" spans="1:117" s="3" customFormat="1" ht="15" customHeight="1" x14ac:dyDescent="0.2">
      <c r="A31" s="8"/>
      <c r="B31" s="8"/>
      <c r="C31" s="8"/>
      <c r="D31" s="8"/>
      <c r="E31" s="8"/>
      <c r="F31" s="8"/>
      <c r="G31" s="8"/>
      <c r="H31" s="8"/>
      <c r="I31" s="8"/>
      <c r="J31" s="8"/>
      <c r="K31" s="8"/>
      <c r="L31" s="8"/>
      <c r="M31" s="8"/>
      <c r="N31" s="8"/>
      <c r="O31" s="8"/>
      <c r="P31" s="8"/>
      <c r="Q31" s="8"/>
      <c r="R31" s="8"/>
      <c r="S31" s="8"/>
      <c r="T31" s="8"/>
      <c r="U31" s="8"/>
      <c r="V31" s="7"/>
      <c r="W31" s="7"/>
      <c r="X31" s="7"/>
      <c r="Y31" s="7"/>
      <c r="Z31" s="7"/>
      <c r="AA31" s="7"/>
      <c r="AB31" s="12"/>
      <c r="AC31" s="295"/>
      <c r="AD31" s="301"/>
      <c r="AE31" s="305"/>
      <c r="AF31" s="303"/>
      <c r="AG31" s="303"/>
      <c r="AH31" s="303"/>
      <c r="AI31" s="298"/>
      <c r="AJ31" s="298"/>
      <c r="AK31" s="298"/>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row>
    <row r="32" spans="1:117" s="3" customFormat="1" ht="15" customHeight="1" x14ac:dyDescent="0.2">
      <c r="A32" s="8"/>
      <c r="B32" s="8"/>
      <c r="C32" s="8"/>
      <c r="D32" s="8"/>
      <c r="E32" s="8"/>
      <c r="F32" s="8"/>
      <c r="G32" s="8"/>
      <c r="H32" s="8"/>
      <c r="I32" s="8"/>
      <c r="J32" s="8"/>
      <c r="K32" s="8"/>
      <c r="L32" s="8"/>
      <c r="M32" s="8"/>
      <c r="N32" s="8"/>
      <c r="O32" s="8"/>
      <c r="P32" s="8"/>
      <c r="Q32" s="8"/>
      <c r="R32" s="8"/>
      <c r="S32" s="8"/>
      <c r="T32" s="8"/>
      <c r="U32" s="8"/>
      <c r="V32" s="7"/>
      <c r="W32" s="7"/>
      <c r="X32" s="7"/>
      <c r="Y32" s="7"/>
      <c r="Z32" s="7"/>
      <c r="AA32" s="7"/>
      <c r="AB32" s="12"/>
      <c r="AC32" s="295"/>
      <c r="AD32" s="306"/>
      <c r="AE32" s="307"/>
      <c r="AF32" s="297"/>
      <c r="AG32" s="292"/>
      <c r="AH32" s="292"/>
      <c r="AI32" s="292"/>
      <c r="AJ32" s="292"/>
      <c r="AK32" s="308"/>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row>
    <row r="33" spans="1:117" s="3" customFormat="1" ht="15" customHeight="1" x14ac:dyDescent="0.2">
      <c r="A33" s="8"/>
      <c r="B33" s="8"/>
      <c r="C33" s="8"/>
      <c r="D33" s="8"/>
      <c r="E33" s="8"/>
      <c r="F33" s="8"/>
      <c r="G33" s="8"/>
      <c r="H33" s="8"/>
      <c r="I33" s="8"/>
      <c r="J33" s="8"/>
      <c r="K33" s="8"/>
      <c r="L33" s="8"/>
      <c r="M33" s="8"/>
      <c r="N33" s="8"/>
      <c r="O33" s="8"/>
      <c r="P33" s="8"/>
      <c r="Q33" s="8"/>
      <c r="R33" s="8"/>
      <c r="S33" s="8"/>
      <c r="T33" s="8"/>
      <c r="U33" s="8"/>
      <c r="V33" s="7"/>
      <c r="W33" s="7"/>
      <c r="X33" s="7"/>
      <c r="Y33" s="7"/>
      <c r="Z33" s="7"/>
      <c r="AA33" s="7"/>
      <c r="AB33" s="12"/>
      <c r="AC33" s="309"/>
      <c r="AD33" s="310" t="str">
        <f ca="1">IF(ISBLANK(OFFSET(AC33,0,$AG$6)),"",OFFSET(AC33,0,$AG$6))</f>
        <v/>
      </c>
      <c r="AE33" s="311"/>
      <c r="AF33" s="312"/>
      <c r="AG33" s="312"/>
      <c r="AH33" s="312"/>
      <c r="AI33" s="312"/>
      <c r="AJ33" s="312"/>
      <c r="AK33" s="312"/>
      <c r="AL33" s="312"/>
      <c r="AM33" s="312"/>
      <c r="AN33" s="312"/>
      <c r="AO33" s="312"/>
      <c r="AP33" s="312"/>
      <c r="AQ33" s="312"/>
      <c r="AR33" s="312"/>
      <c r="AS33" s="312"/>
      <c r="AT33" s="312"/>
      <c r="AU33" s="312"/>
      <c r="AV33" s="312"/>
      <c r="AW33" s="312"/>
      <c r="AX33" s="312"/>
      <c r="AY33" s="312"/>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row>
    <row r="34" spans="1:117" s="3" customFormat="1" ht="15" customHeight="1" x14ac:dyDescent="0.2">
      <c r="A34" s="8"/>
      <c r="B34" s="8"/>
      <c r="C34" s="8"/>
      <c r="D34" s="8"/>
      <c r="E34" s="8"/>
      <c r="F34" s="8"/>
      <c r="G34" s="8"/>
      <c r="H34" s="8"/>
      <c r="I34" s="8"/>
      <c r="J34" s="8"/>
      <c r="K34" s="8"/>
      <c r="L34" s="8"/>
      <c r="M34" s="8"/>
      <c r="N34" s="8"/>
      <c r="O34" s="8"/>
      <c r="P34" s="8"/>
      <c r="Q34" s="8"/>
      <c r="R34" s="8"/>
      <c r="S34" s="8"/>
      <c r="T34" s="8"/>
      <c r="U34" s="8"/>
      <c r="V34" s="7"/>
      <c r="W34" s="7"/>
      <c r="X34" s="7"/>
      <c r="Y34" s="7"/>
      <c r="Z34" s="7"/>
      <c r="AA34" s="7"/>
      <c r="AB34" s="12"/>
      <c r="AC34" s="309"/>
      <c r="AD34" s="313" t="str">
        <f ca="1">OFFSET(AC34,0,$AG$6)</f>
        <v>Winter 2015-2016</v>
      </c>
      <c r="AE34" s="300" t="s">
        <v>1067</v>
      </c>
      <c r="AF34" s="300" t="s">
        <v>1067</v>
      </c>
      <c r="AG34" s="300" t="s">
        <v>1067</v>
      </c>
      <c r="AH34" s="300" t="s">
        <v>1067</v>
      </c>
      <c r="AI34" s="300" t="s">
        <v>1067</v>
      </c>
      <c r="AJ34" s="300" t="s">
        <v>1067</v>
      </c>
      <c r="AK34" s="300" t="s">
        <v>1067</v>
      </c>
      <c r="AL34" s="300" t="s">
        <v>1067</v>
      </c>
      <c r="AM34" s="300" t="s">
        <v>1067</v>
      </c>
      <c r="AN34" s="300" t="s">
        <v>1067</v>
      </c>
      <c r="AO34" s="300" t="s">
        <v>1067</v>
      </c>
      <c r="AP34" s="300" t="s">
        <v>1067</v>
      </c>
      <c r="AQ34" s="300" t="s">
        <v>1067</v>
      </c>
      <c r="AR34" s="300" t="s">
        <v>1067</v>
      </c>
      <c r="AS34" s="300" t="s">
        <v>1067</v>
      </c>
      <c r="AT34" s="300" t="s">
        <v>1067</v>
      </c>
      <c r="AU34" s="300" t="s">
        <v>1067</v>
      </c>
      <c r="AV34" s="300" t="s">
        <v>1067</v>
      </c>
      <c r="AW34" s="300" t="s">
        <v>1067</v>
      </c>
      <c r="AX34" s="300" t="s">
        <v>1067</v>
      </c>
      <c r="AY34" s="300"/>
      <c r="AZ34" s="293"/>
      <c r="BA34" s="300" t="s">
        <v>1066</v>
      </c>
      <c r="BB34" s="300" t="s">
        <v>1066</v>
      </c>
      <c r="BC34" s="300" t="s">
        <v>1066</v>
      </c>
      <c r="BD34" s="300" t="s">
        <v>1066</v>
      </c>
      <c r="BE34" s="300" t="s">
        <v>1066</v>
      </c>
      <c r="BF34" s="300" t="s">
        <v>1066</v>
      </c>
      <c r="BG34" s="300" t="s">
        <v>1066</v>
      </c>
      <c r="BH34" s="300" t="s">
        <v>1066</v>
      </c>
      <c r="BI34" s="300" t="s">
        <v>1066</v>
      </c>
      <c r="BJ34" s="300" t="s">
        <v>1066</v>
      </c>
      <c r="BK34" s="300" t="s">
        <v>1066</v>
      </c>
      <c r="BL34" s="300" t="s">
        <v>1066</v>
      </c>
      <c r="BM34" s="300" t="s">
        <v>1066</v>
      </c>
      <c r="BN34" s="300" t="s">
        <v>1066</v>
      </c>
      <c r="BO34" s="300" t="s">
        <v>1066</v>
      </c>
      <c r="BP34" s="300" t="s">
        <v>1066</v>
      </c>
      <c r="BQ34" s="300" t="s">
        <v>1066</v>
      </c>
      <c r="BR34" s="300" t="s">
        <v>1066</v>
      </c>
      <c r="BS34" s="300" t="s">
        <v>1066</v>
      </c>
      <c r="BT34" s="300" t="s">
        <v>1066</v>
      </c>
      <c r="BU34" s="300"/>
      <c r="BV34" s="293"/>
      <c r="BW34" s="300" t="str">
        <f>AD11</f>
        <v>Average 2014-15 and 2015-16</v>
      </c>
      <c r="BX34" s="300" t="str">
        <f>BW34</f>
        <v>Average 2014-15 and 2015-16</v>
      </c>
      <c r="BY34" s="300" t="str">
        <f t="shared" ref="BY34:CP34" si="0">BX34</f>
        <v>Average 2014-15 and 2015-16</v>
      </c>
      <c r="BZ34" s="300" t="str">
        <f t="shared" si="0"/>
        <v>Average 2014-15 and 2015-16</v>
      </c>
      <c r="CA34" s="300" t="str">
        <f t="shared" si="0"/>
        <v>Average 2014-15 and 2015-16</v>
      </c>
      <c r="CB34" s="300" t="str">
        <f t="shared" si="0"/>
        <v>Average 2014-15 and 2015-16</v>
      </c>
      <c r="CC34" s="300" t="str">
        <f t="shared" si="0"/>
        <v>Average 2014-15 and 2015-16</v>
      </c>
      <c r="CD34" s="300" t="str">
        <f t="shared" si="0"/>
        <v>Average 2014-15 and 2015-16</v>
      </c>
      <c r="CE34" s="300" t="str">
        <f t="shared" si="0"/>
        <v>Average 2014-15 and 2015-16</v>
      </c>
      <c r="CF34" s="300" t="str">
        <f t="shared" si="0"/>
        <v>Average 2014-15 and 2015-16</v>
      </c>
      <c r="CG34" s="300" t="str">
        <f t="shared" si="0"/>
        <v>Average 2014-15 and 2015-16</v>
      </c>
      <c r="CH34" s="300" t="str">
        <f t="shared" si="0"/>
        <v>Average 2014-15 and 2015-16</v>
      </c>
      <c r="CI34" s="300" t="str">
        <f t="shared" si="0"/>
        <v>Average 2014-15 and 2015-16</v>
      </c>
      <c r="CJ34" s="300" t="str">
        <f t="shared" si="0"/>
        <v>Average 2014-15 and 2015-16</v>
      </c>
      <c r="CK34" s="300" t="str">
        <f t="shared" si="0"/>
        <v>Average 2014-15 and 2015-16</v>
      </c>
      <c r="CL34" s="300" t="str">
        <f t="shared" si="0"/>
        <v>Average 2014-15 and 2015-16</v>
      </c>
      <c r="CM34" s="300" t="str">
        <f t="shared" si="0"/>
        <v>Average 2014-15 and 2015-16</v>
      </c>
      <c r="CN34" s="300" t="str">
        <f t="shared" si="0"/>
        <v>Average 2014-15 and 2015-16</v>
      </c>
      <c r="CO34" s="300" t="str">
        <f t="shared" si="0"/>
        <v>Average 2014-15 and 2015-16</v>
      </c>
      <c r="CP34" s="300" t="str">
        <f t="shared" si="0"/>
        <v>Average 2014-15 and 2015-16</v>
      </c>
      <c r="CQ34" s="300"/>
      <c r="CR34" s="293"/>
      <c r="CS34" s="300" t="str">
        <f>AD12</f>
        <v>Change 2014-15 to 2015-16</v>
      </c>
      <c r="CT34" s="300" t="str">
        <f>CS34</f>
        <v>Change 2014-15 to 2015-16</v>
      </c>
      <c r="CU34" s="300" t="str">
        <f t="shared" ref="CU34:DL34" si="1">CT34</f>
        <v>Change 2014-15 to 2015-16</v>
      </c>
      <c r="CV34" s="300" t="str">
        <f t="shared" si="1"/>
        <v>Change 2014-15 to 2015-16</v>
      </c>
      <c r="CW34" s="300" t="str">
        <f t="shared" si="1"/>
        <v>Change 2014-15 to 2015-16</v>
      </c>
      <c r="CX34" s="300" t="str">
        <f t="shared" si="1"/>
        <v>Change 2014-15 to 2015-16</v>
      </c>
      <c r="CY34" s="300" t="str">
        <f t="shared" si="1"/>
        <v>Change 2014-15 to 2015-16</v>
      </c>
      <c r="CZ34" s="300" t="str">
        <f t="shared" si="1"/>
        <v>Change 2014-15 to 2015-16</v>
      </c>
      <c r="DA34" s="300" t="str">
        <f t="shared" si="1"/>
        <v>Change 2014-15 to 2015-16</v>
      </c>
      <c r="DB34" s="300" t="str">
        <f t="shared" si="1"/>
        <v>Change 2014-15 to 2015-16</v>
      </c>
      <c r="DC34" s="300" t="str">
        <f t="shared" si="1"/>
        <v>Change 2014-15 to 2015-16</v>
      </c>
      <c r="DD34" s="300" t="str">
        <f t="shared" si="1"/>
        <v>Change 2014-15 to 2015-16</v>
      </c>
      <c r="DE34" s="300" t="str">
        <f t="shared" si="1"/>
        <v>Change 2014-15 to 2015-16</v>
      </c>
      <c r="DF34" s="300" t="str">
        <f t="shared" si="1"/>
        <v>Change 2014-15 to 2015-16</v>
      </c>
      <c r="DG34" s="300" t="str">
        <f t="shared" si="1"/>
        <v>Change 2014-15 to 2015-16</v>
      </c>
      <c r="DH34" s="300" t="str">
        <f t="shared" si="1"/>
        <v>Change 2014-15 to 2015-16</v>
      </c>
      <c r="DI34" s="300" t="str">
        <f t="shared" si="1"/>
        <v>Change 2014-15 to 2015-16</v>
      </c>
      <c r="DJ34" s="300" t="str">
        <f t="shared" si="1"/>
        <v>Change 2014-15 to 2015-16</v>
      </c>
      <c r="DK34" s="300" t="str">
        <f t="shared" si="1"/>
        <v>Change 2014-15 to 2015-16</v>
      </c>
      <c r="DL34" s="300" t="str">
        <f t="shared" si="1"/>
        <v>Change 2014-15 to 2015-16</v>
      </c>
      <c r="DM34" s="300"/>
    </row>
    <row r="35" spans="1:117" s="3" customFormat="1" ht="38.25" x14ac:dyDescent="0.2">
      <c r="A35" s="8"/>
      <c r="B35" s="8"/>
      <c r="C35" s="8"/>
      <c r="D35" s="8"/>
      <c r="E35" s="8"/>
      <c r="F35" s="8"/>
      <c r="G35" s="8"/>
      <c r="H35" s="8"/>
      <c r="I35" s="8"/>
      <c r="J35" s="8"/>
      <c r="K35" s="8"/>
      <c r="L35" s="8"/>
      <c r="M35" s="8"/>
      <c r="N35" s="8"/>
      <c r="O35" s="8"/>
      <c r="P35" s="8"/>
      <c r="Q35" s="8"/>
      <c r="R35" s="8"/>
      <c r="S35" s="8"/>
      <c r="T35" s="8"/>
      <c r="U35" s="8"/>
      <c r="V35" s="7"/>
      <c r="W35" s="7"/>
      <c r="X35" s="7"/>
      <c r="Y35" s="7"/>
      <c r="Z35" s="7"/>
      <c r="AA35" s="7"/>
      <c r="AB35" s="12"/>
      <c r="AC35" s="309"/>
      <c r="AD35" s="310" t="str">
        <f t="shared" ref="AD35" ca="1" si="2">IF(ISBLANK(OFFSET(AC35,0,$AG$6)),"",OFFSET(AC35,0,$AG$6))</f>
        <v>DRY MATERIALS: Salt applied (tons)</v>
      </c>
      <c r="AE35" s="314" t="s">
        <v>123</v>
      </c>
      <c r="AF35" s="315" t="s">
        <v>439</v>
      </c>
      <c r="AG35" s="315" t="s">
        <v>440</v>
      </c>
      <c r="AH35" s="316" t="s">
        <v>441</v>
      </c>
      <c r="AI35" s="316" t="s">
        <v>442</v>
      </c>
      <c r="AJ35" s="316" t="s">
        <v>978</v>
      </c>
      <c r="AK35" s="316" t="s">
        <v>445</v>
      </c>
      <c r="AL35" s="316" t="s">
        <v>444</v>
      </c>
      <c r="AM35" s="316" t="s">
        <v>446</v>
      </c>
      <c r="AN35" s="316" t="s">
        <v>447</v>
      </c>
      <c r="AO35" s="316" t="s">
        <v>430</v>
      </c>
      <c r="AP35" s="316" t="s">
        <v>431</v>
      </c>
      <c r="AQ35" s="316" t="s">
        <v>432</v>
      </c>
      <c r="AR35" s="316" t="s">
        <v>434</v>
      </c>
      <c r="AS35" s="316" t="s">
        <v>433</v>
      </c>
      <c r="AT35" s="316" t="s">
        <v>1109</v>
      </c>
      <c r="AU35" s="316" t="s">
        <v>1110</v>
      </c>
      <c r="AV35" s="316" t="s">
        <v>1111</v>
      </c>
      <c r="AW35" s="316" t="s">
        <v>1112</v>
      </c>
      <c r="AX35" s="316" t="s">
        <v>124</v>
      </c>
      <c r="AY35" s="316"/>
      <c r="AZ35" s="293"/>
      <c r="BA35" s="314" t="s">
        <v>123</v>
      </c>
      <c r="BB35" s="315" t="s">
        <v>439</v>
      </c>
      <c r="BC35" s="315" t="s">
        <v>440</v>
      </c>
      <c r="BD35" s="316" t="s">
        <v>441</v>
      </c>
      <c r="BE35" s="316" t="s">
        <v>442</v>
      </c>
      <c r="BF35" s="316" t="s">
        <v>978</v>
      </c>
      <c r="BG35" s="316" t="s">
        <v>445</v>
      </c>
      <c r="BH35" s="316" t="s">
        <v>444</v>
      </c>
      <c r="BI35" s="316" t="s">
        <v>446</v>
      </c>
      <c r="BJ35" s="316" t="s">
        <v>447</v>
      </c>
      <c r="BK35" s="316" t="s">
        <v>430</v>
      </c>
      <c r="BL35" s="316" t="s">
        <v>431</v>
      </c>
      <c r="BM35" s="316" t="s">
        <v>432</v>
      </c>
      <c r="BN35" s="316" t="s">
        <v>434</v>
      </c>
      <c r="BO35" s="316" t="s">
        <v>433</v>
      </c>
      <c r="BP35" s="316" t="s">
        <v>1109</v>
      </c>
      <c r="BQ35" s="316" t="s">
        <v>1110</v>
      </c>
      <c r="BR35" s="316" t="s">
        <v>1111</v>
      </c>
      <c r="BS35" s="316" t="s">
        <v>1112</v>
      </c>
      <c r="BT35" s="316" t="s">
        <v>124</v>
      </c>
      <c r="BU35" s="316"/>
      <c r="BV35" s="293"/>
      <c r="BW35" s="314" t="s">
        <v>123</v>
      </c>
      <c r="BX35" s="315" t="s">
        <v>439</v>
      </c>
      <c r="BY35" s="315" t="s">
        <v>440</v>
      </c>
      <c r="BZ35" s="316" t="s">
        <v>441</v>
      </c>
      <c r="CA35" s="316" t="s">
        <v>442</v>
      </c>
      <c r="CB35" s="316" t="s">
        <v>978</v>
      </c>
      <c r="CC35" s="316" t="s">
        <v>445</v>
      </c>
      <c r="CD35" s="316" t="s">
        <v>444</v>
      </c>
      <c r="CE35" s="316" t="s">
        <v>446</v>
      </c>
      <c r="CF35" s="316" t="s">
        <v>447</v>
      </c>
      <c r="CG35" s="316" t="s">
        <v>430</v>
      </c>
      <c r="CH35" s="316" t="s">
        <v>431</v>
      </c>
      <c r="CI35" s="316" t="s">
        <v>432</v>
      </c>
      <c r="CJ35" s="316" t="s">
        <v>434</v>
      </c>
      <c r="CK35" s="316" t="s">
        <v>433</v>
      </c>
      <c r="CL35" s="316" t="s">
        <v>1109</v>
      </c>
      <c r="CM35" s="316" t="s">
        <v>1110</v>
      </c>
      <c r="CN35" s="316" t="s">
        <v>1111</v>
      </c>
      <c r="CO35" s="316" t="s">
        <v>1112</v>
      </c>
      <c r="CP35" s="316" t="s">
        <v>124</v>
      </c>
      <c r="CQ35" s="316"/>
      <c r="CR35" s="293"/>
      <c r="CS35" s="314" t="s">
        <v>123</v>
      </c>
      <c r="CT35" s="315" t="s">
        <v>439</v>
      </c>
      <c r="CU35" s="315" t="s">
        <v>440</v>
      </c>
      <c r="CV35" s="316" t="s">
        <v>441</v>
      </c>
      <c r="CW35" s="316" t="s">
        <v>442</v>
      </c>
      <c r="CX35" s="316" t="s">
        <v>978</v>
      </c>
      <c r="CY35" s="316" t="s">
        <v>445</v>
      </c>
      <c r="CZ35" s="316" t="s">
        <v>444</v>
      </c>
      <c r="DA35" s="316" t="s">
        <v>446</v>
      </c>
      <c r="DB35" s="316" t="s">
        <v>447</v>
      </c>
      <c r="DC35" s="316" t="s">
        <v>430</v>
      </c>
      <c r="DD35" s="316" t="s">
        <v>431</v>
      </c>
      <c r="DE35" s="316" t="s">
        <v>432</v>
      </c>
      <c r="DF35" s="316" t="s">
        <v>434</v>
      </c>
      <c r="DG35" s="316" t="s">
        <v>433</v>
      </c>
      <c r="DH35" s="316" t="s">
        <v>1109</v>
      </c>
      <c r="DI35" s="316" t="s">
        <v>1110</v>
      </c>
      <c r="DJ35" s="316" t="s">
        <v>1111</v>
      </c>
      <c r="DK35" s="316" t="s">
        <v>1112</v>
      </c>
      <c r="DL35" s="316" t="s">
        <v>124</v>
      </c>
      <c r="DM35" s="316"/>
    </row>
    <row r="36" spans="1:117" s="3" customFormat="1" ht="15" customHeight="1" x14ac:dyDescent="0.25">
      <c r="A36" s="8"/>
      <c r="B36" s="8"/>
      <c r="C36" s="8"/>
      <c r="D36" s="8"/>
      <c r="E36" s="8"/>
      <c r="F36" s="8"/>
      <c r="G36" s="8"/>
      <c r="H36" s="8"/>
      <c r="I36" s="8"/>
      <c r="J36" s="8"/>
      <c r="K36" s="8"/>
      <c r="L36" s="8"/>
      <c r="M36" s="8"/>
      <c r="N36" s="8"/>
      <c r="O36" s="8"/>
      <c r="P36" s="8"/>
      <c r="Q36" s="8"/>
      <c r="R36" s="8"/>
      <c r="S36" s="8"/>
      <c r="T36" s="8"/>
      <c r="U36"/>
      <c r="V36" s="7"/>
      <c r="W36" s="7"/>
      <c r="X36" s="7"/>
      <c r="Y36" s="7"/>
      <c r="Z36" s="7"/>
      <c r="AA36" s="7"/>
      <c r="AB36" s="12"/>
      <c r="AC36" s="309" t="s">
        <v>348</v>
      </c>
      <c r="AD36" s="318">
        <f t="shared" ref="AD36:AD86" ca="1" si="3">OFFSET(AC36,0,$AG$6)</f>
        <v>0</v>
      </c>
      <c r="AE36" s="319" t="s">
        <v>1114</v>
      </c>
      <c r="AF36" s="319" t="s">
        <v>1115</v>
      </c>
      <c r="AG36" s="319"/>
      <c r="AH36" s="319" t="s">
        <v>1116</v>
      </c>
      <c r="AI36" s="319" t="s">
        <v>393</v>
      </c>
      <c r="AJ36" s="319"/>
      <c r="AK36" s="319"/>
      <c r="AL36" s="319"/>
      <c r="AM36" s="319" t="s">
        <v>367</v>
      </c>
      <c r="AN36" s="319" t="s">
        <v>1117</v>
      </c>
      <c r="AO36" s="319"/>
      <c r="AP36" s="319"/>
      <c r="AQ36" s="319" t="s">
        <v>1118</v>
      </c>
      <c r="AR36" s="319"/>
      <c r="AS36" s="319" t="s">
        <v>1119</v>
      </c>
      <c r="AT36" s="336" t="s">
        <v>675</v>
      </c>
      <c r="AU36" s="336" t="s">
        <v>675</v>
      </c>
      <c r="AV36" s="336" t="s">
        <v>675</v>
      </c>
      <c r="AW36" s="336" t="s">
        <v>675</v>
      </c>
      <c r="AX36" s="336" t="s">
        <v>1120</v>
      </c>
      <c r="AY36" s="319"/>
      <c r="AZ36" s="293"/>
      <c r="BA36" s="319" t="s">
        <v>675</v>
      </c>
      <c r="BB36" s="319" t="s">
        <v>675</v>
      </c>
      <c r="BC36" s="319" t="s">
        <v>675</v>
      </c>
      <c r="BD36" s="319" t="s">
        <v>675</v>
      </c>
      <c r="BE36" s="319" t="s">
        <v>675</v>
      </c>
      <c r="BF36" s="319" t="s">
        <v>675</v>
      </c>
      <c r="BG36" s="319" t="s">
        <v>675</v>
      </c>
      <c r="BH36" s="319" t="s">
        <v>675</v>
      </c>
      <c r="BI36" s="319" t="s">
        <v>675</v>
      </c>
      <c r="BJ36" s="319" t="s">
        <v>675</v>
      </c>
      <c r="BK36" s="319" t="s">
        <v>675</v>
      </c>
      <c r="BL36" s="319" t="s">
        <v>675</v>
      </c>
      <c r="BM36" s="319" t="s">
        <v>675</v>
      </c>
      <c r="BN36" s="319" t="s">
        <v>675</v>
      </c>
      <c r="BO36" s="319" t="s">
        <v>675</v>
      </c>
      <c r="BP36" s="336" t="s">
        <v>675</v>
      </c>
      <c r="BQ36" s="336" t="s">
        <v>675</v>
      </c>
      <c r="BR36" s="336" t="s">
        <v>675</v>
      </c>
      <c r="BS36" s="336" t="s">
        <v>675</v>
      </c>
      <c r="BT36" s="336" t="s">
        <v>675</v>
      </c>
      <c r="BU36" s="319"/>
      <c r="BV36" s="293"/>
      <c r="BW36" s="319" t="s">
        <v>675</v>
      </c>
      <c r="BX36" s="319" t="s">
        <v>675</v>
      </c>
      <c r="BY36" s="319" t="s">
        <v>675</v>
      </c>
      <c r="BZ36" s="319" t="s">
        <v>675</v>
      </c>
      <c r="CA36" s="319" t="s">
        <v>675</v>
      </c>
      <c r="CB36" s="319" t="s">
        <v>675</v>
      </c>
      <c r="CC36" s="319" t="s">
        <v>675</v>
      </c>
      <c r="CD36" s="319" t="s">
        <v>675</v>
      </c>
      <c r="CE36" s="319" t="s">
        <v>675</v>
      </c>
      <c r="CF36" s="319" t="s">
        <v>675</v>
      </c>
      <c r="CG36" s="319" t="s">
        <v>675</v>
      </c>
      <c r="CH36" s="319" t="s">
        <v>675</v>
      </c>
      <c r="CI36" s="319" t="s">
        <v>675</v>
      </c>
      <c r="CJ36" s="319" t="s">
        <v>675</v>
      </c>
      <c r="CK36" s="319" t="s">
        <v>675</v>
      </c>
      <c r="CL36" s="336" t="s">
        <v>675</v>
      </c>
      <c r="CM36" s="336" t="s">
        <v>675</v>
      </c>
      <c r="CN36" s="336" t="s">
        <v>675</v>
      </c>
      <c r="CO36" s="336" t="s">
        <v>675</v>
      </c>
      <c r="CP36" s="336" t="s">
        <v>675</v>
      </c>
      <c r="CQ36" s="319"/>
      <c r="CR36" s="293"/>
      <c r="CS36" s="319" t="s">
        <v>675</v>
      </c>
      <c r="CT36" s="319" t="s">
        <v>675</v>
      </c>
      <c r="CU36" s="319" t="s">
        <v>675</v>
      </c>
      <c r="CV36" s="319" t="s">
        <v>675</v>
      </c>
      <c r="CW36" s="319" t="s">
        <v>675</v>
      </c>
      <c r="CX36" s="319" t="s">
        <v>675</v>
      </c>
      <c r="CY36" s="319" t="s">
        <v>675</v>
      </c>
      <c r="CZ36" s="319" t="s">
        <v>675</v>
      </c>
      <c r="DA36" s="319" t="s">
        <v>675</v>
      </c>
      <c r="DB36" s="319" t="s">
        <v>675</v>
      </c>
      <c r="DC36" s="319" t="s">
        <v>675</v>
      </c>
      <c r="DD36" s="319" t="s">
        <v>675</v>
      </c>
      <c r="DE36" s="319" t="s">
        <v>675</v>
      </c>
      <c r="DF36" s="319" t="s">
        <v>675</v>
      </c>
      <c r="DG36" s="319" t="s">
        <v>675</v>
      </c>
      <c r="DH36" s="336" t="s">
        <v>675</v>
      </c>
      <c r="DI36" s="336" t="s">
        <v>675</v>
      </c>
      <c r="DJ36" s="336" t="s">
        <v>675</v>
      </c>
      <c r="DK36" s="336" t="s">
        <v>675</v>
      </c>
      <c r="DL36" s="336" t="s">
        <v>675</v>
      </c>
      <c r="DM36" s="319"/>
    </row>
    <row r="37" spans="1:117" s="3" customFormat="1" ht="15" customHeight="1" x14ac:dyDescent="0.25">
      <c r="A37" s="8"/>
      <c r="B37" s="8"/>
      <c r="C37" s="8"/>
      <c r="D37" s="8"/>
      <c r="E37" s="8"/>
      <c r="F37" s="8"/>
      <c r="G37" s="8"/>
      <c r="H37" s="8"/>
      <c r="I37" s="8"/>
      <c r="J37" s="8"/>
      <c r="K37" s="8"/>
      <c r="L37" s="8"/>
      <c r="M37" s="8"/>
      <c r="N37" s="8"/>
      <c r="O37" s="8"/>
      <c r="P37" s="8"/>
      <c r="Q37" s="8"/>
      <c r="R37" s="8"/>
      <c r="S37" s="8"/>
      <c r="T37" s="8"/>
      <c r="U37" s="8"/>
      <c r="V37" s="7"/>
      <c r="W37" s="7"/>
      <c r="X37" s="7"/>
      <c r="Y37" s="7"/>
      <c r="Z37" s="7"/>
      <c r="AA37" s="7"/>
      <c r="AB37" s="12"/>
      <c r="AC37" s="309" t="s">
        <v>347</v>
      </c>
      <c r="AD37" s="318" t="str">
        <f t="shared" ca="1" si="3"/>
        <v>-</v>
      </c>
      <c r="AE37" s="319" t="s">
        <v>678</v>
      </c>
      <c r="AF37" s="319" t="s">
        <v>1121</v>
      </c>
      <c r="AG37" s="319" t="s">
        <v>365</v>
      </c>
      <c r="AH37" s="319" t="s">
        <v>1122</v>
      </c>
      <c r="AI37" s="319" t="s">
        <v>394</v>
      </c>
      <c r="AJ37" s="319" t="s">
        <v>1123</v>
      </c>
      <c r="AK37" s="319" t="s">
        <v>365</v>
      </c>
      <c r="AL37" s="319" t="s">
        <v>1124</v>
      </c>
      <c r="AM37" s="319" t="s">
        <v>393</v>
      </c>
      <c r="AN37" s="319" t="s">
        <v>1125</v>
      </c>
      <c r="AO37" s="319" t="s">
        <v>675</v>
      </c>
      <c r="AP37" s="319"/>
      <c r="AQ37" s="319" t="s">
        <v>675</v>
      </c>
      <c r="AR37" s="319" t="s">
        <v>675</v>
      </c>
      <c r="AS37" s="319"/>
      <c r="AT37" s="336" t="s">
        <v>675</v>
      </c>
      <c r="AU37" s="336" t="s">
        <v>675</v>
      </c>
      <c r="AV37" s="336" t="s">
        <v>675</v>
      </c>
      <c r="AW37" s="336" t="s">
        <v>675</v>
      </c>
      <c r="AX37" s="336" t="s">
        <v>1126</v>
      </c>
      <c r="AY37" s="319"/>
      <c r="AZ37" s="293"/>
      <c r="BA37" s="319" t="s">
        <v>675</v>
      </c>
      <c r="BB37" s="319" t="s">
        <v>675</v>
      </c>
      <c r="BC37" s="319" t="s">
        <v>675</v>
      </c>
      <c r="BD37" s="319" t="s">
        <v>675</v>
      </c>
      <c r="BE37" s="319" t="s">
        <v>675</v>
      </c>
      <c r="BF37" s="319" t="s">
        <v>675</v>
      </c>
      <c r="BG37" s="319" t="s">
        <v>675</v>
      </c>
      <c r="BH37" s="319" t="s">
        <v>675</v>
      </c>
      <c r="BI37" s="319" t="s">
        <v>675</v>
      </c>
      <c r="BJ37" s="319" t="s">
        <v>675</v>
      </c>
      <c r="BK37" s="319" t="s">
        <v>675</v>
      </c>
      <c r="BL37" s="319" t="s">
        <v>675</v>
      </c>
      <c r="BM37" s="319" t="s">
        <v>675</v>
      </c>
      <c r="BN37" s="319" t="s">
        <v>675</v>
      </c>
      <c r="BO37" s="319" t="s">
        <v>675</v>
      </c>
      <c r="BP37" s="336" t="s">
        <v>675</v>
      </c>
      <c r="BQ37" s="336" t="s">
        <v>675</v>
      </c>
      <c r="BR37" s="336" t="s">
        <v>675</v>
      </c>
      <c r="BS37" s="336" t="s">
        <v>675</v>
      </c>
      <c r="BT37" s="336" t="s">
        <v>675</v>
      </c>
      <c r="BU37" s="319"/>
      <c r="BV37" s="293"/>
      <c r="BW37" s="319" t="s">
        <v>675</v>
      </c>
      <c r="BX37" s="319" t="s">
        <v>675</v>
      </c>
      <c r="BY37" s="319" t="s">
        <v>675</v>
      </c>
      <c r="BZ37" s="319" t="s">
        <v>675</v>
      </c>
      <c r="CA37" s="319" t="s">
        <v>675</v>
      </c>
      <c r="CB37" s="319" t="s">
        <v>675</v>
      </c>
      <c r="CC37" s="319" t="s">
        <v>675</v>
      </c>
      <c r="CD37" s="319" t="s">
        <v>675</v>
      </c>
      <c r="CE37" s="319" t="s">
        <v>675</v>
      </c>
      <c r="CF37" s="319" t="s">
        <v>675</v>
      </c>
      <c r="CG37" s="319" t="s">
        <v>675</v>
      </c>
      <c r="CH37" s="319" t="s">
        <v>675</v>
      </c>
      <c r="CI37" s="319" t="s">
        <v>675</v>
      </c>
      <c r="CJ37" s="319" t="s">
        <v>675</v>
      </c>
      <c r="CK37" s="319" t="s">
        <v>675</v>
      </c>
      <c r="CL37" s="336" t="s">
        <v>675</v>
      </c>
      <c r="CM37" s="336" t="s">
        <v>675</v>
      </c>
      <c r="CN37" s="336" t="s">
        <v>675</v>
      </c>
      <c r="CO37" s="336" t="s">
        <v>675</v>
      </c>
      <c r="CP37" s="336" t="s">
        <v>675</v>
      </c>
      <c r="CQ37" s="319"/>
      <c r="CR37" s="293"/>
      <c r="CS37" s="319" t="s">
        <v>675</v>
      </c>
      <c r="CT37" s="319" t="s">
        <v>675</v>
      </c>
      <c r="CU37" s="319" t="s">
        <v>675</v>
      </c>
      <c r="CV37" s="319" t="s">
        <v>675</v>
      </c>
      <c r="CW37" s="319" t="s">
        <v>675</v>
      </c>
      <c r="CX37" s="319" t="s">
        <v>675</v>
      </c>
      <c r="CY37" s="319" t="s">
        <v>675</v>
      </c>
      <c r="CZ37" s="319" t="s">
        <v>675</v>
      </c>
      <c r="DA37" s="319" t="s">
        <v>675</v>
      </c>
      <c r="DB37" s="319" t="s">
        <v>675</v>
      </c>
      <c r="DC37" s="319" t="s">
        <v>675</v>
      </c>
      <c r="DD37" s="319" t="s">
        <v>675</v>
      </c>
      <c r="DE37" s="319" t="s">
        <v>675</v>
      </c>
      <c r="DF37" s="319" t="s">
        <v>675</v>
      </c>
      <c r="DG37" s="319" t="s">
        <v>675</v>
      </c>
      <c r="DH37" s="336" t="s">
        <v>675</v>
      </c>
      <c r="DI37" s="336" t="s">
        <v>675</v>
      </c>
      <c r="DJ37" s="336" t="s">
        <v>675</v>
      </c>
      <c r="DK37" s="336" t="s">
        <v>675</v>
      </c>
      <c r="DL37" s="336" t="s">
        <v>675</v>
      </c>
      <c r="DM37" s="319"/>
    </row>
    <row r="38" spans="1:117" s="3" customFormat="1" ht="15" customHeight="1" x14ac:dyDescent="0.25">
      <c r="A38" s="8"/>
      <c r="B38" s="8"/>
      <c r="C38" s="8"/>
      <c r="D38" s="8"/>
      <c r="E38" s="8"/>
      <c r="F38" s="8"/>
      <c r="G38" s="8"/>
      <c r="H38" s="8"/>
      <c r="I38" s="8"/>
      <c r="J38" s="8"/>
      <c r="K38" s="8"/>
      <c r="L38" s="8"/>
      <c r="M38" s="8"/>
      <c r="N38" s="8"/>
      <c r="O38" s="8"/>
      <c r="P38" s="8"/>
      <c r="Q38" s="8"/>
      <c r="R38" s="8"/>
      <c r="S38" s="8"/>
      <c r="T38" s="8"/>
      <c r="U38" s="8"/>
      <c r="V38" s="7"/>
      <c r="W38" s="7"/>
      <c r="X38" s="7"/>
      <c r="Y38" s="7"/>
      <c r="Z38" s="7"/>
      <c r="AA38" s="7"/>
      <c r="AB38" s="12"/>
      <c r="AC38" s="309" t="s">
        <v>154</v>
      </c>
      <c r="AD38" s="318" t="str">
        <f t="shared" ca="1" si="3"/>
        <v>22</v>
      </c>
      <c r="AE38" s="319" t="s">
        <v>552</v>
      </c>
      <c r="AF38" s="319" t="s">
        <v>1127</v>
      </c>
      <c r="AG38" s="319"/>
      <c r="AH38" s="319" t="s">
        <v>1128</v>
      </c>
      <c r="AI38" s="319" t="s">
        <v>370</v>
      </c>
      <c r="AJ38" s="319" t="s">
        <v>369</v>
      </c>
      <c r="AK38" s="319" t="s">
        <v>407</v>
      </c>
      <c r="AL38" s="319" t="s">
        <v>555</v>
      </c>
      <c r="AM38" s="319" t="s">
        <v>407</v>
      </c>
      <c r="AN38" s="319" t="s">
        <v>556</v>
      </c>
      <c r="AO38" s="319" t="s">
        <v>402</v>
      </c>
      <c r="AP38" s="319" t="s">
        <v>388</v>
      </c>
      <c r="AQ38" s="319" t="s">
        <v>1129</v>
      </c>
      <c r="AR38" s="319" t="s">
        <v>1130</v>
      </c>
      <c r="AS38" s="319" t="s">
        <v>1131</v>
      </c>
      <c r="AT38" s="336" t="s">
        <v>1132</v>
      </c>
      <c r="AU38" s="336" t="s">
        <v>1133</v>
      </c>
      <c r="AV38" s="336" t="s">
        <v>1133</v>
      </c>
      <c r="AW38" s="336" t="s">
        <v>1134</v>
      </c>
      <c r="AX38" s="336" t="s">
        <v>1135</v>
      </c>
      <c r="AY38" s="319"/>
      <c r="AZ38" s="293"/>
      <c r="BA38" s="319" t="s">
        <v>552</v>
      </c>
      <c r="BB38" s="319" t="s">
        <v>553</v>
      </c>
      <c r="BC38" s="319" t="s">
        <v>554</v>
      </c>
      <c r="BD38" s="319" t="s">
        <v>364</v>
      </c>
      <c r="BE38" s="319" t="s">
        <v>367</v>
      </c>
      <c r="BF38" s="319" t="s">
        <v>369</v>
      </c>
      <c r="BG38" s="319" t="s">
        <v>407</v>
      </c>
      <c r="BH38" s="319" t="s">
        <v>555</v>
      </c>
      <c r="BI38" s="319" t="s">
        <v>407</v>
      </c>
      <c r="BJ38" s="319" t="s">
        <v>556</v>
      </c>
      <c r="BK38" s="319" t="s">
        <v>677</v>
      </c>
      <c r="BL38" s="319" t="s">
        <v>677</v>
      </c>
      <c r="BM38" s="319"/>
      <c r="BN38" s="319" t="s">
        <v>678</v>
      </c>
      <c r="BO38" s="319" t="s">
        <v>679</v>
      </c>
      <c r="BP38" s="336" t="s">
        <v>1136</v>
      </c>
      <c r="BQ38" s="336" t="s">
        <v>1137</v>
      </c>
      <c r="BR38" s="336" t="s">
        <v>1138</v>
      </c>
      <c r="BS38" s="336" t="s">
        <v>1139</v>
      </c>
      <c r="BT38" s="336" t="s">
        <v>1135</v>
      </c>
      <c r="BU38" s="319"/>
      <c r="BV38" s="293"/>
      <c r="BW38" s="319" t="s">
        <v>552</v>
      </c>
      <c r="BX38" s="319" t="s">
        <v>1785</v>
      </c>
      <c r="BY38" s="319" t="s">
        <v>1786</v>
      </c>
      <c r="BZ38" s="319" t="s">
        <v>1787</v>
      </c>
      <c r="CA38" s="319" t="s">
        <v>370</v>
      </c>
      <c r="CB38" s="319" t="s">
        <v>369</v>
      </c>
      <c r="CC38" s="319" t="s">
        <v>407</v>
      </c>
      <c r="CD38" s="319" t="s">
        <v>555</v>
      </c>
      <c r="CE38" s="319" t="s">
        <v>407</v>
      </c>
      <c r="CF38" s="319" t="s">
        <v>556</v>
      </c>
      <c r="CG38" s="319" t="s">
        <v>1694</v>
      </c>
      <c r="CH38" s="319" t="s">
        <v>1788</v>
      </c>
      <c r="CI38" s="319" t="s">
        <v>393</v>
      </c>
      <c r="CJ38" s="319" t="s">
        <v>1789</v>
      </c>
      <c r="CK38" s="319" t="s">
        <v>1790</v>
      </c>
      <c r="CL38" s="336" t="s">
        <v>1791</v>
      </c>
      <c r="CM38" s="336" t="s">
        <v>1792</v>
      </c>
      <c r="CN38" s="336" t="s">
        <v>1791</v>
      </c>
      <c r="CO38" s="336" t="s">
        <v>1793</v>
      </c>
      <c r="CP38" s="336" t="s">
        <v>1135</v>
      </c>
      <c r="CQ38" s="319"/>
      <c r="CR38" s="293"/>
      <c r="CS38" s="319" t="s">
        <v>366</v>
      </c>
      <c r="CT38" s="319" t="s">
        <v>1794</v>
      </c>
      <c r="CU38" s="319" t="s">
        <v>1795</v>
      </c>
      <c r="CV38" s="319" t="s">
        <v>1796</v>
      </c>
      <c r="CW38" s="319" t="s">
        <v>1797</v>
      </c>
      <c r="CX38" s="319" t="s">
        <v>366</v>
      </c>
      <c r="CY38" s="319" t="s">
        <v>366</v>
      </c>
      <c r="CZ38" s="319" t="s">
        <v>366</v>
      </c>
      <c r="DA38" s="319" t="s">
        <v>366</v>
      </c>
      <c r="DB38" s="319" t="s">
        <v>366</v>
      </c>
      <c r="DC38" s="319" t="s">
        <v>1798</v>
      </c>
      <c r="DD38" s="319" t="s">
        <v>1799</v>
      </c>
      <c r="DE38" s="319" t="s">
        <v>1129</v>
      </c>
      <c r="DF38" s="319" t="s">
        <v>1800</v>
      </c>
      <c r="DG38" s="319" t="s">
        <v>1801</v>
      </c>
      <c r="DH38" s="336" t="s">
        <v>1802</v>
      </c>
      <c r="DI38" s="336" t="s">
        <v>1803</v>
      </c>
      <c r="DJ38" s="336" t="s">
        <v>1804</v>
      </c>
      <c r="DK38" s="336" t="s">
        <v>1805</v>
      </c>
      <c r="DL38" s="336" t="s">
        <v>1806</v>
      </c>
      <c r="DM38" s="319"/>
    </row>
    <row r="39" spans="1:117" s="3" customFormat="1" ht="15" customHeight="1" x14ac:dyDescent="0.25">
      <c r="A39" s="8"/>
      <c r="B39" s="8"/>
      <c r="C39" s="8"/>
      <c r="D39" s="8"/>
      <c r="E39" s="8"/>
      <c r="F39" s="8"/>
      <c r="G39" s="8"/>
      <c r="H39" s="8"/>
      <c r="I39" s="8"/>
      <c r="J39" s="8"/>
      <c r="K39" s="8"/>
      <c r="L39" s="8"/>
      <c r="M39" s="8"/>
      <c r="N39" s="8"/>
      <c r="O39" s="8"/>
      <c r="P39" s="8"/>
      <c r="Q39" s="8"/>
      <c r="R39" s="8"/>
      <c r="S39" s="8"/>
      <c r="T39" s="8"/>
      <c r="U39" s="8"/>
      <c r="V39" s="7"/>
      <c r="W39" s="7"/>
      <c r="X39" s="7"/>
      <c r="Y39" s="7"/>
      <c r="Z39" s="7"/>
      <c r="AA39" s="7"/>
      <c r="AB39" s="12"/>
      <c r="AC39" s="309" t="s">
        <v>155</v>
      </c>
      <c r="AD39" s="318" t="str">
        <f t="shared" ca="1" si="3"/>
        <v>-</v>
      </c>
      <c r="AE39" s="319" t="s">
        <v>675</v>
      </c>
      <c r="AF39" s="319" t="s">
        <v>675</v>
      </c>
      <c r="AG39" s="319" t="s">
        <v>675</v>
      </c>
      <c r="AH39" s="319" t="s">
        <v>675</v>
      </c>
      <c r="AI39" s="319" t="s">
        <v>675</v>
      </c>
      <c r="AJ39" s="319" t="s">
        <v>675</v>
      </c>
      <c r="AK39" s="319" t="s">
        <v>675</v>
      </c>
      <c r="AL39" s="319" t="s">
        <v>675</v>
      </c>
      <c r="AM39" s="319" t="s">
        <v>675</v>
      </c>
      <c r="AN39" s="319" t="s">
        <v>675</v>
      </c>
      <c r="AO39" s="319" t="s">
        <v>675</v>
      </c>
      <c r="AP39" s="319" t="s">
        <v>675</v>
      </c>
      <c r="AQ39" s="319" t="s">
        <v>675</v>
      </c>
      <c r="AR39" s="319" t="s">
        <v>675</v>
      </c>
      <c r="AS39" s="319" t="s">
        <v>675</v>
      </c>
      <c r="AT39" s="336" t="s">
        <v>675</v>
      </c>
      <c r="AU39" s="336" t="s">
        <v>675</v>
      </c>
      <c r="AV39" s="336" t="s">
        <v>675</v>
      </c>
      <c r="AW39" s="336" t="s">
        <v>675</v>
      </c>
      <c r="AX39" s="336" t="s">
        <v>675</v>
      </c>
      <c r="AY39" s="319"/>
      <c r="AZ39" s="293"/>
      <c r="BA39" s="319" t="s">
        <v>557</v>
      </c>
      <c r="BB39" s="319" t="s">
        <v>558</v>
      </c>
      <c r="BC39" s="319"/>
      <c r="BD39" s="319" t="s">
        <v>368</v>
      </c>
      <c r="BE39" s="319" t="s">
        <v>559</v>
      </c>
      <c r="BF39" s="319"/>
      <c r="BG39" s="319" t="s">
        <v>560</v>
      </c>
      <c r="BH39" s="319" t="s">
        <v>561</v>
      </c>
      <c r="BI39" s="319" t="s">
        <v>555</v>
      </c>
      <c r="BJ39" s="319" t="s">
        <v>562</v>
      </c>
      <c r="BK39" s="319" t="s">
        <v>621</v>
      </c>
      <c r="BL39" s="319" t="s">
        <v>680</v>
      </c>
      <c r="BM39" s="319" t="s">
        <v>681</v>
      </c>
      <c r="BN39" s="319" t="s">
        <v>682</v>
      </c>
      <c r="BO39" s="319" t="s">
        <v>683</v>
      </c>
      <c r="BP39" s="336" t="s">
        <v>675</v>
      </c>
      <c r="BQ39" s="336" t="s">
        <v>675</v>
      </c>
      <c r="BR39" s="336" t="s">
        <v>1140</v>
      </c>
      <c r="BS39" s="336" t="s">
        <v>1141</v>
      </c>
      <c r="BT39" s="336" t="s">
        <v>1142</v>
      </c>
      <c r="BU39" s="319"/>
      <c r="BV39" s="293"/>
      <c r="BW39" s="319" t="s">
        <v>675</v>
      </c>
      <c r="BX39" s="319" t="s">
        <v>675</v>
      </c>
      <c r="BY39" s="319" t="s">
        <v>675</v>
      </c>
      <c r="BZ39" s="319" t="s">
        <v>675</v>
      </c>
      <c r="CA39" s="319" t="s">
        <v>675</v>
      </c>
      <c r="CB39" s="319" t="s">
        <v>675</v>
      </c>
      <c r="CC39" s="319" t="s">
        <v>675</v>
      </c>
      <c r="CD39" s="319" t="s">
        <v>675</v>
      </c>
      <c r="CE39" s="319" t="s">
        <v>675</v>
      </c>
      <c r="CF39" s="319" t="s">
        <v>675</v>
      </c>
      <c r="CG39" s="319" t="s">
        <v>675</v>
      </c>
      <c r="CH39" s="319" t="s">
        <v>675</v>
      </c>
      <c r="CI39" s="319" t="s">
        <v>675</v>
      </c>
      <c r="CJ39" s="319" t="s">
        <v>675</v>
      </c>
      <c r="CK39" s="319" t="s">
        <v>675</v>
      </c>
      <c r="CL39" s="336" t="s">
        <v>675</v>
      </c>
      <c r="CM39" s="336" t="s">
        <v>675</v>
      </c>
      <c r="CN39" s="336" t="s">
        <v>675</v>
      </c>
      <c r="CO39" s="336" t="s">
        <v>675</v>
      </c>
      <c r="CP39" s="336" t="s">
        <v>675</v>
      </c>
      <c r="CQ39" s="319"/>
      <c r="CR39" s="293"/>
      <c r="CS39" s="319" t="s">
        <v>675</v>
      </c>
      <c r="CT39" s="319" t="s">
        <v>675</v>
      </c>
      <c r="CU39" s="319" t="s">
        <v>675</v>
      </c>
      <c r="CV39" s="319" t="s">
        <v>675</v>
      </c>
      <c r="CW39" s="319" t="s">
        <v>675</v>
      </c>
      <c r="CX39" s="319" t="s">
        <v>675</v>
      </c>
      <c r="CY39" s="319" t="s">
        <v>675</v>
      </c>
      <c r="CZ39" s="319" t="s">
        <v>675</v>
      </c>
      <c r="DA39" s="319" t="s">
        <v>675</v>
      </c>
      <c r="DB39" s="319" t="s">
        <v>675</v>
      </c>
      <c r="DC39" s="319" t="s">
        <v>675</v>
      </c>
      <c r="DD39" s="319" t="s">
        <v>675</v>
      </c>
      <c r="DE39" s="319" t="s">
        <v>675</v>
      </c>
      <c r="DF39" s="319" t="s">
        <v>675</v>
      </c>
      <c r="DG39" s="319" t="s">
        <v>675</v>
      </c>
      <c r="DH39" s="336" t="s">
        <v>675</v>
      </c>
      <c r="DI39" s="336" t="s">
        <v>675</v>
      </c>
      <c r="DJ39" s="336" t="s">
        <v>675</v>
      </c>
      <c r="DK39" s="336" t="s">
        <v>675</v>
      </c>
      <c r="DL39" s="336" t="s">
        <v>675</v>
      </c>
      <c r="DM39" s="319"/>
    </row>
    <row r="40" spans="1:117" s="3" customFormat="1" ht="12" customHeight="1" x14ac:dyDescent="0.25">
      <c r="A40" s="8"/>
      <c r="B40" s="8"/>
      <c r="C40" s="8"/>
      <c r="D40" s="8"/>
      <c r="E40" s="8"/>
      <c r="F40" s="8"/>
      <c r="G40" s="8"/>
      <c r="H40" s="8"/>
      <c r="I40" s="8"/>
      <c r="J40" s="8"/>
      <c r="K40" s="8"/>
      <c r="L40" s="8"/>
      <c r="N40" s="8"/>
      <c r="O40" s="8"/>
      <c r="P40" s="8"/>
      <c r="Q40" s="8"/>
      <c r="R40" s="8"/>
      <c r="S40" s="8"/>
      <c r="T40" s="8"/>
      <c r="U40" s="8"/>
      <c r="V40" s="7"/>
      <c r="W40" s="8"/>
      <c r="X40" s="8"/>
      <c r="Y40" s="8"/>
      <c r="Z40" s="8"/>
      <c r="AA40" s="8"/>
      <c r="AB40" s="12"/>
      <c r="AC40" s="309" t="s">
        <v>131</v>
      </c>
      <c r="AD40" s="318" t="str">
        <f t="shared" ca="1" si="3"/>
        <v>19,650</v>
      </c>
      <c r="AE40" s="319" t="s">
        <v>1143</v>
      </c>
      <c r="AF40" s="319" t="s">
        <v>1144</v>
      </c>
      <c r="AG40" s="319" t="s">
        <v>1145</v>
      </c>
      <c r="AH40" s="319" t="s">
        <v>1146</v>
      </c>
      <c r="AI40" s="319" t="s">
        <v>1147</v>
      </c>
      <c r="AJ40" s="319" t="s">
        <v>1148</v>
      </c>
      <c r="AK40" s="319" t="s">
        <v>665</v>
      </c>
      <c r="AL40" s="319" t="s">
        <v>675</v>
      </c>
      <c r="AM40" s="319" t="s">
        <v>675</v>
      </c>
      <c r="AN40" s="319" t="s">
        <v>675</v>
      </c>
      <c r="AO40" s="319" t="s">
        <v>1149</v>
      </c>
      <c r="AP40" s="319" t="s">
        <v>1150</v>
      </c>
      <c r="AQ40" s="319" t="s">
        <v>1151</v>
      </c>
      <c r="AR40" s="319" t="s">
        <v>1152</v>
      </c>
      <c r="AS40" s="319" t="s">
        <v>1152</v>
      </c>
      <c r="AT40" s="336" t="s">
        <v>1153</v>
      </c>
      <c r="AU40" s="336" t="s">
        <v>1154</v>
      </c>
      <c r="AV40" s="336" t="s">
        <v>1155</v>
      </c>
      <c r="AW40" s="336" t="s">
        <v>1156</v>
      </c>
      <c r="AX40" s="336" t="s">
        <v>675</v>
      </c>
      <c r="AY40" s="319"/>
      <c r="AZ40" s="293"/>
      <c r="BA40" s="319" t="s">
        <v>1157</v>
      </c>
      <c r="BB40" s="319" t="s">
        <v>1158</v>
      </c>
      <c r="BC40" s="319" t="s">
        <v>1159</v>
      </c>
      <c r="BD40" s="319" t="s">
        <v>1146</v>
      </c>
      <c r="BE40" s="319" t="s">
        <v>1147</v>
      </c>
      <c r="BF40" s="319" t="s">
        <v>1148</v>
      </c>
      <c r="BG40" s="319" t="s">
        <v>560</v>
      </c>
      <c r="BH40" s="319" t="s">
        <v>1160</v>
      </c>
      <c r="BI40" s="319" t="s">
        <v>393</v>
      </c>
      <c r="BJ40" s="319" t="s">
        <v>1161</v>
      </c>
      <c r="BK40" s="319" t="s">
        <v>1162</v>
      </c>
      <c r="BL40" s="319" t="s">
        <v>1162</v>
      </c>
      <c r="BM40" s="319" t="s">
        <v>1163</v>
      </c>
      <c r="BN40" s="319" t="s">
        <v>1164</v>
      </c>
      <c r="BO40" s="319" t="s">
        <v>1165</v>
      </c>
      <c r="BP40" s="336" t="s">
        <v>1166</v>
      </c>
      <c r="BQ40" s="336" t="s">
        <v>1167</v>
      </c>
      <c r="BR40" s="336" t="s">
        <v>1168</v>
      </c>
      <c r="BS40" s="336" t="s">
        <v>1169</v>
      </c>
      <c r="BT40" s="336" t="s">
        <v>1170</v>
      </c>
      <c r="BU40" s="319"/>
      <c r="BV40" s="293"/>
      <c r="BW40" s="319" t="s">
        <v>1807</v>
      </c>
      <c r="BX40" s="319" t="s">
        <v>1808</v>
      </c>
      <c r="BY40" s="319" t="s">
        <v>1809</v>
      </c>
      <c r="BZ40" s="319" t="s">
        <v>1146</v>
      </c>
      <c r="CA40" s="319" t="s">
        <v>1147</v>
      </c>
      <c r="CB40" s="319" t="s">
        <v>1148</v>
      </c>
      <c r="CC40" s="319" t="s">
        <v>1148</v>
      </c>
      <c r="CD40" s="319" t="s">
        <v>675</v>
      </c>
      <c r="CE40" s="319" t="s">
        <v>675</v>
      </c>
      <c r="CF40" s="319" t="s">
        <v>675</v>
      </c>
      <c r="CG40" s="319" t="s">
        <v>1810</v>
      </c>
      <c r="CH40" s="319" t="s">
        <v>1811</v>
      </c>
      <c r="CI40" s="319" t="s">
        <v>1812</v>
      </c>
      <c r="CJ40" s="319" t="s">
        <v>1813</v>
      </c>
      <c r="CK40" s="319" t="s">
        <v>1814</v>
      </c>
      <c r="CL40" s="336" t="s">
        <v>1815</v>
      </c>
      <c r="CM40" s="336" t="s">
        <v>1816</v>
      </c>
      <c r="CN40" s="336" t="s">
        <v>1817</v>
      </c>
      <c r="CO40" s="336" t="s">
        <v>1818</v>
      </c>
      <c r="CP40" s="336" t="s">
        <v>675</v>
      </c>
      <c r="CQ40" s="319"/>
      <c r="CR40" s="293"/>
      <c r="CS40" s="319" t="s">
        <v>1819</v>
      </c>
      <c r="CT40" s="319" t="s">
        <v>1820</v>
      </c>
      <c r="CU40" s="319" t="s">
        <v>1786</v>
      </c>
      <c r="CV40" s="319" t="s">
        <v>366</v>
      </c>
      <c r="CW40" s="319" t="s">
        <v>366</v>
      </c>
      <c r="CX40" s="319" t="s">
        <v>366</v>
      </c>
      <c r="CY40" s="319" t="s">
        <v>1821</v>
      </c>
      <c r="CZ40" s="319" t="s">
        <v>675</v>
      </c>
      <c r="DA40" s="319" t="s">
        <v>675</v>
      </c>
      <c r="DB40" s="319" t="s">
        <v>675</v>
      </c>
      <c r="DC40" s="319" t="s">
        <v>1822</v>
      </c>
      <c r="DD40" s="319" t="s">
        <v>1823</v>
      </c>
      <c r="DE40" s="319" t="s">
        <v>1824</v>
      </c>
      <c r="DF40" s="319" t="s">
        <v>1825</v>
      </c>
      <c r="DG40" s="319" t="s">
        <v>1826</v>
      </c>
      <c r="DH40" s="336" t="s">
        <v>1827</v>
      </c>
      <c r="DI40" s="336" t="s">
        <v>1828</v>
      </c>
      <c r="DJ40" s="336" t="s">
        <v>1829</v>
      </c>
      <c r="DK40" s="336" t="s">
        <v>1830</v>
      </c>
      <c r="DL40" s="336" t="s">
        <v>675</v>
      </c>
      <c r="DM40" s="319"/>
    </row>
    <row r="41" spans="1:117" s="3" customFormat="1" ht="15"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12"/>
      <c r="AC41" s="309" t="s">
        <v>132</v>
      </c>
      <c r="AD41" s="318" t="str">
        <f t="shared" ca="1" si="3"/>
        <v>219,760</v>
      </c>
      <c r="AE41" s="319" t="s">
        <v>564</v>
      </c>
      <c r="AF41" s="319" t="s">
        <v>1171</v>
      </c>
      <c r="AG41" s="319" t="s">
        <v>1172</v>
      </c>
      <c r="AH41" s="319" t="s">
        <v>1173</v>
      </c>
      <c r="AI41" s="319" t="s">
        <v>560</v>
      </c>
      <c r="AJ41" s="319" t="s">
        <v>1174</v>
      </c>
      <c r="AK41" s="319" t="s">
        <v>632</v>
      </c>
      <c r="AL41" s="319" t="s">
        <v>1175</v>
      </c>
      <c r="AM41" s="319" t="s">
        <v>1176</v>
      </c>
      <c r="AN41" s="319" t="s">
        <v>1177</v>
      </c>
      <c r="AO41" s="319" t="s">
        <v>1178</v>
      </c>
      <c r="AP41" s="319" t="s">
        <v>1179</v>
      </c>
      <c r="AQ41" s="319" t="s">
        <v>1180</v>
      </c>
      <c r="AR41" s="319" t="s">
        <v>1181</v>
      </c>
      <c r="AS41" s="319" t="s">
        <v>1182</v>
      </c>
      <c r="AT41" s="336" t="s">
        <v>1183</v>
      </c>
      <c r="AU41" s="336" t="s">
        <v>1184</v>
      </c>
      <c r="AV41" s="336" t="s">
        <v>1185</v>
      </c>
      <c r="AW41" s="336" t="s">
        <v>1186</v>
      </c>
      <c r="AX41" s="336" t="s">
        <v>1187</v>
      </c>
      <c r="AY41" s="319"/>
      <c r="AZ41" s="293"/>
      <c r="BA41" s="319" t="s">
        <v>564</v>
      </c>
      <c r="BB41" s="319" t="s">
        <v>1171</v>
      </c>
      <c r="BC41" s="319" t="s">
        <v>1172</v>
      </c>
      <c r="BD41" s="319" t="s">
        <v>1188</v>
      </c>
      <c r="BE41" s="319" t="s">
        <v>570</v>
      </c>
      <c r="BF41" s="319" t="s">
        <v>1174</v>
      </c>
      <c r="BG41" s="319" t="s">
        <v>632</v>
      </c>
      <c r="BH41" s="319" t="s">
        <v>1189</v>
      </c>
      <c r="BI41" s="319" t="s">
        <v>1176</v>
      </c>
      <c r="BJ41" s="319" t="s">
        <v>1190</v>
      </c>
      <c r="BK41" s="319" t="s">
        <v>688</v>
      </c>
      <c r="BL41" s="319" t="s">
        <v>689</v>
      </c>
      <c r="BM41" s="319" t="s">
        <v>690</v>
      </c>
      <c r="BN41" s="319" t="s">
        <v>691</v>
      </c>
      <c r="BO41" s="319" t="s">
        <v>692</v>
      </c>
      <c r="BP41" s="336" t="s">
        <v>1191</v>
      </c>
      <c r="BQ41" s="336" t="s">
        <v>1192</v>
      </c>
      <c r="BR41" s="336" t="s">
        <v>1193</v>
      </c>
      <c r="BS41" s="336" t="s">
        <v>1194</v>
      </c>
      <c r="BT41" s="336" t="s">
        <v>1187</v>
      </c>
      <c r="BU41" s="319"/>
      <c r="BV41" s="293"/>
      <c r="BW41" s="319" t="s">
        <v>564</v>
      </c>
      <c r="BX41" s="319" t="s">
        <v>1171</v>
      </c>
      <c r="BY41" s="319" t="s">
        <v>1172</v>
      </c>
      <c r="BZ41" s="319" t="s">
        <v>1831</v>
      </c>
      <c r="CA41" s="319" t="s">
        <v>560</v>
      </c>
      <c r="CB41" s="319" t="s">
        <v>1174</v>
      </c>
      <c r="CC41" s="319" t="s">
        <v>632</v>
      </c>
      <c r="CD41" s="319" t="s">
        <v>1832</v>
      </c>
      <c r="CE41" s="319" t="s">
        <v>1176</v>
      </c>
      <c r="CF41" s="319" t="s">
        <v>1833</v>
      </c>
      <c r="CG41" s="319" t="s">
        <v>1834</v>
      </c>
      <c r="CH41" s="319" t="s">
        <v>1835</v>
      </c>
      <c r="CI41" s="319" t="s">
        <v>1836</v>
      </c>
      <c r="CJ41" s="319" t="s">
        <v>1837</v>
      </c>
      <c r="CK41" s="319" t="s">
        <v>1838</v>
      </c>
      <c r="CL41" s="336" t="s">
        <v>1839</v>
      </c>
      <c r="CM41" s="336" t="s">
        <v>1840</v>
      </c>
      <c r="CN41" s="336" t="s">
        <v>1841</v>
      </c>
      <c r="CO41" s="336" t="s">
        <v>1842</v>
      </c>
      <c r="CP41" s="336" t="s">
        <v>1187</v>
      </c>
      <c r="CQ41" s="319"/>
      <c r="CR41" s="293"/>
      <c r="CS41" s="319" t="s">
        <v>366</v>
      </c>
      <c r="CT41" s="319" t="s">
        <v>366</v>
      </c>
      <c r="CU41" s="319" t="s">
        <v>366</v>
      </c>
      <c r="CV41" s="319" t="s">
        <v>1843</v>
      </c>
      <c r="CW41" s="319" t="s">
        <v>1797</v>
      </c>
      <c r="CX41" s="319" t="s">
        <v>366</v>
      </c>
      <c r="CY41" s="319" t="s">
        <v>366</v>
      </c>
      <c r="CZ41" s="319" t="s">
        <v>1844</v>
      </c>
      <c r="DA41" s="319" t="s">
        <v>366</v>
      </c>
      <c r="DB41" s="319" t="s">
        <v>1845</v>
      </c>
      <c r="DC41" s="319" t="s">
        <v>1846</v>
      </c>
      <c r="DD41" s="319" t="s">
        <v>1847</v>
      </c>
      <c r="DE41" s="319" t="s">
        <v>1848</v>
      </c>
      <c r="DF41" s="319" t="s">
        <v>1849</v>
      </c>
      <c r="DG41" s="319" t="s">
        <v>1850</v>
      </c>
      <c r="DH41" s="336" t="s">
        <v>1851</v>
      </c>
      <c r="DI41" s="336" t="s">
        <v>1852</v>
      </c>
      <c r="DJ41" s="336" t="s">
        <v>1853</v>
      </c>
      <c r="DK41" s="336" t="s">
        <v>1854</v>
      </c>
      <c r="DL41" s="336" t="s">
        <v>1806</v>
      </c>
      <c r="DM41" s="319"/>
    </row>
    <row r="42" spans="1:117" s="3" customFormat="1" ht="12.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12"/>
      <c r="AC42" s="309" t="s">
        <v>133</v>
      </c>
      <c r="AD42" s="318" t="str">
        <f t="shared" ca="1" si="3"/>
        <v>111,650</v>
      </c>
      <c r="AE42" s="319" t="s">
        <v>565</v>
      </c>
      <c r="AF42" s="319" t="s">
        <v>1195</v>
      </c>
      <c r="AG42" s="319"/>
      <c r="AH42" s="319" t="s">
        <v>1196</v>
      </c>
      <c r="AI42" s="319" t="s">
        <v>369</v>
      </c>
      <c r="AJ42" s="319" t="s">
        <v>567</v>
      </c>
      <c r="AK42" s="319" t="s">
        <v>1197</v>
      </c>
      <c r="AL42" s="319" t="s">
        <v>569</v>
      </c>
      <c r="AM42" s="319" t="s">
        <v>368</v>
      </c>
      <c r="AN42" s="319" t="s">
        <v>1198</v>
      </c>
      <c r="AO42" s="319" t="s">
        <v>1199</v>
      </c>
      <c r="AP42" s="319" t="s">
        <v>1199</v>
      </c>
      <c r="AQ42" s="319"/>
      <c r="AR42" s="319" t="s">
        <v>1200</v>
      </c>
      <c r="AS42" s="319" t="s">
        <v>1201</v>
      </c>
      <c r="AT42" s="336" t="s">
        <v>1202</v>
      </c>
      <c r="AU42" s="336" t="s">
        <v>1203</v>
      </c>
      <c r="AV42" s="336" t="s">
        <v>1204</v>
      </c>
      <c r="AW42" s="336" t="s">
        <v>1205</v>
      </c>
      <c r="AX42" s="336" t="s">
        <v>1206</v>
      </c>
      <c r="AY42" s="319"/>
      <c r="AZ42" s="293"/>
      <c r="BA42" s="319" t="s">
        <v>565</v>
      </c>
      <c r="BB42" s="319" t="s">
        <v>566</v>
      </c>
      <c r="BC42" s="319"/>
      <c r="BD42" s="319" t="s">
        <v>372</v>
      </c>
      <c r="BE42" s="319" t="s">
        <v>369</v>
      </c>
      <c r="BF42" s="319" t="s">
        <v>567</v>
      </c>
      <c r="BG42" s="319" t="s">
        <v>568</v>
      </c>
      <c r="BH42" s="319" t="s">
        <v>569</v>
      </c>
      <c r="BI42" s="319" t="s">
        <v>570</v>
      </c>
      <c r="BJ42" s="319" t="s">
        <v>571</v>
      </c>
      <c r="BK42" s="319" t="s">
        <v>693</v>
      </c>
      <c r="BL42" s="319" t="s">
        <v>693</v>
      </c>
      <c r="BM42" s="319"/>
      <c r="BN42" s="319" t="s">
        <v>694</v>
      </c>
      <c r="BO42" s="319" t="s">
        <v>695</v>
      </c>
      <c r="BP42" s="336" t="s">
        <v>1207</v>
      </c>
      <c r="BQ42" s="336" t="s">
        <v>675</v>
      </c>
      <c r="BR42" s="336" t="s">
        <v>1208</v>
      </c>
      <c r="BS42" s="336" t="s">
        <v>1209</v>
      </c>
      <c r="BT42" s="336" t="s">
        <v>1210</v>
      </c>
      <c r="BU42" s="319"/>
      <c r="BV42" s="293"/>
      <c r="BW42" s="319" t="s">
        <v>565</v>
      </c>
      <c r="BX42" s="319" t="s">
        <v>1855</v>
      </c>
      <c r="BY42" s="319" t="s">
        <v>366</v>
      </c>
      <c r="BZ42" s="319" t="s">
        <v>1856</v>
      </c>
      <c r="CA42" s="319" t="s">
        <v>369</v>
      </c>
      <c r="CB42" s="319" t="s">
        <v>567</v>
      </c>
      <c r="CC42" s="319" t="s">
        <v>554</v>
      </c>
      <c r="CD42" s="319" t="s">
        <v>569</v>
      </c>
      <c r="CE42" s="319" t="s">
        <v>570</v>
      </c>
      <c r="CF42" s="319" t="s">
        <v>1857</v>
      </c>
      <c r="CG42" s="319" t="s">
        <v>1858</v>
      </c>
      <c r="CH42" s="319" t="s">
        <v>1858</v>
      </c>
      <c r="CI42" s="319" t="s">
        <v>366</v>
      </c>
      <c r="CJ42" s="319" t="s">
        <v>1859</v>
      </c>
      <c r="CK42" s="319" t="s">
        <v>1860</v>
      </c>
      <c r="CL42" s="336" t="s">
        <v>1861</v>
      </c>
      <c r="CM42" s="336" t="s">
        <v>675</v>
      </c>
      <c r="CN42" s="336" t="s">
        <v>1862</v>
      </c>
      <c r="CO42" s="336" t="s">
        <v>1863</v>
      </c>
      <c r="CP42" s="336" t="s">
        <v>1405</v>
      </c>
      <c r="CQ42" s="319"/>
      <c r="CR42" s="293"/>
      <c r="CS42" s="319" t="s">
        <v>366</v>
      </c>
      <c r="CT42" s="319" t="s">
        <v>577</v>
      </c>
      <c r="CU42" s="319" t="s">
        <v>366</v>
      </c>
      <c r="CV42" s="319" t="s">
        <v>1864</v>
      </c>
      <c r="CW42" s="319" t="s">
        <v>366</v>
      </c>
      <c r="CX42" s="319" t="s">
        <v>366</v>
      </c>
      <c r="CY42" s="319" t="s">
        <v>369</v>
      </c>
      <c r="CZ42" s="319" t="s">
        <v>366</v>
      </c>
      <c r="DA42" s="319" t="s">
        <v>1865</v>
      </c>
      <c r="DB42" s="319" t="s">
        <v>1866</v>
      </c>
      <c r="DC42" s="319" t="s">
        <v>1867</v>
      </c>
      <c r="DD42" s="319" t="s">
        <v>1867</v>
      </c>
      <c r="DE42" s="319" t="s">
        <v>366</v>
      </c>
      <c r="DF42" s="319" t="s">
        <v>1868</v>
      </c>
      <c r="DG42" s="319" t="s">
        <v>1869</v>
      </c>
      <c r="DH42" s="336" t="s">
        <v>1870</v>
      </c>
      <c r="DI42" s="336" t="s">
        <v>675</v>
      </c>
      <c r="DJ42" s="336" t="s">
        <v>1871</v>
      </c>
      <c r="DK42" s="336" t="s">
        <v>1872</v>
      </c>
      <c r="DL42" s="336" t="s">
        <v>1873</v>
      </c>
      <c r="DM42" s="319"/>
    </row>
    <row r="43" spans="1:117" s="3" customFormat="1" ht="12.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12"/>
      <c r="AC43" s="309" t="s">
        <v>134</v>
      </c>
      <c r="AD43" s="318" t="str">
        <f t="shared" ca="1" si="3"/>
        <v>31,112</v>
      </c>
      <c r="AE43" s="319" t="s">
        <v>572</v>
      </c>
      <c r="AF43" s="319" t="s">
        <v>1211</v>
      </c>
      <c r="AG43" s="319" t="s">
        <v>418</v>
      </c>
      <c r="AH43" s="319" t="s">
        <v>1212</v>
      </c>
      <c r="AI43" s="319" t="s">
        <v>1213</v>
      </c>
      <c r="AJ43" s="319" t="s">
        <v>1213</v>
      </c>
      <c r="AK43" s="319" t="s">
        <v>1214</v>
      </c>
      <c r="AL43" s="319" t="s">
        <v>1215</v>
      </c>
      <c r="AM43" s="319" t="s">
        <v>365</v>
      </c>
      <c r="AN43" s="319" t="s">
        <v>1216</v>
      </c>
      <c r="AO43" s="319" t="s">
        <v>1217</v>
      </c>
      <c r="AP43" s="319" t="s">
        <v>1217</v>
      </c>
      <c r="AQ43" s="319" t="s">
        <v>675</v>
      </c>
      <c r="AR43" s="319" t="s">
        <v>1218</v>
      </c>
      <c r="AS43" s="319" t="s">
        <v>1218</v>
      </c>
      <c r="AT43" s="336" t="s">
        <v>1219</v>
      </c>
      <c r="AU43" s="336" t="s">
        <v>1220</v>
      </c>
      <c r="AV43" s="336" t="s">
        <v>1221</v>
      </c>
      <c r="AW43" s="336" t="s">
        <v>1222</v>
      </c>
      <c r="AX43" s="336" t="s">
        <v>1223</v>
      </c>
      <c r="AY43" s="319"/>
      <c r="AZ43" s="293"/>
      <c r="BA43" s="319" t="s">
        <v>572</v>
      </c>
      <c r="BB43" s="319" t="s">
        <v>1211</v>
      </c>
      <c r="BC43" s="319" t="s">
        <v>418</v>
      </c>
      <c r="BD43" s="319" t="s">
        <v>1224</v>
      </c>
      <c r="BE43" s="319" t="s">
        <v>1213</v>
      </c>
      <c r="BF43" s="319" t="s">
        <v>396</v>
      </c>
      <c r="BG43" s="319" t="s">
        <v>1214</v>
      </c>
      <c r="BH43" s="319" t="s">
        <v>1215</v>
      </c>
      <c r="BI43" s="319" t="s">
        <v>365</v>
      </c>
      <c r="BJ43" s="319" t="s">
        <v>1225</v>
      </c>
      <c r="BK43" s="319" t="s">
        <v>696</v>
      </c>
      <c r="BL43" s="319" t="s">
        <v>696</v>
      </c>
      <c r="BM43" s="319" t="s">
        <v>697</v>
      </c>
      <c r="BN43" s="319" t="s">
        <v>698</v>
      </c>
      <c r="BO43" s="319" t="s">
        <v>698</v>
      </c>
      <c r="BP43" s="336" t="s">
        <v>1226</v>
      </c>
      <c r="BQ43" s="336" t="s">
        <v>1227</v>
      </c>
      <c r="BR43" s="336" t="s">
        <v>1228</v>
      </c>
      <c r="BS43" s="336" t="s">
        <v>1229</v>
      </c>
      <c r="BT43" s="336" t="s">
        <v>1230</v>
      </c>
      <c r="BU43" s="319"/>
      <c r="BV43" s="293"/>
      <c r="BW43" s="319" t="s">
        <v>572</v>
      </c>
      <c r="BX43" s="319" t="s">
        <v>1211</v>
      </c>
      <c r="BY43" s="319" t="s">
        <v>418</v>
      </c>
      <c r="BZ43" s="319" t="s">
        <v>1511</v>
      </c>
      <c r="CA43" s="319" t="s">
        <v>1213</v>
      </c>
      <c r="CB43" s="319" t="s">
        <v>370</v>
      </c>
      <c r="CC43" s="319" t="s">
        <v>1214</v>
      </c>
      <c r="CD43" s="319" t="s">
        <v>1215</v>
      </c>
      <c r="CE43" s="319" t="s">
        <v>365</v>
      </c>
      <c r="CF43" s="319" t="s">
        <v>1874</v>
      </c>
      <c r="CG43" s="319" t="s">
        <v>1875</v>
      </c>
      <c r="CH43" s="319" t="s">
        <v>1875</v>
      </c>
      <c r="CI43" s="319" t="s">
        <v>675</v>
      </c>
      <c r="CJ43" s="319" t="s">
        <v>1876</v>
      </c>
      <c r="CK43" s="319" t="s">
        <v>1876</v>
      </c>
      <c r="CL43" s="336" t="s">
        <v>1877</v>
      </c>
      <c r="CM43" s="336" t="s">
        <v>1878</v>
      </c>
      <c r="CN43" s="336" t="s">
        <v>1879</v>
      </c>
      <c r="CO43" s="336" t="s">
        <v>1880</v>
      </c>
      <c r="CP43" s="336" t="s">
        <v>1382</v>
      </c>
      <c r="CQ43" s="319"/>
      <c r="CR43" s="293"/>
      <c r="CS43" s="319" t="s">
        <v>366</v>
      </c>
      <c r="CT43" s="319" t="s">
        <v>366</v>
      </c>
      <c r="CU43" s="319" t="s">
        <v>366</v>
      </c>
      <c r="CV43" s="319" t="s">
        <v>1881</v>
      </c>
      <c r="CW43" s="319" t="s">
        <v>366</v>
      </c>
      <c r="CX43" s="319" t="s">
        <v>1882</v>
      </c>
      <c r="CY43" s="319" t="s">
        <v>366</v>
      </c>
      <c r="CZ43" s="319" t="s">
        <v>366</v>
      </c>
      <c r="DA43" s="319" t="s">
        <v>366</v>
      </c>
      <c r="DB43" s="319" t="s">
        <v>1883</v>
      </c>
      <c r="DC43" s="319" t="s">
        <v>1884</v>
      </c>
      <c r="DD43" s="319" t="s">
        <v>1884</v>
      </c>
      <c r="DE43" s="319" t="s">
        <v>675</v>
      </c>
      <c r="DF43" s="319" t="s">
        <v>1885</v>
      </c>
      <c r="DG43" s="319" t="s">
        <v>1885</v>
      </c>
      <c r="DH43" s="336" t="s">
        <v>1886</v>
      </c>
      <c r="DI43" s="336" t="s">
        <v>1887</v>
      </c>
      <c r="DJ43" s="336" t="s">
        <v>1888</v>
      </c>
      <c r="DK43" s="336" t="s">
        <v>1889</v>
      </c>
      <c r="DL43" s="336" t="s">
        <v>1890</v>
      </c>
      <c r="DM43" s="319"/>
    </row>
    <row r="44" spans="1:117" s="2" customFormat="1" ht="12.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12"/>
      <c r="AC44" s="309" t="s">
        <v>349</v>
      </c>
      <c r="AD44" s="318" t="str">
        <f t="shared" ca="1" si="3"/>
        <v>-</v>
      </c>
      <c r="AE44" s="319" t="s">
        <v>675</v>
      </c>
      <c r="AF44" s="319" t="s">
        <v>675</v>
      </c>
      <c r="AG44" s="319" t="s">
        <v>675</v>
      </c>
      <c r="AH44" s="319" t="s">
        <v>675</v>
      </c>
      <c r="AI44" s="319" t="s">
        <v>675</v>
      </c>
      <c r="AJ44" s="319" t="s">
        <v>675</v>
      </c>
      <c r="AK44" s="319" t="s">
        <v>675</v>
      </c>
      <c r="AL44" s="319" t="s">
        <v>675</v>
      </c>
      <c r="AM44" s="319" t="s">
        <v>675</v>
      </c>
      <c r="AN44" s="319" t="s">
        <v>675</v>
      </c>
      <c r="AO44" s="319" t="s">
        <v>675</v>
      </c>
      <c r="AP44" s="319" t="s">
        <v>675</v>
      </c>
      <c r="AQ44" s="319" t="s">
        <v>675</v>
      </c>
      <c r="AR44" s="319" t="s">
        <v>675</v>
      </c>
      <c r="AS44" s="319" t="s">
        <v>675</v>
      </c>
      <c r="AT44" s="336" t="s">
        <v>675</v>
      </c>
      <c r="AU44" s="336" t="s">
        <v>675</v>
      </c>
      <c r="AV44" s="336" t="s">
        <v>675</v>
      </c>
      <c r="AW44" s="336" t="s">
        <v>675</v>
      </c>
      <c r="AX44" s="336" t="s">
        <v>675</v>
      </c>
      <c r="AY44" s="319"/>
      <c r="AZ44" s="321"/>
      <c r="BA44" s="319" t="s">
        <v>675</v>
      </c>
      <c r="BB44" s="319" t="s">
        <v>675</v>
      </c>
      <c r="BC44" s="319" t="s">
        <v>675</v>
      </c>
      <c r="BD44" s="319" t="s">
        <v>675</v>
      </c>
      <c r="BE44" s="319" t="s">
        <v>675</v>
      </c>
      <c r="BF44" s="319" t="s">
        <v>675</v>
      </c>
      <c r="BG44" s="319" t="s">
        <v>675</v>
      </c>
      <c r="BH44" s="319" t="s">
        <v>675</v>
      </c>
      <c r="BI44" s="319" t="s">
        <v>675</v>
      </c>
      <c r="BJ44" s="319" t="s">
        <v>675</v>
      </c>
      <c r="BK44" s="319" t="s">
        <v>675</v>
      </c>
      <c r="BL44" s="319" t="s">
        <v>675</v>
      </c>
      <c r="BM44" s="319" t="s">
        <v>675</v>
      </c>
      <c r="BN44" s="319" t="s">
        <v>675</v>
      </c>
      <c r="BO44" s="319" t="s">
        <v>675</v>
      </c>
      <c r="BP44" s="336" t="s">
        <v>675</v>
      </c>
      <c r="BQ44" s="336" t="s">
        <v>675</v>
      </c>
      <c r="BR44" s="336" t="s">
        <v>675</v>
      </c>
      <c r="BS44" s="336" t="s">
        <v>675</v>
      </c>
      <c r="BT44" s="336" t="s">
        <v>675</v>
      </c>
      <c r="BU44" s="319"/>
      <c r="BV44" s="321"/>
      <c r="BW44" s="319" t="s">
        <v>675</v>
      </c>
      <c r="BX44" s="319" t="s">
        <v>675</v>
      </c>
      <c r="BY44" s="319" t="s">
        <v>675</v>
      </c>
      <c r="BZ44" s="319" t="s">
        <v>675</v>
      </c>
      <c r="CA44" s="319" t="s">
        <v>675</v>
      </c>
      <c r="CB44" s="319" t="s">
        <v>675</v>
      </c>
      <c r="CC44" s="319" t="s">
        <v>675</v>
      </c>
      <c r="CD44" s="319" t="s">
        <v>675</v>
      </c>
      <c r="CE44" s="319" t="s">
        <v>675</v>
      </c>
      <c r="CF44" s="319" t="s">
        <v>675</v>
      </c>
      <c r="CG44" s="319" t="s">
        <v>675</v>
      </c>
      <c r="CH44" s="319" t="s">
        <v>675</v>
      </c>
      <c r="CI44" s="319" t="s">
        <v>675</v>
      </c>
      <c r="CJ44" s="319" t="s">
        <v>675</v>
      </c>
      <c r="CK44" s="319" t="s">
        <v>675</v>
      </c>
      <c r="CL44" s="336" t="s">
        <v>675</v>
      </c>
      <c r="CM44" s="336" t="s">
        <v>675</v>
      </c>
      <c r="CN44" s="336" t="s">
        <v>675</v>
      </c>
      <c r="CO44" s="336" t="s">
        <v>675</v>
      </c>
      <c r="CP44" s="336" t="s">
        <v>675</v>
      </c>
      <c r="CQ44" s="319"/>
      <c r="CR44" s="321"/>
      <c r="CS44" s="319" t="s">
        <v>675</v>
      </c>
      <c r="CT44" s="319" t="s">
        <v>675</v>
      </c>
      <c r="CU44" s="319" t="s">
        <v>675</v>
      </c>
      <c r="CV44" s="319" t="s">
        <v>675</v>
      </c>
      <c r="CW44" s="319" t="s">
        <v>675</v>
      </c>
      <c r="CX44" s="319" t="s">
        <v>675</v>
      </c>
      <c r="CY44" s="319" t="s">
        <v>675</v>
      </c>
      <c r="CZ44" s="319" t="s">
        <v>675</v>
      </c>
      <c r="DA44" s="319" t="s">
        <v>675</v>
      </c>
      <c r="DB44" s="319" t="s">
        <v>675</v>
      </c>
      <c r="DC44" s="319" t="s">
        <v>675</v>
      </c>
      <c r="DD44" s="319" t="s">
        <v>675</v>
      </c>
      <c r="DE44" s="319" t="s">
        <v>675</v>
      </c>
      <c r="DF44" s="319" t="s">
        <v>675</v>
      </c>
      <c r="DG44" s="319" t="s">
        <v>675</v>
      </c>
      <c r="DH44" s="336" t="s">
        <v>675</v>
      </c>
      <c r="DI44" s="336" t="s">
        <v>675</v>
      </c>
      <c r="DJ44" s="336" t="s">
        <v>675</v>
      </c>
      <c r="DK44" s="336" t="s">
        <v>675</v>
      </c>
      <c r="DL44" s="336" t="s">
        <v>675</v>
      </c>
      <c r="DM44" s="319"/>
    </row>
    <row r="45" spans="1:117" s="2" customFormat="1" ht="12.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12"/>
      <c r="AC45" s="309" t="s">
        <v>350</v>
      </c>
      <c r="AD45" s="318" t="str">
        <f t="shared" ca="1" si="3"/>
        <v>-</v>
      </c>
      <c r="AE45" s="319" t="s">
        <v>675</v>
      </c>
      <c r="AF45" s="319" t="s">
        <v>675</v>
      </c>
      <c r="AG45" s="319" t="s">
        <v>675</v>
      </c>
      <c r="AH45" s="319" t="s">
        <v>675</v>
      </c>
      <c r="AI45" s="319" t="s">
        <v>675</v>
      </c>
      <c r="AJ45" s="319" t="s">
        <v>675</v>
      </c>
      <c r="AK45" s="319" t="s">
        <v>675</v>
      </c>
      <c r="AL45" s="319" t="s">
        <v>675</v>
      </c>
      <c r="AM45" s="319" t="s">
        <v>675</v>
      </c>
      <c r="AN45" s="319" t="s">
        <v>675</v>
      </c>
      <c r="AO45" s="319" t="s">
        <v>675</v>
      </c>
      <c r="AP45" s="319" t="s">
        <v>675</v>
      </c>
      <c r="AQ45" s="319" t="s">
        <v>675</v>
      </c>
      <c r="AR45" s="319" t="s">
        <v>675</v>
      </c>
      <c r="AS45" s="319" t="s">
        <v>675</v>
      </c>
      <c r="AT45" s="336" t="s">
        <v>675</v>
      </c>
      <c r="AU45" s="336" t="s">
        <v>675</v>
      </c>
      <c r="AV45" s="336" t="s">
        <v>675</v>
      </c>
      <c r="AW45" s="336" t="s">
        <v>675</v>
      </c>
      <c r="AX45" s="336" t="s">
        <v>675</v>
      </c>
      <c r="AY45" s="319"/>
      <c r="AZ45" s="321"/>
      <c r="BA45" s="319" t="s">
        <v>675</v>
      </c>
      <c r="BB45" s="319" t="s">
        <v>675</v>
      </c>
      <c r="BC45" s="319" t="s">
        <v>675</v>
      </c>
      <c r="BD45" s="319" t="s">
        <v>675</v>
      </c>
      <c r="BE45" s="319" t="s">
        <v>675</v>
      </c>
      <c r="BF45" s="319" t="s">
        <v>675</v>
      </c>
      <c r="BG45" s="319" t="s">
        <v>675</v>
      </c>
      <c r="BH45" s="319" t="s">
        <v>675</v>
      </c>
      <c r="BI45" s="319" t="s">
        <v>675</v>
      </c>
      <c r="BJ45" s="319" t="s">
        <v>675</v>
      </c>
      <c r="BK45" s="319" t="s">
        <v>675</v>
      </c>
      <c r="BL45" s="319" t="s">
        <v>675</v>
      </c>
      <c r="BM45" s="319" t="s">
        <v>675</v>
      </c>
      <c r="BN45" s="319" t="s">
        <v>675</v>
      </c>
      <c r="BO45" s="319" t="s">
        <v>675</v>
      </c>
      <c r="BP45" s="336" t="s">
        <v>675</v>
      </c>
      <c r="BQ45" s="336" t="s">
        <v>675</v>
      </c>
      <c r="BR45" s="336" t="s">
        <v>675</v>
      </c>
      <c r="BS45" s="336" t="s">
        <v>675</v>
      </c>
      <c r="BT45" s="336" t="s">
        <v>675</v>
      </c>
      <c r="BU45" s="319"/>
      <c r="BV45" s="321"/>
      <c r="BW45" s="319" t="s">
        <v>675</v>
      </c>
      <c r="BX45" s="319" t="s">
        <v>675</v>
      </c>
      <c r="BY45" s="319" t="s">
        <v>675</v>
      </c>
      <c r="BZ45" s="319" t="s">
        <v>675</v>
      </c>
      <c r="CA45" s="319" t="s">
        <v>675</v>
      </c>
      <c r="CB45" s="319" t="s">
        <v>675</v>
      </c>
      <c r="CC45" s="319" t="s">
        <v>675</v>
      </c>
      <c r="CD45" s="319" t="s">
        <v>675</v>
      </c>
      <c r="CE45" s="319" t="s">
        <v>675</v>
      </c>
      <c r="CF45" s="319" t="s">
        <v>675</v>
      </c>
      <c r="CG45" s="319" t="s">
        <v>675</v>
      </c>
      <c r="CH45" s="319" t="s">
        <v>675</v>
      </c>
      <c r="CI45" s="319" t="s">
        <v>675</v>
      </c>
      <c r="CJ45" s="319" t="s">
        <v>675</v>
      </c>
      <c r="CK45" s="319" t="s">
        <v>675</v>
      </c>
      <c r="CL45" s="336" t="s">
        <v>675</v>
      </c>
      <c r="CM45" s="336" t="s">
        <v>675</v>
      </c>
      <c r="CN45" s="336" t="s">
        <v>675</v>
      </c>
      <c r="CO45" s="336" t="s">
        <v>675</v>
      </c>
      <c r="CP45" s="336" t="s">
        <v>675</v>
      </c>
      <c r="CQ45" s="319"/>
      <c r="CR45" s="321"/>
      <c r="CS45" s="319" t="s">
        <v>675</v>
      </c>
      <c r="CT45" s="319" t="s">
        <v>675</v>
      </c>
      <c r="CU45" s="319" t="s">
        <v>675</v>
      </c>
      <c r="CV45" s="319" t="s">
        <v>675</v>
      </c>
      <c r="CW45" s="319" t="s">
        <v>675</v>
      </c>
      <c r="CX45" s="319" t="s">
        <v>675</v>
      </c>
      <c r="CY45" s="319" t="s">
        <v>675</v>
      </c>
      <c r="CZ45" s="319" t="s">
        <v>675</v>
      </c>
      <c r="DA45" s="319" t="s">
        <v>675</v>
      </c>
      <c r="DB45" s="319" t="s">
        <v>675</v>
      </c>
      <c r="DC45" s="319" t="s">
        <v>675</v>
      </c>
      <c r="DD45" s="319" t="s">
        <v>675</v>
      </c>
      <c r="DE45" s="319" t="s">
        <v>675</v>
      </c>
      <c r="DF45" s="319" t="s">
        <v>675</v>
      </c>
      <c r="DG45" s="319" t="s">
        <v>675</v>
      </c>
      <c r="DH45" s="336" t="s">
        <v>675</v>
      </c>
      <c r="DI45" s="336" t="s">
        <v>675</v>
      </c>
      <c r="DJ45" s="336" t="s">
        <v>675</v>
      </c>
      <c r="DK45" s="336" t="s">
        <v>675</v>
      </c>
      <c r="DL45" s="336" t="s">
        <v>675</v>
      </c>
      <c r="DM45" s="319"/>
    </row>
    <row r="46" spans="1:117" s="2" customFormat="1" ht="12.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12"/>
      <c r="AC46" s="309" t="s">
        <v>351</v>
      </c>
      <c r="AD46" s="318" t="str">
        <f t="shared" ca="1" si="3"/>
        <v>-</v>
      </c>
      <c r="AE46" s="319" t="s">
        <v>675</v>
      </c>
      <c r="AF46" s="319" t="s">
        <v>675</v>
      </c>
      <c r="AG46" s="319" t="s">
        <v>675</v>
      </c>
      <c r="AH46" s="319" t="s">
        <v>675</v>
      </c>
      <c r="AI46" s="319" t="s">
        <v>675</v>
      </c>
      <c r="AJ46" s="319" t="s">
        <v>675</v>
      </c>
      <c r="AK46" s="319" t="s">
        <v>675</v>
      </c>
      <c r="AL46" s="319" t="s">
        <v>675</v>
      </c>
      <c r="AM46" s="319" t="s">
        <v>675</v>
      </c>
      <c r="AN46" s="319" t="s">
        <v>675</v>
      </c>
      <c r="AO46" s="319" t="s">
        <v>675</v>
      </c>
      <c r="AP46" s="319" t="s">
        <v>675</v>
      </c>
      <c r="AQ46" s="319" t="s">
        <v>675</v>
      </c>
      <c r="AR46" s="319" t="s">
        <v>675</v>
      </c>
      <c r="AS46" s="319" t="s">
        <v>675</v>
      </c>
      <c r="AT46" s="336" t="s">
        <v>675</v>
      </c>
      <c r="AU46" s="336" t="s">
        <v>675</v>
      </c>
      <c r="AV46" s="336" t="s">
        <v>675</v>
      </c>
      <c r="AW46" s="336" t="s">
        <v>675</v>
      </c>
      <c r="AX46" s="336" t="s">
        <v>675</v>
      </c>
      <c r="AY46" s="319"/>
      <c r="AZ46" s="321"/>
      <c r="BA46" s="319" t="s">
        <v>675</v>
      </c>
      <c r="BB46" s="319" t="s">
        <v>675</v>
      </c>
      <c r="BC46" s="319" t="s">
        <v>675</v>
      </c>
      <c r="BD46" s="319" t="s">
        <v>675</v>
      </c>
      <c r="BE46" s="319" t="s">
        <v>675</v>
      </c>
      <c r="BF46" s="319" t="s">
        <v>675</v>
      </c>
      <c r="BG46" s="319" t="s">
        <v>675</v>
      </c>
      <c r="BH46" s="319" t="s">
        <v>675</v>
      </c>
      <c r="BI46" s="319" t="s">
        <v>675</v>
      </c>
      <c r="BJ46" s="319" t="s">
        <v>675</v>
      </c>
      <c r="BK46" s="319" t="s">
        <v>675</v>
      </c>
      <c r="BL46" s="319" t="s">
        <v>675</v>
      </c>
      <c r="BM46" s="319" t="s">
        <v>675</v>
      </c>
      <c r="BN46" s="319" t="s">
        <v>675</v>
      </c>
      <c r="BO46" s="319" t="s">
        <v>675</v>
      </c>
      <c r="BP46" s="336" t="s">
        <v>675</v>
      </c>
      <c r="BQ46" s="336" t="s">
        <v>675</v>
      </c>
      <c r="BR46" s="336" t="s">
        <v>675</v>
      </c>
      <c r="BS46" s="336" t="s">
        <v>675</v>
      </c>
      <c r="BT46" s="336" t="s">
        <v>675</v>
      </c>
      <c r="BU46" s="319"/>
      <c r="BV46" s="321"/>
      <c r="BW46" s="319" t="s">
        <v>675</v>
      </c>
      <c r="BX46" s="319" t="s">
        <v>675</v>
      </c>
      <c r="BY46" s="319" t="s">
        <v>675</v>
      </c>
      <c r="BZ46" s="319" t="s">
        <v>675</v>
      </c>
      <c r="CA46" s="319" t="s">
        <v>675</v>
      </c>
      <c r="CB46" s="319" t="s">
        <v>675</v>
      </c>
      <c r="CC46" s="319" t="s">
        <v>675</v>
      </c>
      <c r="CD46" s="319" t="s">
        <v>675</v>
      </c>
      <c r="CE46" s="319" t="s">
        <v>675</v>
      </c>
      <c r="CF46" s="319" t="s">
        <v>675</v>
      </c>
      <c r="CG46" s="319" t="s">
        <v>675</v>
      </c>
      <c r="CH46" s="319" t="s">
        <v>675</v>
      </c>
      <c r="CI46" s="319" t="s">
        <v>675</v>
      </c>
      <c r="CJ46" s="319" t="s">
        <v>675</v>
      </c>
      <c r="CK46" s="319" t="s">
        <v>675</v>
      </c>
      <c r="CL46" s="336" t="s">
        <v>675</v>
      </c>
      <c r="CM46" s="336" t="s">
        <v>675</v>
      </c>
      <c r="CN46" s="336" t="s">
        <v>675</v>
      </c>
      <c r="CO46" s="336" t="s">
        <v>675</v>
      </c>
      <c r="CP46" s="336" t="s">
        <v>675</v>
      </c>
      <c r="CQ46" s="319"/>
      <c r="CR46" s="321"/>
      <c r="CS46" s="319" t="s">
        <v>675</v>
      </c>
      <c r="CT46" s="319" t="s">
        <v>675</v>
      </c>
      <c r="CU46" s="319" t="s">
        <v>675</v>
      </c>
      <c r="CV46" s="319" t="s">
        <v>675</v>
      </c>
      <c r="CW46" s="319" t="s">
        <v>675</v>
      </c>
      <c r="CX46" s="319" t="s">
        <v>675</v>
      </c>
      <c r="CY46" s="319" t="s">
        <v>675</v>
      </c>
      <c r="CZ46" s="319" t="s">
        <v>675</v>
      </c>
      <c r="DA46" s="319" t="s">
        <v>675</v>
      </c>
      <c r="DB46" s="319" t="s">
        <v>675</v>
      </c>
      <c r="DC46" s="319" t="s">
        <v>675</v>
      </c>
      <c r="DD46" s="319" t="s">
        <v>675</v>
      </c>
      <c r="DE46" s="319" t="s">
        <v>675</v>
      </c>
      <c r="DF46" s="319" t="s">
        <v>675</v>
      </c>
      <c r="DG46" s="319" t="s">
        <v>675</v>
      </c>
      <c r="DH46" s="336" t="s">
        <v>675</v>
      </c>
      <c r="DI46" s="336" t="s">
        <v>675</v>
      </c>
      <c r="DJ46" s="336" t="s">
        <v>675</v>
      </c>
      <c r="DK46" s="336" t="s">
        <v>675</v>
      </c>
      <c r="DL46" s="336" t="s">
        <v>675</v>
      </c>
      <c r="DM46" s="319"/>
    </row>
    <row r="47" spans="1:117" s="2" customFormat="1" ht="12.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12"/>
      <c r="AC47" s="309" t="s">
        <v>352</v>
      </c>
      <c r="AD47" s="318" t="str">
        <f t="shared" ca="1" si="3"/>
        <v>-</v>
      </c>
      <c r="AE47" s="319" t="s">
        <v>675</v>
      </c>
      <c r="AF47" s="319" t="s">
        <v>675</v>
      </c>
      <c r="AG47" s="319" t="s">
        <v>675</v>
      </c>
      <c r="AH47" s="319" t="s">
        <v>675</v>
      </c>
      <c r="AI47" s="319" t="s">
        <v>675</v>
      </c>
      <c r="AJ47" s="319" t="s">
        <v>675</v>
      </c>
      <c r="AK47" s="319" t="s">
        <v>675</v>
      </c>
      <c r="AL47" s="319" t="s">
        <v>675</v>
      </c>
      <c r="AM47" s="319" t="s">
        <v>675</v>
      </c>
      <c r="AN47" s="319" t="s">
        <v>675</v>
      </c>
      <c r="AO47" s="319" t="s">
        <v>675</v>
      </c>
      <c r="AP47" s="319" t="s">
        <v>675</v>
      </c>
      <c r="AQ47" s="319" t="s">
        <v>675</v>
      </c>
      <c r="AR47" s="319" t="s">
        <v>675</v>
      </c>
      <c r="AS47" s="319" t="s">
        <v>675</v>
      </c>
      <c r="AT47" s="336" t="s">
        <v>675</v>
      </c>
      <c r="AU47" s="336" t="s">
        <v>675</v>
      </c>
      <c r="AV47" s="336" t="s">
        <v>675</v>
      </c>
      <c r="AW47" s="336" t="s">
        <v>675</v>
      </c>
      <c r="AX47" s="336" t="s">
        <v>675</v>
      </c>
      <c r="AY47" s="319"/>
      <c r="AZ47" s="321"/>
      <c r="BA47" s="319" t="s">
        <v>675</v>
      </c>
      <c r="BB47" s="319" t="s">
        <v>675</v>
      </c>
      <c r="BC47" s="319" t="s">
        <v>675</v>
      </c>
      <c r="BD47" s="319" t="s">
        <v>675</v>
      </c>
      <c r="BE47" s="319" t="s">
        <v>675</v>
      </c>
      <c r="BF47" s="319" t="s">
        <v>675</v>
      </c>
      <c r="BG47" s="319" t="s">
        <v>675</v>
      </c>
      <c r="BH47" s="319" t="s">
        <v>675</v>
      </c>
      <c r="BI47" s="319" t="s">
        <v>675</v>
      </c>
      <c r="BJ47" s="319" t="s">
        <v>675</v>
      </c>
      <c r="BK47" s="319" t="s">
        <v>675</v>
      </c>
      <c r="BL47" s="319" t="s">
        <v>675</v>
      </c>
      <c r="BM47" s="319" t="s">
        <v>675</v>
      </c>
      <c r="BN47" s="319" t="s">
        <v>675</v>
      </c>
      <c r="BO47" s="319" t="s">
        <v>675</v>
      </c>
      <c r="BP47" s="336" t="s">
        <v>675</v>
      </c>
      <c r="BQ47" s="336" t="s">
        <v>675</v>
      </c>
      <c r="BR47" s="336" t="s">
        <v>675</v>
      </c>
      <c r="BS47" s="336" t="s">
        <v>675</v>
      </c>
      <c r="BT47" s="336" t="s">
        <v>675</v>
      </c>
      <c r="BU47" s="319"/>
      <c r="BV47" s="321"/>
      <c r="BW47" s="319" t="s">
        <v>675</v>
      </c>
      <c r="BX47" s="319" t="s">
        <v>675</v>
      </c>
      <c r="BY47" s="319" t="s">
        <v>675</v>
      </c>
      <c r="BZ47" s="319" t="s">
        <v>675</v>
      </c>
      <c r="CA47" s="319" t="s">
        <v>675</v>
      </c>
      <c r="CB47" s="319" t="s">
        <v>675</v>
      </c>
      <c r="CC47" s="319" t="s">
        <v>675</v>
      </c>
      <c r="CD47" s="319" t="s">
        <v>675</v>
      </c>
      <c r="CE47" s="319" t="s">
        <v>675</v>
      </c>
      <c r="CF47" s="319" t="s">
        <v>675</v>
      </c>
      <c r="CG47" s="319" t="s">
        <v>675</v>
      </c>
      <c r="CH47" s="319" t="s">
        <v>675</v>
      </c>
      <c r="CI47" s="319" t="s">
        <v>675</v>
      </c>
      <c r="CJ47" s="319" t="s">
        <v>675</v>
      </c>
      <c r="CK47" s="319" t="s">
        <v>675</v>
      </c>
      <c r="CL47" s="336" t="s">
        <v>675</v>
      </c>
      <c r="CM47" s="336" t="s">
        <v>675</v>
      </c>
      <c r="CN47" s="336" t="s">
        <v>675</v>
      </c>
      <c r="CO47" s="336" t="s">
        <v>675</v>
      </c>
      <c r="CP47" s="336" t="s">
        <v>675</v>
      </c>
      <c r="CQ47" s="319"/>
      <c r="CR47" s="321"/>
      <c r="CS47" s="319" t="s">
        <v>675</v>
      </c>
      <c r="CT47" s="319" t="s">
        <v>675</v>
      </c>
      <c r="CU47" s="319" t="s">
        <v>675</v>
      </c>
      <c r="CV47" s="319" t="s">
        <v>675</v>
      </c>
      <c r="CW47" s="319" t="s">
        <v>675</v>
      </c>
      <c r="CX47" s="319" t="s">
        <v>675</v>
      </c>
      <c r="CY47" s="319" t="s">
        <v>675</v>
      </c>
      <c r="CZ47" s="319" t="s">
        <v>675</v>
      </c>
      <c r="DA47" s="319" t="s">
        <v>675</v>
      </c>
      <c r="DB47" s="319" t="s">
        <v>675</v>
      </c>
      <c r="DC47" s="319" t="s">
        <v>675</v>
      </c>
      <c r="DD47" s="319" t="s">
        <v>675</v>
      </c>
      <c r="DE47" s="319" t="s">
        <v>675</v>
      </c>
      <c r="DF47" s="319" t="s">
        <v>675</v>
      </c>
      <c r="DG47" s="319" t="s">
        <v>675</v>
      </c>
      <c r="DH47" s="336" t="s">
        <v>675</v>
      </c>
      <c r="DI47" s="336" t="s">
        <v>675</v>
      </c>
      <c r="DJ47" s="336" t="s">
        <v>675</v>
      </c>
      <c r="DK47" s="336" t="s">
        <v>675</v>
      </c>
      <c r="DL47" s="336" t="s">
        <v>675</v>
      </c>
      <c r="DM47" s="319"/>
    </row>
    <row r="48" spans="1:117" s="2" customFormat="1"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309" t="s">
        <v>353</v>
      </c>
      <c r="AD48" s="318" t="str">
        <f t="shared" ca="1" si="3"/>
        <v>-</v>
      </c>
      <c r="AE48" s="319" t="s">
        <v>675</v>
      </c>
      <c r="AF48" s="319" t="s">
        <v>675</v>
      </c>
      <c r="AG48" s="319" t="s">
        <v>675</v>
      </c>
      <c r="AH48" s="319" t="s">
        <v>675</v>
      </c>
      <c r="AI48" s="319" t="s">
        <v>675</v>
      </c>
      <c r="AJ48" s="319" t="s">
        <v>675</v>
      </c>
      <c r="AK48" s="319" t="s">
        <v>675</v>
      </c>
      <c r="AL48" s="319" t="s">
        <v>675</v>
      </c>
      <c r="AM48" s="319" t="s">
        <v>675</v>
      </c>
      <c r="AN48" s="319" t="s">
        <v>675</v>
      </c>
      <c r="AO48" s="319" t="s">
        <v>675</v>
      </c>
      <c r="AP48" s="319" t="s">
        <v>675</v>
      </c>
      <c r="AQ48" s="319" t="s">
        <v>675</v>
      </c>
      <c r="AR48" s="319" t="s">
        <v>675</v>
      </c>
      <c r="AS48" s="319" t="s">
        <v>675</v>
      </c>
      <c r="AT48" s="336" t="s">
        <v>675</v>
      </c>
      <c r="AU48" s="336" t="s">
        <v>675</v>
      </c>
      <c r="AV48" s="336" t="s">
        <v>675</v>
      </c>
      <c r="AW48" s="336" t="s">
        <v>675</v>
      </c>
      <c r="AX48" s="336" t="s">
        <v>675</v>
      </c>
      <c r="AY48" s="319"/>
      <c r="AZ48" s="321"/>
      <c r="BA48" s="319" t="s">
        <v>1231</v>
      </c>
      <c r="BB48" s="319" t="s">
        <v>1232</v>
      </c>
      <c r="BC48" s="319"/>
      <c r="BD48" s="319" t="s">
        <v>1233</v>
      </c>
      <c r="BE48" s="319" t="s">
        <v>1234</v>
      </c>
      <c r="BF48" s="319" t="s">
        <v>402</v>
      </c>
      <c r="BG48" s="319" t="s">
        <v>1235</v>
      </c>
      <c r="BH48" s="319" t="s">
        <v>675</v>
      </c>
      <c r="BI48" s="319" t="s">
        <v>1235</v>
      </c>
      <c r="BJ48" s="319" t="s">
        <v>675</v>
      </c>
      <c r="BK48" s="319" t="s">
        <v>1236</v>
      </c>
      <c r="BL48" s="319" t="s">
        <v>1236</v>
      </c>
      <c r="BM48" s="319" t="s">
        <v>1237</v>
      </c>
      <c r="BN48" s="319" t="s">
        <v>1238</v>
      </c>
      <c r="BO48" s="319" t="s">
        <v>1239</v>
      </c>
      <c r="BP48" s="336" t="s">
        <v>675</v>
      </c>
      <c r="BQ48" s="336" t="s">
        <v>675</v>
      </c>
      <c r="BR48" s="336" t="s">
        <v>675</v>
      </c>
      <c r="BS48" s="336" t="s">
        <v>675</v>
      </c>
      <c r="BT48" s="336" t="s">
        <v>1240</v>
      </c>
      <c r="BU48" s="319"/>
      <c r="BV48" s="321"/>
      <c r="BW48" s="319" t="s">
        <v>675</v>
      </c>
      <c r="BX48" s="319" t="s">
        <v>675</v>
      </c>
      <c r="BY48" s="319" t="s">
        <v>675</v>
      </c>
      <c r="BZ48" s="319" t="s">
        <v>675</v>
      </c>
      <c r="CA48" s="319" t="s">
        <v>675</v>
      </c>
      <c r="CB48" s="319" t="s">
        <v>675</v>
      </c>
      <c r="CC48" s="319" t="s">
        <v>675</v>
      </c>
      <c r="CD48" s="319" t="s">
        <v>675</v>
      </c>
      <c r="CE48" s="319" t="s">
        <v>675</v>
      </c>
      <c r="CF48" s="319" t="s">
        <v>675</v>
      </c>
      <c r="CG48" s="319" t="s">
        <v>675</v>
      </c>
      <c r="CH48" s="319" t="s">
        <v>675</v>
      </c>
      <c r="CI48" s="319" t="s">
        <v>675</v>
      </c>
      <c r="CJ48" s="319" t="s">
        <v>675</v>
      </c>
      <c r="CK48" s="319" t="s">
        <v>675</v>
      </c>
      <c r="CL48" s="336" t="s">
        <v>675</v>
      </c>
      <c r="CM48" s="336" t="s">
        <v>675</v>
      </c>
      <c r="CN48" s="336" t="s">
        <v>675</v>
      </c>
      <c r="CO48" s="336" t="s">
        <v>675</v>
      </c>
      <c r="CP48" s="336" t="s">
        <v>675</v>
      </c>
      <c r="CQ48" s="319"/>
      <c r="CR48" s="321"/>
      <c r="CS48" s="319" t="s">
        <v>675</v>
      </c>
      <c r="CT48" s="319" t="s">
        <v>675</v>
      </c>
      <c r="CU48" s="319" t="s">
        <v>675</v>
      </c>
      <c r="CV48" s="319" t="s">
        <v>675</v>
      </c>
      <c r="CW48" s="319" t="s">
        <v>675</v>
      </c>
      <c r="CX48" s="319" t="s">
        <v>675</v>
      </c>
      <c r="CY48" s="319" t="s">
        <v>675</v>
      </c>
      <c r="CZ48" s="319" t="s">
        <v>675</v>
      </c>
      <c r="DA48" s="319" t="s">
        <v>675</v>
      </c>
      <c r="DB48" s="319" t="s">
        <v>675</v>
      </c>
      <c r="DC48" s="319" t="s">
        <v>675</v>
      </c>
      <c r="DD48" s="319" t="s">
        <v>675</v>
      </c>
      <c r="DE48" s="319" t="s">
        <v>675</v>
      </c>
      <c r="DF48" s="319" t="s">
        <v>675</v>
      </c>
      <c r="DG48" s="319" t="s">
        <v>675</v>
      </c>
      <c r="DH48" s="336" t="s">
        <v>675</v>
      </c>
      <c r="DI48" s="336" t="s">
        <v>675</v>
      </c>
      <c r="DJ48" s="336" t="s">
        <v>675</v>
      </c>
      <c r="DK48" s="336" t="s">
        <v>675</v>
      </c>
      <c r="DL48" s="336" t="s">
        <v>675</v>
      </c>
      <c r="DM48" s="319"/>
    </row>
    <row r="49" spans="1:117" s="2" customFormat="1"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309" t="s">
        <v>135</v>
      </c>
      <c r="AD49" s="318" t="str">
        <f t="shared" ca="1" si="3"/>
        <v>317,000</v>
      </c>
      <c r="AE49" s="319" t="s">
        <v>1241</v>
      </c>
      <c r="AF49" s="319" t="s">
        <v>1242</v>
      </c>
      <c r="AG49" s="319" t="s">
        <v>1243</v>
      </c>
      <c r="AH49" s="319" t="s">
        <v>1244</v>
      </c>
      <c r="AI49" s="319" t="s">
        <v>1245</v>
      </c>
      <c r="AJ49" s="319" t="s">
        <v>370</v>
      </c>
      <c r="AK49" s="319" t="s">
        <v>1246</v>
      </c>
      <c r="AL49" s="319" t="s">
        <v>1247</v>
      </c>
      <c r="AM49" s="319" t="s">
        <v>1248</v>
      </c>
      <c r="AN49" s="319" t="s">
        <v>682</v>
      </c>
      <c r="AO49" s="319" t="s">
        <v>1249</v>
      </c>
      <c r="AP49" s="319" t="s">
        <v>1250</v>
      </c>
      <c r="AQ49" s="319" t="s">
        <v>1251</v>
      </c>
      <c r="AR49" s="319" t="s">
        <v>1252</v>
      </c>
      <c r="AS49" s="319" t="s">
        <v>1253</v>
      </c>
      <c r="AT49" s="336" t="s">
        <v>1254</v>
      </c>
      <c r="AU49" s="336" t="s">
        <v>1255</v>
      </c>
      <c r="AV49" s="336" t="s">
        <v>1256</v>
      </c>
      <c r="AW49" s="336" t="s">
        <v>1257</v>
      </c>
      <c r="AX49" s="336" t="s">
        <v>1258</v>
      </c>
      <c r="AY49" s="319"/>
      <c r="AZ49" s="321"/>
      <c r="BA49" s="319" t="s">
        <v>573</v>
      </c>
      <c r="BB49" s="319" t="s">
        <v>574</v>
      </c>
      <c r="BC49" s="319" t="s">
        <v>575</v>
      </c>
      <c r="BD49" s="319" t="s">
        <v>376</v>
      </c>
      <c r="BE49" s="319" t="s">
        <v>576</v>
      </c>
      <c r="BF49" s="319" t="s">
        <v>399</v>
      </c>
      <c r="BG49" s="319" t="s">
        <v>577</v>
      </c>
      <c r="BH49" s="319" t="s">
        <v>578</v>
      </c>
      <c r="BI49" s="319" t="s">
        <v>579</v>
      </c>
      <c r="BJ49" s="319" t="s">
        <v>580</v>
      </c>
      <c r="BK49" s="319" t="s">
        <v>699</v>
      </c>
      <c r="BL49" s="319" t="s">
        <v>700</v>
      </c>
      <c r="BM49" s="319"/>
      <c r="BN49" s="319" t="s">
        <v>701</v>
      </c>
      <c r="BO49" s="319" t="s">
        <v>702</v>
      </c>
      <c r="BP49" s="336" t="s">
        <v>1259</v>
      </c>
      <c r="BQ49" s="336" t="s">
        <v>1260</v>
      </c>
      <c r="BR49" s="336" t="s">
        <v>1261</v>
      </c>
      <c r="BS49" s="336" t="s">
        <v>1262</v>
      </c>
      <c r="BT49" s="336" t="s">
        <v>1263</v>
      </c>
      <c r="BU49" s="319"/>
      <c r="BV49" s="321"/>
      <c r="BW49" s="319" t="s">
        <v>1891</v>
      </c>
      <c r="BX49" s="319" t="s">
        <v>1892</v>
      </c>
      <c r="BY49" s="319" t="s">
        <v>1893</v>
      </c>
      <c r="BZ49" s="319" t="s">
        <v>1894</v>
      </c>
      <c r="CA49" s="319" t="s">
        <v>1895</v>
      </c>
      <c r="CB49" s="319" t="s">
        <v>1882</v>
      </c>
      <c r="CC49" s="319" t="s">
        <v>1896</v>
      </c>
      <c r="CD49" s="319" t="s">
        <v>1897</v>
      </c>
      <c r="CE49" s="319" t="s">
        <v>630</v>
      </c>
      <c r="CF49" s="319" t="s">
        <v>1898</v>
      </c>
      <c r="CG49" s="319" t="s">
        <v>1899</v>
      </c>
      <c r="CH49" s="319" t="s">
        <v>1900</v>
      </c>
      <c r="CI49" s="319" t="s">
        <v>1901</v>
      </c>
      <c r="CJ49" s="319" t="s">
        <v>1902</v>
      </c>
      <c r="CK49" s="319" t="s">
        <v>1903</v>
      </c>
      <c r="CL49" s="336" t="s">
        <v>1904</v>
      </c>
      <c r="CM49" s="336" t="s">
        <v>1905</v>
      </c>
      <c r="CN49" s="336" t="s">
        <v>1906</v>
      </c>
      <c r="CO49" s="336" t="s">
        <v>1907</v>
      </c>
      <c r="CP49" s="336" t="s">
        <v>1388</v>
      </c>
      <c r="CQ49" s="319"/>
      <c r="CR49" s="321"/>
      <c r="CS49" s="319" t="s">
        <v>1908</v>
      </c>
      <c r="CT49" s="319" t="s">
        <v>585</v>
      </c>
      <c r="CU49" s="319" t="s">
        <v>1528</v>
      </c>
      <c r="CV49" s="319" t="s">
        <v>1909</v>
      </c>
      <c r="CW49" s="319" t="s">
        <v>369</v>
      </c>
      <c r="CX49" s="319" t="s">
        <v>399</v>
      </c>
      <c r="CY49" s="319" t="s">
        <v>1910</v>
      </c>
      <c r="CZ49" s="319" t="s">
        <v>1911</v>
      </c>
      <c r="DA49" s="319" t="s">
        <v>384</v>
      </c>
      <c r="DB49" s="319" t="s">
        <v>1912</v>
      </c>
      <c r="DC49" s="319" t="s">
        <v>1913</v>
      </c>
      <c r="DD49" s="319" t="s">
        <v>1914</v>
      </c>
      <c r="DE49" s="319" t="s">
        <v>1251</v>
      </c>
      <c r="DF49" s="319" t="s">
        <v>1915</v>
      </c>
      <c r="DG49" s="319" t="s">
        <v>1916</v>
      </c>
      <c r="DH49" s="336" t="s">
        <v>1917</v>
      </c>
      <c r="DI49" s="336" t="s">
        <v>1918</v>
      </c>
      <c r="DJ49" s="336" t="s">
        <v>1919</v>
      </c>
      <c r="DK49" s="336" t="s">
        <v>1920</v>
      </c>
      <c r="DL49" s="336" t="s">
        <v>1921</v>
      </c>
      <c r="DM49" s="319"/>
    </row>
    <row r="50" spans="1:117" s="2" customFormat="1"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309" t="s">
        <v>156</v>
      </c>
      <c r="AD50" s="318" t="str">
        <f t="shared" ca="1" si="3"/>
        <v>-</v>
      </c>
      <c r="AE50" s="319" t="s">
        <v>675</v>
      </c>
      <c r="AF50" s="319" t="s">
        <v>675</v>
      </c>
      <c r="AG50" s="319" t="s">
        <v>675</v>
      </c>
      <c r="AH50" s="319" t="s">
        <v>675</v>
      </c>
      <c r="AI50" s="319" t="s">
        <v>675</v>
      </c>
      <c r="AJ50" s="319" t="s">
        <v>675</v>
      </c>
      <c r="AK50" s="319" t="s">
        <v>675</v>
      </c>
      <c r="AL50" s="319" t="s">
        <v>675</v>
      </c>
      <c r="AM50" s="319" t="s">
        <v>675</v>
      </c>
      <c r="AN50" s="319" t="s">
        <v>675</v>
      </c>
      <c r="AO50" s="319" t="s">
        <v>675</v>
      </c>
      <c r="AP50" s="319" t="s">
        <v>675</v>
      </c>
      <c r="AQ50" s="319" t="s">
        <v>675</v>
      </c>
      <c r="AR50" s="319" t="s">
        <v>675</v>
      </c>
      <c r="AS50" s="319" t="s">
        <v>675</v>
      </c>
      <c r="AT50" s="336" t="s">
        <v>675</v>
      </c>
      <c r="AU50" s="336" t="s">
        <v>675</v>
      </c>
      <c r="AV50" s="336" t="s">
        <v>675</v>
      </c>
      <c r="AW50" s="336" t="s">
        <v>675</v>
      </c>
      <c r="AX50" s="336" t="s">
        <v>675</v>
      </c>
      <c r="AY50" s="319"/>
      <c r="AZ50" s="321"/>
      <c r="BA50" s="319" t="s">
        <v>581</v>
      </c>
      <c r="BB50" s="319" t="s">
        <v>1264</v>
      </c>
      <c r="BC50" s="319" t="s">
        <v>1265</v>
      </c>
      <c r="BD50" s="319" t="s">
        <v>1266</v>
      </c>
      <c r="BE50" s="319" t="s">
        <v>675</v>
      </c>
      <c r="BF50" s="319" t="s">
        <v>675</v>
      </c>
      <c r="BG50" s="319" t="s">
        <v>1235</v>
      </c>
      <c r="BH50" s="319" t="s">
        <v>1267</v>
      </c>
      <c r="BI50" s="319" t="s">
        <v>1235</v>
      </c>
      <c r="BJ50" s="319" t="s">
        <v>1268</v>
      </c>
      <c r="BK50" s="319" t="s">
        <v>1269</v>
      </c>
      <c r="BL50" s="319" t="s">
        <v>1269</v>
      </c>
      <c r="BM50" s="319" t="s">
        <v>675</v>
      </c>
      <c r="BN50" s="319" t="s">
        <v>1270</v>
      </c>
      <c r="BO50" s="319" t="s">
        <v>1271</v>
      </c>
      <c r="BP50" s="336" t="s">
        <v>675</v>
      </c>
      <c r="BQ50" s="336" t="s">
        <v>675</v>
      </c>
      <c r="BR50" s="336" t="s">
        <v>675</v>
      </c>
      <c r="BS50" s="336" t="s">
        <v>1272</v>
      </c>
      <c r="BT50" s="336" t="s">
        <v>1273</v>
      </c>
      <c r="BU50" s="319"/>
      <c r="BV50" s="321"/>
      <c r="BW50" s="319" t="s">
        <v>675</v>
      </c>
      <c r="BX50" s="319" t="s">
        <v>675</v>
      </c>
      <c r="BY50" s="319" t="s">
        <v>675</v>
      </c>
      <c r="BZ50" s="319" t="s">
        <v>675</v>
      </c>
      <c r="CA50" s="319" t="s">
        <v>675</v>
      </c>
      <c r="CB50" s="319" t="s">
        <v>675</v>
      </c>
      <c r="CC50" s="319" t="s">
        <v>675</v>
      </c>
      <c r="CD50" s="319" t="s">
        <v>675</v>
      </c>
      <c r="CE50" s="319" t="s">
        <v>675</v>
      </c>
      <c r="CF50" s="319" t="s">
        <v>675</v>
      </c>
      <c r="CG50" s="319" t="s">
        <v>675</v>
      </c>
      <c r="CH50" s="319" t="s">
        <v>675</v>
      </c>
      <c r="CI50" s="319" t="s">
        <v>675</v>
      </c>
      <c r="CJ50" s="319" t="s">
        <v>675</v>
      </c>
      <c r="CK50" s="319" t="s">
        <v>675</v>
      </c>
      <c r="CL50" s="336" t="s">
        <v>675</v>
      </c>
      <c r="CM50" s="336" t="s">
        <v>675</v>
      </c>
      <c r="CN50" s="336" t="s">
        <v>675</v>
      </c>
      <c r="CO50" s="336" t="s">
        <v>675</v>
      </c>
      <c r="CP50" s="336" t="s">
        <v>675</v>
      </c>
      <c r="CQ50" s="319"/>
      <c r="CR50" s="321"/>
      <c r="CS50" s="319" t="s">
        <v>675</v>
      </c>
      <c r="CT50" s="319" t="s">
        <v>675</v>
      </c>
      <c r="CU50" s="319" t="s">
        <v>675</v>
      </c>
      <c r="CV50" s="319" t="s">
        <v>675</v>
      </c>
      <c r="CW50" s="319" t="s">
        <v>675</v>
      </c>
      <c r="CX50" s="319" t="s">
        <v>675</v>
      </c>
      <c r="CY50" s="319" t="s">
        <v>675</v>
      </c>
      <c r="CZ50" s="319" t="s">
        <v>675</v>
      </c>
      <c r="DA50" s="319" t="s">
        <v>675</v>
      </c>
      <c r="DB50" s="319" t="s">
        <v>675</v>
      </c>
      <c r="DC50" s="319" t="s">
        <v>675</v>
      </c>
      <c r="DD50" s="319" t="s">
        <v>675</v>
      </c>
      <c r="DE50" s="319" t="s">
        <v>675</v>
      </c>
      <c r="DF50" s="319" t="s">
        <v>675</v>
      </c>
      <c r="DG50" s="319" t="s">
        <v>675</v>
      </c>
      <c r="DH50" s="336" t="s">
        <v>675</v>
      </c>
      <c r="DI50" s="336" t="s">
        <v>675</v>
      </c>
      <c r="DJ50" s="336" t="s">
        <v>675</v>
      </c>
      <c r="DK50" s="336" t="s">
        <v>675</v>
      </c>
      <c r="DL50" s="336" t="s">
        <v>675</v>
      </c>
      <c r="DM50" s="319"/>
    </row>
    <row r="51" spans="1:117" s="2" customFormat="1"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309" t="s">
        <v>136</v>
      </c>
      <c r="AD51" s="318" t="str">
        <f t="shared" ca="1" si="3"/>
        <v>147,981</v>
      </c>
      <c r="AE51" s="319" t="s">
        <v>582</v>
      </c>
      <c r="AF51" s="319" t="s">
        <v>1274</v>
      </c>
      <c r="AG51" s="319" t="s">
        <v>1275</v>
      </c>
      <c r="AH51" s="319" t="s">
        <v>379</v>
      </c>
      <c r="AI51" s="319" t="s">
        <v>585</v>
      </c>
      <c r="AJ51" s="319" t="s">
        <v>377</v>
      </c>
      <c r="AK51" s="319" t="s">
        <v>1276</v>
      </c>
      <c r="AL51" s="319" t="s">
        <v>1277</v>
      </c>
      <c r="AM51" s="319" t="s">
        <v>586</v>
      </c>
      <c r="AN51" s="319" t="s">
        <v>1278</v>
      </c>
      <c r="AO51" s="319" t="s">
        <v>1279</v>
      </c>
      <c r="AP51" s="319" t="s">
        <v>1280</v>
      </c>
      <c r="AQ51" s="319" t="s">
        <v>1281</v>
      </c>
      <c r="AR51" s="319" t="s">
        <v>1282</v>
      </c>
      <c r="AS51" s="319" t="s">
        <v>1283</v>
      </c>
      <c r="AT51" s="336" t="s">
        <v>1284</v>
      </c>
      <c r="AU51" s="336" t="s">
        <v>1285</v>
      </c>
      <c r="AV51" s="336" t="s">
        <v>1286</v>
      </c>
      <c r="AW51" s="336" t="s">
        <v>1287</v>
      </c>
      <c r="AX51" s="336" t="s">
        <v>1206</v>
      </c>
      <c r="AY51" s="319"/>
      <c r="AZ51" s="321"/>
      <c r="BA51" s="319" t="s">
        <v>582</v>
      </c>
      <c r="BB51" s="319" t="s">
        <v>583</v>
      </c>
      <c r="BC51" s="319" t="s">
        <v>584</v>
      </c>
      <c r="BD51" s="319" t="s">
        <v>379</v>
      </c>
      <c r="BE51" s="319" t="s">
        <v>585</v>
      </c>
      <c r="BF51" s="319" t="s">
        <v>368</v>
      </c>
      <c r="BG51" s="319" t="s">
        <v>586</v>
      </c>
      <c r="BH51" s="319" t="s">
        <v>587</v>
      </c>
      <c r="BI51" s="319" t="s">
        <v>586</v>
      </c>
      <c r="BJ51" s="319" t="s">
        <v>588</v>
      </c>
      <c r="BK51" s="319" t="s">
        <v>706</v>
      </c>
      <c r="BL51" s="319" t="s">
        <v>707</v>
      </c>
      <c r="BM51" s="319" t="s">
        <v>708</v>
      </c>
      <c r="BN51" s="319" t="s">
        <v>709</v>
      </c>
      <c r="BO51" s="319" t="s">
        <v>710</v>
      </c>
      <c r="BP51" s="336" t="s">
        <v>1288</v>
      </c>
      <c r="BQ51" s="336" t="s">
        <v>1289</v>
      </c>
      <c r="BR51" s="336" t="s">
        <v>1290</v>
      </c>
      <c r="BS51" s="336" t="s">
        <v>1291</v>
      </c>
      <c r="BT51" s="336" t="s">
        <v>1210</v>
      </c>
      <c r="BU51" s="319"/>
      <c r="BV51" s="321"/>
      <c r="BW51" s="319" t="s">
        <v>582</v>
      </c>
      <c r="BX51" s="319" t="s">
        <v>1922</v>
      </c>
      <c r="BY51" s="319" t="s">
        <v>1923</v>
      </c>
      <c r="BZ51" s="319" t="s">
        <v>379</v>
      </c>
      <c r="CA51" s="319" t="s">
        <v>585</v>
      </c>
      <c r="CB51" s="319" t="s">
        <v>612</v>
      </c>
      <c r="CC51" s="319" t="s">
        <v>1924</v>
      </c>
      <c r="CD51" s="319" t="s">
        <v>1925</v>
      </c>
      <c r="CE51" s="319" t="s">
        <v>586</v>
      </c>
      <c r="CF51" s="319" t="s">
        <v>1926</v>
      </c>
      <c r="CG51" s="319" t="s">
        <v>1927</v>
      </c>
      <c r="CH51" s="319" t="s">
        <v>1928</v>
      </c>
      <c r="CI51" s="319" t="s">
        <v>1929</v>
      </c>
      <c r="CJ51" s="319" t="s">
        <v>1930</v>
      </c>
      <c r="CK51" s="319" t="s">
        <v>1931</v>
      </c>
      <c r="CL51" s="336" t="s">
        <v>1932</v>
      </c>
      <c r="CM51" s="336" t="s">
        <v>1933</v>
      </c>
      <c r="CN51" s="336" t="s">
        <v>1934</v>
      </c>
      <c r="CO51" s="336" t="s">
        <v>1935</v>
      </c>
      <c r="CP51" s="336" t="s">
        <v>1405</v>
      </c>
      <c r="CQ51" s="319"/>
      <c r="CR51" s="321"/>
      <c r="CS51" s="319" t="s">
        <v>366</v>
      </c>
      <c r="CT51" s="319" t="s">
        <v>1936</v>
      </c>
      <c r="CU51" s="319" t="s">
        <v>644</v>
      </c>
      <c r="CV51" s="319" t="s">
        <v>366</v>
      </c>
      <c r="CW51" s="319" t="s">
        <v>366</v>
      </c>
      <c r="CX51" s="319" t="s">
        <v>1937</v>
      </c>
      <c r="CY51" s="319" t="s">
        <v>377</v>
      </c>
      <c r="CZ51" s="319" t="s">
        <v>1938</v>
      </c>
      <c r="DA51" s="319" t="s">
        <v>366</v>
      </c>
      <c r="DB51" s="319" t="s">
        <v>1939</v>
      </c>
      <c r="DC51" s="319" t="s">
        <v>1940</v>
      </c>
      <c r="DD51" s="319" t="s">
        <v>1941</v>
      </c>
      <c r="DE51" s="319" t="s">
        <v>1942</v>
      </c>
      <c r="DF51" s="319" t="s">
        <v>1943</v>
      </c>
      <c r="DG51" s="319" t="s">
        <v>1944</v>
      </c>
      <c r="DH51" s="336" t="s">
        <v>1945</v>
      </c>
      <c r="DI51" s="336" t="s">
        <v>1946</v>
      </c>
      <c r="DJ51" s="336" t="s">
        <v>1947</v>
      </c>
      <c r="DK51" s="336" t="s">
        <v>1948</v>
      </c>
      <c r="DL51" s="336" t="s">
        <v>1873</v>
      </c>
      <c r="DM51" s="319"/>
    </row>
    <row r="52" spans="1:117" s="2" customFormat="1"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309" t="s">
        <v>109</v>
      </c>
      <c r="AD52" s="318" t="str">
        <f t="shared" ca="1" si="3"/>
        <v>79,000</v>
      </c>
      <c r="AE52" s="319" t="s">
        <v>589</v>
      </c>
      <c r="AF52" s="319" t="s">
        <v>1264</v>
      </c>
      <c r="AG52" s="319" t="s">
        <v>1292</v>
      </c>
      <c r="AH52" s="319" t="s">
        <v>1293</v>
      </c>
      <c r="AI52" s="319" t="s">
        <v>1294</v>
      </c>
      <c r="AJ52" s="319" t="s">
        <v>399</v>
      </c>
      <c r="AK52" s="319" t="s">
        <v>1295</v>
      </c>
      <c r="AL52" s="319" t="s">
        <v>1296</v>
      </c>
      <c r="AM52" s="319" t="s">
        <v>1235</v>
      </c>
      <c r="AN52" s="319" t="s">
        <v>1297</v>
      </c>
      <c r="AO52" s="319" t="s">
        <v>1298</v>
      </c>
      <c r="AP52" s="319" t="s">
        <v>1298</v>
      </c>
      <c r="AQ52" s="319" t="s">
        <v>1299</v>
      </c>
      <c r="AR52" s="319" t="s">
        <v>1300</v>
      </c>
      <c r="AS52" s="319" t="s">
        <v>1301</v>
      </c>
      <c r="AT52" s="336" t="s">
        <v>1302</v>
      </c>
      <c r="AU52" s="336" t="s">
        <v>1303</v>
      </c>
      <c r="AV52" s="336" t="s">
        <v>1304</v>
      </c>
      <c r="AW52" s="336" t="s">
        <v>1305</v>
      </c>
      <c r="AX52" s="336" t="s">
        <v>1306</v>
      </c>
      <c r="AY52" s="319"/>
      <c r="AZ52" s="321"/>
      <c r="BA52" s="319" t="s">
        <v>589</v>
      </c>
      <c r="BB52" s="319" t="s">
        <v>1307</v>
      </c>
      <c r="BC52" s="319" t="s">
        <v>567</v>
      </c>
      <c r="BD52" s="319" t="s">
        <v>1293</v>
      </c>
      <c r="BE52" s="319" t="s">
        <v>1308</v>
      </c>
      <c r="BF52" s="319" t="s">
        <v>399</v>
      </c>
      <c r="BG52" s="319" t="s">
        <v>1309</v>
      </c>
      <c r="BH52" s="319" t="s">
        <v>1296</v>
      </c>
      <c r="BI52" s="319" t="s">
        <v>1310</v>
      </c>
      <c r="BJ52" s="319" t="s">
        <v>1311</v>
      </c>
      <c r="BK52" s="319" t="s">
        <v>382</v>
      </c>
      <c r="BL52" s="319" t="s">
        <v>382</v>
      </c>
      <c r="BM52" s="319" t="s">
        <v>1161</v>
      </c>
      <c r="BN52" s="319" t="s">
        <v>1312</v>
      </c>
      <c r="BO52" s="319" t="s">
        <v>1313</v>
      </c>
      <c r="BP52" s="336" t="s">
        <v>1314</v>
      </c>
      <c r="BQ52" s="336" t="s">
        <v>1315</v>
      </c>
      <c r="BR52" s="336" t="s">
        <v>1316</v>
      </c>
      <c r="BS52" s="336" t="s">
        <v>1317</v>
      </c>
      <c r="BT52" s="336" t="s">
        <v>1306</v>
      </c>
      <c r="BU52" s="319"/>
      <c r="BV52" s="321"/>
      <c r="BW52" s="319" t="s">
        <v>589</v>
      </c>
      <c r="BX52" s="319" t="s">
        <v>1949</v>
      </c>
      <c r="BY52" s="319" t="s">
        <v>411</v>
      </c>
      <c r="BZ52" s="319" t="s">
        <v>1293</v>
      </c>
      <c r="CA52" s="319" t="s">
        <v>1308</v>
      </c>
      <c r="CB52" s="319" t="s">
        <v>399</v>
      </c>
      <c r="CC52" s="319" t="s">
        <v>1950</v>
      </c>
      <c r="CD52" s="319" t="s">
        <v>1296</v>
      </c>
      <c r="CE52" s="319" t="s">
        <v>1951</v>
      </c>
      <c r="CF52" s="319" t="s">
        <v>1952</v>
      </c>
      <c r="CG52" s="319" t="s">
        <v>1130</v>
      </c>
      <c r="CH52" s="319" t="s">
        <v>1130</v>
      </c>
      <c r="CI52" s="319" t="s">
        <v>1953</v>
      </c>
      <c r="CJ52" s="319" t="s">
        <v>1954</v>
      </c>
      <c r="CK52" s="319" t="s">
        <v>1955</v>
      </c>
      <c r="CL52" s="336" t="s">
        <v>1956</v>
      </c>
      <c r="CM52" s="336" t="s">
        <v>1957</v>
      </c>
      <c r="CN52" s="336" t="s">
        <v>1958</v>
      </c>
      <c r="CO52" s="336" t="s">
        <v>1959</v>
      </c>
      <c r="CP52" s="336" t="s">
        <v>1306</v>
      </c>
      <c r="CQ52" s="319"/>
      <c r="CR52" s="321"/>
      <c r="CS52" s="319" t="s">
        <v>366</v>
      </c>
      <c r="CT52" s="319" t="s">
        <v>1960</v>
      </c>
      <c r="CU52" s="319" t="s">
        <v>1961</v>
      </c>
      <c r="CV52" s="319" t="s">
        <v>366</v>
      </c>
      <c r="CW52" s="319" t="s">
        <v>1865</v>
      </c>
      <c r="CX52" s="319" t="s">
        <v>366</v>
      </c>
      <c r="CY52" s="319" t="s">
        <v>1962</v>
      </c>
      <c r="CZ52" s="319" t="s">
        <v>366</v>
      </c>
      <c r="DA52" s="319" t="s">
        <v>1961</v>
      </c>
      <c r="DB52" s="319" t="s">
        <v>1963</v>
      </c>
      <c r="DC52" s="319" t="s">
        <v>1964</v>
      </c>
      <c r="DD52" s="319" t="s">
        <v>1964</v>
      </c>
      <c r="DE52" s="319" t="s">
        <v>1965</v>
      </c>
      <c r="DF52" s="319" t="s">
        <v>1966</v>
      </c>
      <c r="DG52" s="319" t="s">
        <v>1967</v>
      </c>
      <c r="DH52" s="336" t="s">
        <v>1968</v>
      </c>
      <c r="DI52" s="336" t="s">
        <v>1969</v>
      </c>
      <c r="DJ52" s="336" t="s">
        <v>1970</v>
      </c>
      <c r="DK52" s="336" t="s">
        <v>1971</v>
      </c>
      <c r="DL52" s="336" t="s">
        <v>1806</v>
      </c>
      <c r="DM52" s="319"/>
    </row>
    <row r="53" spans="1:117" s="2" customFormat="1"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309" t="s">
        <v>354</v>
      </c>
      <c r="AD53" s="318" t="str">
        <f t="shared" ca="1" si="3"/>
        <v>252,750</v>
      </c>
      <c r="AE53" s="319" t="s">
        <v>1318</v>
      </c>
      <c r="AF53" s="319" t="s">
        <v>1319</v>
      </c>
      <c r="AG53" s="319" t="s">
        <v>621</v>
      </c>
      <c r="AH53" s="319" t="s">
        <v>1320</v>
      </c>
      <c r="AI53" s="319" t="s">
        <v>1321</v>
      </c>
      <c r="AJ53" s="319"/>
      <c r="AK53" s="319" t="s">
        <v>1310</v>
      </c>
      <c r="AL53" s="319" t="s">
        <v>1322</v>
      </c>
      <c r="AM53" s="319" t="s">
        <v>1323</v>
      </c>
      <c r="AN53" s="319" t="s">
        <v>1311</v>
      </c>
      <c r="AO53" s="319" t="s">
        <v>1324</v>
      </c>
      <c r="AP53" s="319" t="s">
        <v>1324</v>
      </c>
      <c r="AQ53" s="319"/>
      <c r="AR53" s="319" t="s">
        <v>1325</v>
      </c>
      <c r="AS53" s="319" t="s">
        <v>1326</v>
      </c>
      <c r="AT53" s="336" t="s">
        <v>1327</v>
      </c>
      <c r="AU53" s="336" t="s">
        <v>1328</v>
      </c>
      <c r="AV53" s="336" t="s">
        <v>1329</v>
      </c>
      <c r="AW53" s="336" t="s">
        <v>1330</v>
      </c>
      <c r="AX53" s="336" t="s">
        <v>1273</v>
      </c>
      <c r="AY53" s="319"/>
      <c r="AZ53" s="321"/>
      <c r="BA53" s="319" t="s">
        <v>675</v>
      </c>
      <c r="BB53" s="319" t="s">
        <v>675</v>
      </c>
      <c r="BC53" s="319" t="s">
        <v>675</v>
      </c>
      <c r="BD53" s="319" t="s">
        <v>675</v>
      </c>
      <c r="BE53" s="319" t="s">
        <v>675</v>
      </c>
      <c r="BF53" s="319" t="s">
        <v>675</v>
      </c>
      <c r="BG53" s="319" t="s">
        <v>675</v>
      </c>
      <c r="BH53" s="319" t="s">
        <v>675</v>
      </c>
      <c r="BI53" s="319" t="s">
        <v>675</v>
      </c>
      <c r="BJ53" s="319" t="s">
        <v>675</v>
      </c>
      <c r="BK53" s="319" t="s">
        <v>675</v>
      </c>
      <c r="BL53" s="319" t="s">
        <v>675</v>
      </c>
      <c r="BM53" s="319" t="s">
        <v>675</v>
      </c>
      <c r="BN53" s="319" t="s">
        <v>675</v>
      </c>
      <c r="BO53" s="319" t="s">
        <v>675</v>
      </c>
      <c r="BP53" s="336" t="s">
        <v>675</v>
      </c>
      <c r="BQ53" s="336" t="s">
        <v>675</v>
      </c>
      <c r="BR53" s="336" t="s">
        <v>675</v>
      </c>
      <c r="BS53" s="336" t="s">
        <v>675</v>
      </c>
      <c r="BT53" s="336" t="s">
        <v>675</v>
      </c>
      <c r="BU53" s="319"/>
      <c r="BV53" s="321"/>
      <c r="BW53" s="319" t="s">
        <v>675</v>
      </c>
      <c r="BX53" s="319" t="s">
        <v>675</v>
      </c>
      <c r="BY53" s="319" t="s">
        <v>675</v>
      </c>
      <c r="BZ53" s="319" t="s">
        <v>675</v>
      </c>
      <c r="CA53" s="319" t="s">
        <v>675</v>
      </c>
      <c r="CB53" s="319" t="s">
        <v>675</v>
      </c>
      <c r="CC53" s="319" t="s">
        <v>675</v>
      </c>
      <c r="CD53" s="319" t="s">
        <v>675</v>
      </c>
      <c r="CE53" s="319" t="s">
        <v>675</v>
      </c>
      <c r="CF53" s="319" t="s">
        <v>675</v>
      </c>
      <c r="CG53" s="319" t="s">
        <v>675</v>
      </c>
      <c r="CH53" s="319" t="s">
        <v>675</v>
      </c>
      <c r="CI53" s="319" t="s">
        <v>675</v>
      </c>
      <c r="CJ53" s="319" t="s">
        <v>675</v>
      </c>
      <c r="CK53" s="319" t="s">
        <v>675</v>
      </c>
      <c r="CL53" s="336" t="s">
        <v>675</v>
      </c>
      <c r="CM53" s="336" t="s">
        <v>675</v>
      </c>
      <c r="CN53" s="336" t="s">
        <v>675</v>
      </c>
      <c r="CO53" s="336" t="s">
        <v>675</v>
      </c>
      <c r="CP53" s="336" t="s">
        <v>675</v>
      </c>
      <c r="CQ53" s="319"/>
      <c r="CR53" s="321"/>
      <c r="CS53" s="319" t="s">
        <v>675</v>
      </c>
      <c r="CT53" s="319" t="s">
        <v>675</v>
      </c>
      <c r="CU53" s="319" t="s">
        <v>675</v>
      </c>
      <c r="CV53" s="319" t="s">
        <v>675</v>
      </c>
      <c r="CW53" s="319" t="s">
        <v>675</v>
      </c>
      <c r="CX53" s="319" t="s">
        <v>675</v>
      </c>
      <c r="CY53" s="319" t="s">
        <v>675</v>
      </c>
      <c r="CZ53" s="319" t="s">
        <v>675</v>
      </c>
      <c r="DA53" s="319" t="s">
        <v>675</v>
      </c>
      <c r="DB53" s="319" t="s">
        <v>675</v>
      </c>
      <c r="DC53" s="319" t="s">
        <v>675</v>
      </c>
      <c r="DD53" s="319" t="s">
        <v>675</v>
      </c>
      <c r="DE53" s="319" t="s">
        <v>675</v>
      </c>
      <c r="DF53" s="319" t="s">
        <v>675</v>
      </c>
      <c r="DG53" s="319" t="s">
        <v>675</v>
      </c>
      <c r="DH53" s="336" t="s">
        <v>675</v>
      </c>
      <c r="DI53" s="336" t="s">
        <v>675</v>
      </c>
      <c r="DJ53" s="336" t="s">
        <v>675</v>
      </c>
      <c r="DK53" s="336" t="s">
        <v>675</v>
      </c>
      <c r="DL53" s="336" t="s">
        <v>675</v>
      </c>
      <c r="DM53" s="319"/>
    </row>
    <row r="54" spans="1:117" s="2" customFormat="1"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309" t="s">
        <v>53</v>
      </c>
      <c r="AD54" s="318" t="str">
        <f t="shared" ca="1" si="3"/>
        <v>-</v>
      </c>
      <c r="AE54" s="319" t="s">
        <v>675</v>
      </c>
      <c r="AF54" s="319" t="s">
        <v>675</v>
      </c>
      <c r="AG54" s="319" t="s">
        <v>675</v>
      </c>
      <c r="AH54" s="319" t="s">
        <v>675</v>
      </c>
      <c r="AI54" s="319" t="s">
        <v>675</v>
      </c>
      <c r="AJ54" s="319" t="s">
        <v>675</v>
      </c>
      <c r="AK54" s="319" t="s">
        <v>675</v>
      </c>
      <c r="AL54" s="319" t="s">
        <v>675</v>
      </c>
      <c r="AM54" s="319" t="s">
        <v>675</v>
      </c>
      <c r="AN54" s="319" t="s">
        <v>675</v>
      </c>
      <c r="AO54" s="319" t="s">
        <v>675</v>
      </c>
      <c r="AP54" s="319" t="s">
        <v>675</v>
      </c>
      <c r="AQ54" s="319" t="s">
        <v>675</v>
      </c>
      <c r="AR54" s="319" t="s">
        <v>675</v>
      </c>
      <c r="AS54" s="319" t="s">
        <v>675</v>
      </c>
      <c r="AT54" s="336" t="s">
        <v>675</v>
      </c>
      <c r="AU54" s="336" t="s">
        <v>675</v>
      </c>
      <c r="AV54" s="336" t="s">
        <v>675</v>
      </c>
      <c r="AW54" s="336" t="s">
        <v>675</v>
      </c>
      <c r="AX54" s="336" t="s">
        <v>675</v>
      </c>
      <c r="AY54" s="319"/>
      <c r="AZ54" s="321"/>
      <c r="BA54" s="319" t="s">
        <v>590</v>
      </c>
      <c r="BB54" s="319" t="s">
        <v>637</v>
      </c>
      <c r="BC54" s="319"/>
      <c r="BD54" s="319"/>
      <c r="BE54" s="319" t="s">
        <v>1331</v>
      </c>
      <c r="BF54" s="319"/>
      <c r="BG54" s="319" t="s">
        <v>380</v>
      </c>
      <c r="BH54" s="319" t="s">
        <v>1332</v>
      </c>
      <c r="BI54" s="319" t="s">
        <v>377</v>
      </c>
      <c r="BJ54" s="319" t="s">
        <v>1333</v>
      </c>
      <c r="BK54" s="319" t="s">
        <v>715</v>
      </c>
      <c r="BL54" s="319" t="s">
        <v>715</v>
      </c>
      <c r="BM54" s="319"/>
      <c r="BN54" s="319" t="s">
        <v>716</v>
      </c>
      <c r="BO54" s="319" t="s">
        <v>716</v>
      </c>
      <c r="BP54" s="336" t="s">
        <v>1334</v>
      </c>
      <c r="BQ54" s="336" t="s">
        <v>1335</v>
      </c>
      <c r="BR54" s="336" t="s">
        <v>1336</v>
      </c>
      <c r="BS54" s="336" t="s">
        <v>1337</v>
      </c>
      <c r="BT54" s="336" t="s">
        <v>1338</v>
      </c>
      <c r="BU54" s="319"/>
      <c r="BV54" s="321"/>
      <c r="BW54" s="319" t="s">
        <v>675</v>
      </c>
      <c r="BX54" s="319" t="s">
        <v>675</v>
      </c>
      <c r="BY54" s="319" t="s">
        <v>675</v>
      </c>
      <c r="BZ54" s="319" t="s">
        <v>675</v>
      </c>
      <c r="CA54" s="319" t="s">
        <v>675</v>
      </c>
      <c r="CB54" s="319" t="s">
        <v>675</v>
      </c>
      <c r="CC54" s="319" t="s">
        <v>675</v>
      </c>
      <c r="CD54" s="319" t="s">
        <v>675</v>
      </c>
      <c r="CE54" s="319" t="s">
        <v>675</v>
      </c>
      <c r="CF54" s="319" t="s">
        <v>675</v>
      </c>
      <c r="CG54" s="319" t="s">
        <v>675</v>
      </c>
      <c r="CH54" s="319" t="s">
        <v>675</v>
      </c>
      <c r="CI54" s="319" t="s">
        <v>675</v>
      </c>
      <c r="CJ54" s="319" t="s">
        <v>675</v>
      </c>
      <c r="CK54" s="319" t="s">
        <v>675</v>
      </c>
      <c r="CL54" s="336" t="s">
        <v>675</v>
      </c>
      <c r="CM54" s="336" t="s">
        <v>675</v>
      </c>
      <c r="CN54" s="336" t="s">
        <v>675</v>
      </c>
      <c r="CO54" s="336" t="s">
        <v>675</v>
      </c>
      <c r="CP54" s="336" t="s">
        <v>675</v>
      </c>
      <c r="CQ54" s="319"/>
      <c r="CR54" s="321"/>
      <c r="CS54" s="319" t="s">
        <v>675</v>
      </c>
      <c r="CT54" s="319" t="s">
        <v>675</v>
      </c>
      <c r="CU54" s="319" t="s">
        <v>675</v>
      </c>
      <c r="CV54" s="319" t="s">
        <v>675</v>
      </c>
      <c r="CW54" s="319" t="s">
        <v>675</v>
      </c>
      <c r="CX54" s="319" t="s">
        <v>675</v>
      </c>
      <c r="CY54" s="319" t="s">
        <v>675</v>
      </c>
      <c r="CZ54" s="319" t="s">
        <v>675</v>
      </c>
      <c r="DA54" s="319" t="s">
        <v>675</v>
      </c>
      <c r="DB54" s="319" t="s">
        <v>675</v>
      </c>
      <c r="DC54" s="319" t="s">
        <v>675</v>
      </c>
      <c r="DD54" s="319" t="s">
        <v>675</v>
      </c>
      <c r="DE54" s="319" t="s">
        <v>675</v>
      </c>
      <c r="DF54" s="319" t="s">
        <v>675</v>
      </c>
      <c r="DG54" s="319" t="s">
        <v>675</v>
      </c>
      <c r="DH54" s="336" t="s">
        <v>675</v>
      </c>
      <c r="DI54" s="336" t="s">
        <v>675</v>
      </c>
      <c r="DJ54" s="336" t="s">
        <v>675</v>
      </c>
      <c r="DK54" s="336" t="s">
        <v>675</v>
      </c>
      <c r="DL54" s="336" t="s">
        <v>675</v>
      </c>
      <c r="DM54" s="319"/>
    </row>
    <row r="55" spans="1:117" s="2" customFormat="1"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309" t="s">
        <v>137</v>
      </c>
      <c r="AD55" s="318" t="str">
        <f t="shared" ca="1" si="3"/>
        <v>95,740</v>
      </c>
      <c r="AE55" s="319" t="s">
        <v>591</v>
      </c>
      <c r="AF55" s="319" t="s">
        <v>592</v>
      </c>
      <c r="AG55" s="319" t="s">
        <v>369</v>
      </c>
      <c r="AH55" s="319" t="s">
        <v>385</v>
      </c>
      <c r="AI55" s="319" t="s">
        <v>402</v>
      </c>
      <c r="AJ55" s="319" t="s">
        <v>377</v>
      </c>
      <c r="AK55" s="319" t="s">
        <v>397</v>
      </c>
      <c r="AL55" s="319" t="s">
        <v>382</v>
      </c>
      <c r="AM55" s="319" t="s">
        <v>397</v>
      </c>
      <c r="AN55" s="319" t="s">
        <v>593</v>
      </c>
      <c r="AO55" s="319" t="s">
        <v>1339</v>
      </c>
      <c r="AP55" s="319" t="s">
        <v>1340</v>
      </c>
      <c r="AQ55" s="319" t="s">
        <v>1341</v>
      </c>
      <c r="AR55" s="319" t="s">
        <v>1342</v>
      </c>
      <c r="AS55" s="319" t="s">
        <v>1343</v>
      </c>
      <c r="AT55" s="336" t="s">
        <v>1344</v>
      </c>
      <c r="AU55" s="336" t="s">
        <v>1345</v>
      </c>
      <c r="AV55" s="336" t="s">
        <v>1346</v>
      </c>
      <c r="AW55" s="336" t="s">
        <v>1347</v>
      </c>
      <c r="AX55" s="336" t="s">
        <v>1263</v>
      </c>
      <c r="AY55" s="319"/>
      <c r="AZ55" s="321"/>
      <c r="BA55" s="319" t="s">
        <v>591</v>
      </c>
      <c r="BB55" s="319" t="s">
        <v>592</v>
      </c>
      <c r="BC55" s="319" t="s">
        <v>369</v>
      </c>
      <c r="BD55" s="319" t="s">
        <v>385</v>
      </c>
      <c r="BE55" s="319" t="s">
        <v>402</v>
      </c>
      <c r="BF55" s="319" t="s">
        <v>377</v>
      </c>
      <c r="BG55" s="319" t="s">
        <v>397</v>
      </c>
      <c r="BH55" s="319" t="s">
        <v>382</v>
      </c>
      <c r="BI55" s="319" t="s">
        <v>397</v>
      </c>
      <c r="BJ55" s="319" t="s">
        <v>593</v>
      </c>
      <c r="BK55" s="319" t="s">
        <v>717</v>
      </c>
      <c r="BL55" s="319" t="s">
        <v>717</v>
      </c>
      <c r="BM55" s="319" t="s">
        <v>386</v>
      </c>
      <c r="BN55" s="319" t="s">
        <v>718</v>
      </c>
      <c r="BO55" s="319" t="s">
        <v>719</v>
      </c>
      <c r="BP55" s="336" t="s">
        <v>1348</v>
      </c>
      <c r="BQ55" s="336" t="s">
        <v>1349</v>
      </c>
      <c r="BR55" s="336" t="s">
        <v>1350</v>
      </c>
      <c r="BS55" s="336" t="s">
        <v>1351</v>
      </c>
      <c r="BT55" s="336" t="s">
        <v>1258</v>
      </c>
      <c r="BU55" s="319"/>
      <c r="BV55" s="321"/>
      <c r="BW55" s="319" t="s">
        <v>591</v>
      </c>
      <c r="BX55" s="319" t="s">
        <v>592</v>
      </c>
      <c r="BY55" s="319" t="s">
        <v>369</v>
      </c>
      <c r="BZ55" s="319" t="s">
        <v>385</v>
      </c>
      <c r="CA55" s="319" t="s">
        <v>402</v>
      </c>
      <c r="CB55" s="319" t="s">
        <v>377</v>
      </c>
      <c r="CC55" s="319" t="s">
        <v>397</v>
      </c>
      <c r="CD55" s="319" t="s">
        <v>382</v>
      </c>
      <c r="CE55" s="319" t="s">
        <v>397</v>
      </c>
      <c r="CF55" s="319" t="s">
        <v>593</v>
      </c>
      <c r="CG55" s="319" t="s">
        <v>1972</v>
      </c>
      <c r="CH55" s="319" t="s">
        <v>1973</v>
      </c>
      <c r="CI55" s="319" t="s">
        <v>1974</v>
      </c>
      <c r="CJ55" s="319" t="s">
        <v>1975</v>
      </c>
      <c r="CK55" s="319" t="s">
        <v>1976</v>
      </c>
      <c r="CL55" s="336" t="s">
        <v>1977</v>
      </c>
      <c r="CM55" s="336" t="s">
        <v>1978</v>
      </c>
      <c r="CN55" s="336" t="s">
        <v>1979</v>
      </c>
      <c r="CO55" s="336" t="s">
        <v>1980</v>
      </c>
      <c r="CP55" s="336" t="s">
        <v>1388</v>
      </c>
      <c r="CQ55" s="319"/>
      <c r="CR55" s="321"/>
      <c r="CS55" s="319" t="s">
        <v>366</v>
      </c>
      <c r="CT55" s="319" t="s">
        <v>366</v>
      </c>
      <c r="CU55" s="319" t="s">
        <v>366</v>
      </c>
      <c r="CV55" s="319" t="s">
        <v>366</v>
      </c>
      <c r="CW55" s="319" t="s">
        <v>366</v>
      </c>
      <c r="CX55" s="319" t="s">
        <v>366</v>
      </c>
      <c r="CY55" s="319" t="s">
        <v>366</v>
      </c>
      <c r="CZ55" s="319" t="s">
        <v>366</v>
      </c>
      <c r="DA55" s="319" t="s">
        <v>366</v>
      </c>
      <c r="DB55" s="319" t="s">
        <v>366</v>
      </c>
      <c r="DC55" s="319" t="s">
        <v>1981</v>
      </c>
      <c r="DD55" s="319" t="s">
        <v>1982</v>
      </c>
      <c r="DE55" s="319" t="s">
        <v>1983</v>
      </c>
      <c r="DF55" s="319" t="s">
        <v>1984</v>
      </c>
      <c r="DG55" s="319" t="s">
        <v>1985</v>
      </c>
      <c r="DH55" s="336" t="s">
        <v>1986</v>
      </c>
      <c r="DI55" s="336" t="s">
        <v>1987</v>
      </c>
      <c r="DJ55" s="336" t="s">
        <v>1988</v>
      </c>
      <c r="DK55" s="336" t="s">
        <v>1989</v>
      </c>
      <c r="DL55" s="336" t="s">
        <v>1873</v>
      </c>
      <c r="DM55" s="319"/>
    </row>
    <row r="56" spans="1:117" s="2" customFormat="1"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309" t="s">
        <v>355</v>
      </c>
      <c r="AD56" s="318" t="str">
        <f t="shared" ca="1" si="3"/>
        <v>-</v>
      </c>
      <c r="AE56" s="319" t="s">
        <v>675</v>
      </c>
      <c r="AF56" s="319" t="s">
        <v>675</v>
      </c>
      <c r="AG56" s="319" t="s">
        <v>675</v>
      </c>
      <c r="AH56" s="319" t="s">
        <v>675</v>
      </c>
      <c r="AI56" s="319" t="s">
        <v>675</v>
      </c>
      <c r="AJ56" s="319" t="s">
        <v>675</v>
      </c>
      <c r="AK56" s="319" t="s">
        <v>675</v>
      </c>
      <c r="AL56" s="319" t="s">
        <v>675</v>
      </c>
      <c r="AM56" s="319" t="s">
        <v>675</v>
      </c>
      <c r="AN56" s="319" t="s">
        <v>675</v>
      </c>
      <c r="AO56" s="319" t="s">
        <v>675</v>
      </c>
      <c r="AP56" s="319" t="s">
        <v>675</v>
      </c>
      <c r="AQ56" s="319" t="s">
        <v>675</v>
      </c>
      <c r="AR56" s="319" t="s">
        <v>675</v>
      </c>
      <c r="AS56" s="319" t="s">
        <v>675</v>
      </c>
      <c r="AT56" s="336" t="s">
        <v>675</v>
      </c>
      <c r="AU56" s="336" t="s">
        <v>675</v>
      </c>
      <c r="AV56" s="336" t="s">
        <v>675</v>
      </c>
      <c r="AW56" s="336" t="s">
        <v>675</v>
      </c>
      <c r="AX56" s="336" t="s">
        <v>675</v>
      </c>
      <c r="AY56" s="319"/>
      <c r="AZ56" s="321"/>
      <c r="BA56" s="319" t="s">
        <v>675</v>
      </c>
      <c r="BB56" s="319" t="s">
        <v>675</v>
      </c>
      <c r="BC56" s="319" t="s">
        <v>675</v>
      </c>
      <c r="BD56" s="319" t="s">
        <v>675</v>
      </c>
      <c r="BE56" s="319" t="s">
        <v>675</v>
      </c>
      <c r="BF56" s="319" t="s">
        <v>675</v>
      </c>
      <c r="BG56" s="319" t="s">
        <v>675</v>
      </c>
      <c r="BH56" s="319" t="s">
        <v>675</v>
      </c>
      <c r="BI56" s="319" t="s">
        <v>675</v>
      </c>
      <c r="BJ56" s="319" t="s">
        <v>675</v>
      </c>
      <c r="BK56" s="319" t="s">
        <v>675</v>
      </c>
      <c r="BL56" s="319" t="s">
        <v>675</v>
      </c>
      <c r="BM56" s="319" t="s">
        <v>675</v>
      </c>
      <c r="BN56" s="319" t="s">
        <v>675</v>
      </c>
      <c r="BO56" s="319" t="s">
        <v>675</v>
      </c>
      <c r="BP56" s="336" t="s">
        <v>675</v>
      </c>
      <c r="BQ56" s="336" t="s">
        <v>675</v>
      </c>
      <c r="BR56" s="336" t="s">
        <v>675</v>
      </c>
      <c r="BS56" s="336" t="s">
        <v>675</v>
      </c>
      <c r="BT56" s="336" t="s">
        <v>675</v>
      </c>
      <c r="BU56" s="319"/>
      <c r="BV56" s="321"/>
      <c r="BW56" s="319" t="s">
        <v>675</v>
      </c>
      <c r="BX56" s="319" t="s">
        <v>675</v>
      </c>
      <c r="BY56" s="319" t="s">
        <v>675</v>
      </c>
      <c r="BZ56" s="319" t="s">
        <v>675</v>
      </c>
      <c r="CA56" s="319" t="s">
        <v>675</v>
      </c>
      <c r="CB56" s="319" t="s">
        <v>675</v>
      </c>
      <c r="CC56" s="319" t="s">
        <v>675</v>
      </c>
      <c r="CD56" s="319" t="s">
        <v>675</v>
      </c>
      <c r="CE56" s="319" t="s">
        <v>675</v>
      </c>
      <c r="CF56" s="319" t="s">
        <v>675</v>
      </c>
      <c r="CG56" s="319" t="s">
        <v>675</v>
      </c>
      <c r="CH56" s="319" t="s">
        <v>675</v>
      </c>
      <c r="CI56" s="319" t="s">
        <v>675</v>
      </c>
      <c r="CJ56" s="319" t="s">
        <v>675</v>
      </c>
      <c r="CK56" s="319" t="s">
        <v>675</v>
      </c>
      <c r="CL56" s="336" t="s">
        <v>675</v>
      </c>
      <c r="CM56" s="336" t="s">
        <v>675</v>
      </c>
      <c r="CN56" s="336" t="s">
        <v>675</v>
      </c>
      <c r="CO56" s="336" t="s">
        <v>675</v>
      </c>
      <c r="CP56" s="336" t="s">
        <v>675</v>
      </c>
      <c r="CQ56" s="319"/>
      <c r="CR56" s="321"/>
      <c r="CS56" s="319" t="s">
        <v>675</v>
      </c>
      <c r="CT56" s="319" t="s">
        <v>675</v>
      </c>
      <c r="CU56" s="319" t="s">
        <v>675</v>
      </c>
      <c r="CV56" s="319" t="s">
        <v>675</v>
      </c>
      <c r="CW56" s="319" t="s">
        <v>675</v>
      </c>
      <c r="CX56" s="319" t="s">
        <v>675</v>
      </c>
      <c r="CY56" s="319" t="s">
        <v>675</v>
      </c>
      <c r="CZ56" s="319" t="s">
        <v>675</v>
      </c>
      <c r="DA56" s="319" t="s">
        <v>675</v>
      </c>
      <c r="DB56" s="319" t="s">
        <v>675</v>
      </c>
      <c r="DC56" s="319" t="s">
        <v>675</v>
      </c>
      <c r="DD56" s="319" t="s">
        <v>675</v>
      </c>
      <c r="DE56" s="319" t="s">
        <v>675</v>
      </c>
      <c r="DF56" s="319" t="s">
        <v>675</v>
      </c>
      <c r="DG56" s="319" t="s">
        <v>675</v>
      </c>
      <c r="DH56" s="336" t="s">
        <v>675</v>
      </c>
      <c r="DI56" s="336" t="s">
        <v>675</v>
      </c>
      <c r="DJ56" s="336" t="s">
        <v>675</v>
      </c>
      <c r="DK56" s="336" t="s">
        <v>675</v>
      </c>
      <c r="DL56" s="336" t="s">
        <v>675</v>
      </c>
      <c r="DM56" s="319"/>
    </row>
    <row r="57" spans="1:117" s="2" customFormat="1"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309" t="s">
        <v>138</v>
      </c>
      <c r="AD57" s="318" t="str">
        <f t="shared" ca="1" si="3"/>
        <v>368,500</v>
      </c>
      <c r="AE57" s="319" t="s">
        <v>1352</v>
      </c>
      <c r="AF57" s="319" t="s">
        <v>620</v>
      </c>
      <c r="AG57" s="319"/>
      <c r="AH57" s="319" t="s">
        <v>1353</v>
      </c>
      <c r="AI57" s="319" t="s">
        <v>1354</v>
      </c>
      <c r="AJ57" s="319" t="s">
        <v>655</v>
      </c>
      <c r="AK57" s="319" t="s">
        <v>1172</v>
      </c>
      <c r="AL57" s="319" t="s">
        <v>1355</v>
      </c>
      <c r="AM57" s="319" t="s">
        <v>1172</v>
      </c>
      <c r="AN57" s="319" t="s">
        <v>682</v>
      </c>
      <c r="AO57" s="319" t="s">
        <v>1356</v>
      </c>
      <c r="AP57" s="319" t="s">
        <v>1356</v>
      </c>
      <c r="AQ57" s="319" t="s">
        <v>1357</v>
      </c>
      <c r="AR57" s="319"/>
      <c r="AS57" s="319" t="s">
        <v>682</v>
      </c>
      <c r="AT57" s="336" t="s">
        <v>1358</v>
      </c>
      <c r="AU57" s="336" t="s">
        <v>1359</v>
      </c>
      <c r="AV57" s="336" t="s">
        <v>1360</v>
      </c>
      <c r="AW57" s="336" t="s">
        <v>1361</v>
      </c>
      <c r="AX57" s="336" t="s">
        <v>1362</v>
      </c>
      <c r="AY57" s="319"/>
      <c r="AZ57" s="321"/>
      <c r="BA57" s="319" t="s">
        <v>594</v>
      </c>
      <c r="BB57" s="319" t="s">
        <v>1363</v>
      </c>
      <c r="BC57" s="319"/>
      <c r="BD57" s="319" t="s">
        <v>1364</v>
      </c>
      <c r="BE57" s="319" t="s">
        <v>1354</v>
      </c>
      <c r="BF57" s="319" t="s">
        <v>1365</v>
      </c>
      <c r="BG57" s="319" t="s">
        <v>1172</v>
      </c>
      <c r="BH57" s="319" t="s">
        <v>1366</v>
      </c>
      <c r="BI57" s="319" t="s">
        <v>1172</v>
      </c>
      <c r="BJ57" s="319" t="s">
        <v>682</v>
      </c>
      <c r="BK57" s="319" t="s">
        <v>1367</v>
      </c>
      <c r="BL57" s="319" t="s">
        <v>1367</v>
      </c>
      <c r="BM57" s="319" t="s">
        <v>1357</v>
      </c>
      <c r="BN57" s="319"/>
      <c r="BO57" s="319" t="s">
        <v>1368</v>
      </c>
      <c r="BP57" s="336" t="s">
        <v>1369</v>
      </c>
      <c r="BQ57" s="336" t="s">
        <v>1370</v>
      </c>
      <c r="BR57" s="336" t="s">
        <v>675</v>
      </c>
      <c r="BS57" s="336" t="s">
        <v>1371</v>
      </c>
      <c r="BT57" s="336" t="s">
        <v>1372</v>
      </c>
      <c r="BU57" s="319"/>
      <c r="BV57" s="321"/>
      <c r="BW57" s="319" t="s">
        <v>1990</v>
      </c>
      <c r="BX57" s="319" t="s">
        <v>1991</v>
      </c>
      <c r="BY57" s="319" t="s">
        <v>366</v>
      </c>
      <c r="BZ57" s="319" t="s">
        <v>1992</v>
      </c>
      <c r="CA57" s="319" t="s">
        <v>1354</v>
      </c>
      <c r="CB57" s="319" t="s">
        <v>1331</v>
      </c>
      <c r="CC57" s="319" t="s">
        <v>1172</v>
      </c>
      <c r="CD57" s="319" t="s">
        <v>1993</v>
      </c>
      <c r="CE57" s="319" t="s">
        <v>1172</v>
      </c>
      <c r="CF57" s="319" t="s">
        <v>682</v>
      </c>
      <c r="CG57" s="319" t="s">
        <v>1994</v>
      </c>
      <c r="CH57" s="319" t="s">
        <v>1994</v>
      </c>
      <c r="CI57" s="319" t="s">
        <v>1357</v>
      </c>
      <c r="CJ57" s="319" t="s">
        <v>366</v>
      </c>
      <c r="CK57" s="319" t="s">
        <v>1995</v>
      </c>
      <c r="CL57" s="336" t="s">
        <v>1996</v>
      </c>
      <c r="CM57" s="336" t="s">
        <v>1997</v>
      </c>
      <c r="CN57" s="336" t="s">
        <v>675</v>
      </c>
      <c r="CO57" s="336" t="s">
        <v>1998</v>
      </c>
      <c r="CP57" s="336" t="s">
        <v>1210</v>
      </c>
      <c r="CQ57" s="319"/>
      <c r="CR57" s="321"/>
      <c r="CS57" s="319" t="s">
        <v>1999</v>
      </c>
      <c r="CT57" s="319" t="s">
        <v>2000</v>
      </c>
      <c r="CU57" s="319" t="s">
        <v>366</v>
      </c>
      <c r="CV57" s="319" t="s">
        <v>2000</v>
      </c>
      <c r="CW57" s="319" t="s">
        <v>366</v>
      </c>
      <c r="CX57" s="319" t="s">
        <v>567</v>
      </c>
      <c r="CY57" s="319" t="s">
        <v>366</v>
      </c>
      <c r="CZ57" s="319" t="s">
        <v>2001</v>
      </c>
      <c r="DA57" s="319" t="s">
        <v>366</v>
      </c>
      <c r="DB57" s="319" t="s">
        <v>366</v>
      </c>
      <c r="DC57" s="319" t="s">
        <v>2002</v>
      </c>
      <c r="DD57" s="319" t="s">
        <v>2002</v>
      </c>
      <c r="DE57" s="319" t="s">
        <v>366</v>
      </c>
      <c r="DF57" s="319" t="s">
        <v>366</v>
      </c>
      <c r="DG57" s="319" t="s">
        <v>2003</v>
      </c>
      <c r="DH57" s="336" t="s">
        <v>2004</v>
      </c>
      <c r="DI57" s="336" t="s">
        <v>2005</v>
      </c>
      <c r="DJ57" s="336" t="s">
        <v>675</v>
      </c>
      <c r="DK57" s="336" t="s">
        <v>2006</v>
      </c>
      <c r="DL57" s="336" t="s">
        <v>2007</v>
      </c>
      <c r="DM57" s="319"/>
    </row>
    <row r="58" spans="1:117" s="2" customFormat="1"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309" t="s">
        <v>139</v>
      </c>
      <c r="AD58" s="318" t="str">
        <f t="shared" ca="1" si="3"/>
        <v>457,695</v>
      </c>
      <c r="AE58" s="319" t="s">
        <v>1373</v>
      </c>
      <c r="AF58" s="319" t="s">
        <v>1374</v>
      </c>
      <c r="AG58" s="319" t="s">
        <v>1375</v>
      </c>
      <c r="AH58" s="319" t="s">
        <v>1376</v>
      </c>
      <c r="AI58" s="319" t="s">
        <v>402</v>
      </c>
      <c r="AJ58" s="319" t="s">
        <v>1292</v>
      </c>
      <c r="AK58" s="319" t="s">
        <v>675</v>
      </c>
      <c r="AL58" s="319" t="s">
        <v>675</v>
      </c>
      <c r="AM58" s="319" t="s">
        <v>675</v>
      </c>
      <c r="AN58" s="319" t="s">
        <v>675</v>
      </c>
      <c r="AO58" s="319" t="s">
        <v>1377</v>
      </c>
      <c r="AP58" s="319" t="s">
        <v>1377</v>
      </c>
      <c r="AQ58" s="319" t="s">
        <v>1378</v>
      </c>
      <c r="AR58" s="319" t="s">
        <v>1379</v>
      </c>
      <c r="AS58" s="319" t="s">
        <v>1380</v>
      </c>
      <c r="AT58" s="336" t="s">
        <v>675</v>
      </c>
      <c r="AU58" s="336" t="s">
        <v>675</v>
      </c>
      <c r="AV58" s="336" t="s">
        <v>675</v>
      </c>
      <c r="AW58" s="336" t="s">
        <v>1381</v>
      </c>
      <c r="AX58" s="336" t="s">
        <v>1382</v>
      </c>
      <c r="AY58" s="319"/>
      <c r="AZ58" s="321"/>
      <c r="BA58" s="319" t="s">
        <v>595</v>
      </c>
      <c r="BB58" s="319" t="s">
        <v>596</v>
      </c>
      <c r="BC58" s="319" t="s">
        <v>597</v>
      </c>
      <c r="BD58" s="319" t="s">
        <v>389</v>
      </c>
      <c r="BE58" s="319" t="s">
        <v>402</v>
      </c>
      <c r="BF58" s="319" t="s">
        <v>370</v>
      </c>
      <c r="BG58" s="319" t="s">
        <v>675</v>
      </c>
      <c r="BH58" s="319" t="s">
        <v>675</v>
      </c>
      <c r="BI58" s="319" t="s">
        <v>675</v>
      </c>
      <c r="BJ58" s="319" t="s">
        <v>675</v>
      </c>
      <c r="BK58" s="319" t="s">
        <v>1383</v>
      </c>
      <c r="BL58" s="319" t="s">
        <v>1383</v>
      </c>
      <c r="BM58" s="319" t="s">
        <v>1384</v>
      </c>
      <c r="BN58" s="319" t="s">
        <v>1385</v>
      </c>
      <c r="BO58" s="319" t="s">
        <v>1386</v>
      </c>
      <c r="BP58" s="336" t="s">
        <v>675</v>
      </c>
      <c r="BQ58" s="336" t="s">
        <v>675</v>
      </c>
      <c r="BR58" s="336" t="s">
        <v>675</v>
      </c>
      <c r="BS58" s="336" t="s">
        <v>1387</v>
      </c>
      <c r="BT58" s="336" t="s">
        <v>1388</v>
      </c>
      <c r="BU58" s="319"/>
      <c r="BV58" s="321"/>
      <c r="BW58" s="319" t="s">
        <v>2008</v>
      </c>
      <c r="BX58" s="319" t="s">
        <v>2009</v>
      </c>
      <c r="BY58" s="319" t="s">
        <v>2010</v>
      </c>
      <c r="BZ58" s="319" t="s">
        <v>398</v>
      </c>
      <c r="CA58" s="319" t="s">
        <v>402</v>
      </c>
      <c r="CB58" s="319" t="s">
        <v>393</v>
      </c>
      <c r="CC58" s="319" t="s">
        <v>675</v>
      </c>
      <c r="CD58" s="319" t="s">
        <v>675</v>
      </c>
      <c r="CE58" s="319" t="s">
        <v>675</v>
      </c>
      <c r="CF58" s="319" t="s">
        <v>675</v>
      </c>
      <c r="CG58" s="319" t="s">
        <v>2011</v>
      </c>
      <c r="CH58" s="319" t="s">
        <v>2011</v>
      </c>
      <c r="CI58" s="319" t="s">
        <v>2012</v>
      </c>
      <c r="CJ58" s="319" t="s">
        <v>2013</v>
      </c>
      <c r="CK58" s="319" t="s">
        <v>2014</v>
      </c>
      <c r="CL58" s="336" t="s">
        <v>675</v>
      </c>
      <c r="CM58" s="336" t="s">
        <v>675</v>
      </c>
      <c r="CN58" s="336" t="s">
        <v>675</v>
      </c>
      <c r="CO58" s="336" t="s">
        <v>2015</v>
      </c>
      <c r="CP58" s="336" t="s">
        <v>1223</v>
      </c>
      <c r="CQ58" s="319"/>
      <c r="CR58" s="321"/>
      <c r="CS58" s="319" t="s">
        <v>2016</v>
      </c>
      <c r="CT58" s="319" t="s">
        <v>2017</v>
      </c>
      <c r="CU58" s="319" t="s">
        <v>2018</v>
      </c>
      <c r="CV58" s="319" t="s">
        <v>396</v>
      </c>
      <c r="CW58" s="319" t="s">
        <v>366</v>
      </c>
      <c r="CX58" s="319" t="s">
        <v>369</v>
      </c>
      <c r="CY58" s="319" t="s">
        <v>675</v>
      </c>
      <c r="CZ58" s="319" t="s">
        <v>675</v>
      </c>
      <c r="DA58" s="319" t="s">
        <v>675</v>
      </c>
      <c r="DB58" s="319" t="s">
        <v>675</v>
      </c>
      <c r="DC58" s="319" t="s">
        <v>2019</v>
      </c>
      <c r="DD58" s="319" t="s">
        <v>2019</v>
      </c>
      <c r="DE58" s="319" t="s">
        <v>2020</v>
      </c>
      <c r="DF58" s="319" t="s">
        <v>2021</v>
      </c>
      <c r="DG58" s="319" t="s">
        <v>2022</v>
      </c>
      <c r="DH58" s="336" t="s">
        <v>675</v>
      </c>
      <c r="DI58" s="336" t="s">
        <v>675</v>
      </c>
      <c r="DJ58" s="336" t="s">
        <v>675</v>
      </c>
      <c r="DK58" s="336" t="s">
        <v>2023</v>
      </c>
      <c r="DL58" s="336" t="s">
        <v>2024</v>
      </c>
      <c r="DM58" s="319"/>
    </row>
    <row r="59" spans="1:117" s="2" customFormat="1"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309" t="s">
        <v>140</v>
      </c>
      <c r="AD59" s="318" t="str">
        <f t="shared" ca="1" si="3"/>
        <v>157,812</v>
      </c>
      <c r="AE59" s="319" t="s">
        <v>1389</v>
      </c>
      <c r="AF59" s="319" t="s">
        <v>675</v>
      </c>
      <c r="AG59" s="319" t="s">
        <v>675</v>
      </c>
      <c r="AH59" s="319" t="s">
        <v>675</v>
      </c>
      <c r="AI59" s="319" t="s">
        <v>675</v>
      </c>
      <c r="AJ59" s="319" t="s">
        <v>675</v>
      </c>
      <c r="AK59" s="319" t="s">
        <v>621</v>
      </c>
      <c r="AL59" s="319" t="s">
        <v>675</v>
      </c>
      <c r="AM59" s="319" t="s">
        <v>675</v>
      </c>
      <c r="AN59" s="319" t="s">
        <v>675</v>
      </c>
      <c r="AO59" s="319" t="s">
        <v>1390</v>
      </c>
      <c r="AP59" s="319" t="s">
        <v>1390</v>
      </c>
      <c r="AQ59" s="319" t="s">
        <v>1391</v>
      </c>
      <c r="AR59" s="319" t="s">
        <v>1392</v>
      </c>
      <c r="AS59" s="319" t="s">
        <v>1393</v>
      </c>
      <c r="AT59" s="336" t="s">
        <v>1394</v>
      </c>
      <c r="AU59" s="336" t="s">
        <v>1395</v>
      </c>
      <c r="AV59" s="336" t="s">
        <v>1396</v>
      </c>
      <c r="AW59" s="336" t="s">
        <v>1397</v>
      </c>
      <c r="AX59" s="336" t="s">
        <v>1398</v>
      </c>
      <c r="AY59" s="319"/>
      <c r="AZ59" s="321"/>
      <c r="BA59" s="319" t="s">
        <v>598</v>
      </c>
      <c r="BB59" s="319" t="s">
        <v>1399</v>
      </c>
      <c r="BC59" s="319" t="s">
        <v>1400</v>
      </c>
      <c r="BD59" s="319" t="s">
        <v>391</v>
      </c>
      <c r="BE59" s="319" t="s">
        <v>675</v>
      </c>
      <c r="BF59" s="319" t="s">
        <v>675</v>
      </c>
      <c r="BG59" s="319" t="s">
        <v>1265</v>
      </c>
      <c r="BH59" s="319" t="s">
        <v>675</v>
      </c>
      <c r="BI59" s="319" t="s">
        <v>397</v>
      </c>
      <c r="BJ59" s="319" t="s">
        <v>675</v>
      </c>
      <c r="BK59" s="319" t="s">
        <v>728</v>
      </c>
      <c r="BL59" s="319" t="s">
        <v>728</v>
      </c>
      <c r="BM59" s="319" t="s">
        <v>729</v>
      </c>
      <c r="BN59" s="319" t="s">
        <v>730</v>
      </c>
      <c r="BO59" s="319" t="s">
        <v>731</v>
      </c>
      <c r="BP59" s="336" t="s">
        <v>1401</v>
      </c>
      <c r="BQ59" s="336" t="s">
        <v>1402</v>
      </c>
      <c r="BR59" s="336" t="s">
        <v>1403</v>
      </c>
      <c r="BS59" s="336" t="s">
        <v>1404</v>
      </c>
      <c r="BT59" s="336" t="s">
        <v>1405</v>
      </c>
      <c r="BU59" s="319"/>
      <c r="BV59" s="321"/>
      <c r="BW59" s="319" t="s">
        <v>2025</v>
      </c>
      <c r="BX59" s="319" t="s">
        <v>675</v>
      </c>
      <c r="BY59" s="319" t="s">
        <v>675</v>
      </c>
      <c r="BZ59" s="319" t="s">
        <v>675</v>
      </c>
      <c r="CA59" s="319" t="s">
        <v>675</v>
      </c>
      <c r="CB59" s="319" t="s">
        <v>675</v>
      </c>
      <c r="CC59" s="319" t="s">
        <v>2026</v>
      </c>
      <c r="CD59" s="319" t="s">
        <v>675</v>
      </c>
      <c r="CE59" s="319" t="s">
        <v>675</v>
      </c>
      <c r="CF59" s="319" t="s">
        <v>675</v>
      </c>
      <c r="CG59" s="319" t="s">
        <v>2027</v>
      </c>
      <c r="CH59" s="319" t="s">
        <v>2027</v>
      </c>
      <c r="CI59" s="319" t="s">
        <v>2028</v>
      </c>
      <c r="CJ59" s="319" t="s">
        <v>2029</v>
      </c>
      <c r="CK59" s="319" t="s">
        <v>2030</v>
      </c>
      <c r="CL59" s="336" t="s">
        <v>2031</v>
      </c>
      <c r="CM59" s="336" t="s">
        <v>2032</v>
      </c>
      <c r="CN59" s="336" t="s">
        <v>2033</v>
      </c>
      <c r="CO59" s="336" t="s">
        <v>2034</v>
      </c>
      <c r="CP59" s="336" t="s">
        <v>1206</v>
      </c>
      <c r="CQ59" s="319"/>
      <c r="CR59" s="321"/>
      <c r="CS59" s="319" t="s">
        <v>1123</v>
      </c>
      <c r="CT59" s="319" t="s">
        <v>675</v>
      </c>
      <c r="CU59" s="319" t="s">
        <v>675</v>
      </c>
      <c r="CV59" s="319" t="s">
        <v>675</v>
      </c>
      <c r="CW59" s="319" t="s">
        <v>675</v>
      </c>
      <c r="CX59" s="319" t="s">
        <v>675</v>
      </c>
      <c r="CY59" s="319" t="s">
        <v>396</v>
      </c>
      <c r="CZ59" s="319" t="s">
        <v>675</v>
      </c>
      <c r="DA59" s="319" t="s">
        <v>675</v>
      </c>
      <c r="DB59" s="319" t="s">
        <v>675</v>
      </c>
      <c r="DC59" s="319" t="s">
        <v>2035</v>
      </c>
      <c r="DD59" s="319" t="s">
        <v>2035</v>
      </c>
      <c r="DE59" s="319" t="s">
        <v>2036</v>
      </c>
      <c r="DF59" s="319" t="s">
        <v>2037</v>
      </c>
      <c r="DG59" s="319" t="s">
        <v>2038</v>
      </c>
      <c r="DH59" s="336" t="s">
        <v>2039</v>
      </c>
      <c r="DI59" s="336" t="s">
        <v>2040</v>
      </c>
      <c r="DJ59" s="336" t="s">
        <v>2041</v>
      </c>
      <c r="DK59" s="336" t="s">
        <v>2042</v>
      </c>
      <c r="DL59" s="336" t="s">
        <v>2043</v>
      </c>
      <c r="DM59" s="319"/>
    </row>
    <row r="60" spans="1:117" s="2" customFormat="1"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309" t="s">
        <v>356</v>
      </c>
      <c r="AD60" s="318" t="str">
        <f t="shared" ca="1" si="3"/>
        <v>-</v>
      </c>
      <c r="AE60" s="319" t="s">
        <v>675</v>
      </c>
      <c r="AF60" s="319" t="s">
        <v>675</v>
      </c>
      <c r="AG60" s="319" t="s">
        <v>675</v>
      </c>
      <c r="AH60" s="319" t="s">
        <v>675</v>
      </c>
      <c r="AI60" s="319" t="s">
        <v>675</v>
      </c>
      <c r="AJ60" s="319" t="s">
        <v>675</v>
      </c>
      <c r="AK60" s="319" t="s">
        <v>675</v>
      </c>
      <c r="AL60" s="319" t="s">
        <v>675</v>
      </c>
      <c r="AM60" s="319" t="s">
        <v>675</v>
      </c>
      <c r="AN60" s="319" t="s">
        <v>675</v>
      </c>
      <c r="AO60" s="319" t="s">
        <v>675</v>
      </c>
      <c r="AP60" s="319" t="s">
        <v>675</v>
      </c>
      <c r="AQ60" s="319" t="s">
        <v>675</v>
      </c>
      <c r="AR60" s="319" t="s">
        <v>675</v>
      </c>
      <c r="AS60" s="319" t="s">
        <v>675</v>
      </c>
      <c r="AT60" s="336" t="s">
        <v>675</v>
      </c>
      <c r="AU60" s="336" t="s">
        <v>675</v>
      </c>
      <c r="AV60" s="336" t="s">
        <v>675</v>
      </c>
      <c r="AW60" s="336" t="s">
        <v>675</v>
      </c>
      <c r="AX60" s="336" t="s">
        <v>675</v>
      </c>
      <c r="AY60" s="319"/>
      <c r="AZ60" s="321"/>
      <c r="BA60" s="319" t="s">
        <v>675</v>
      </c>
      <c r="BB60" s="319" t="s">
        <v>675</v>
      </c>
      <c r="BC60" s="319" t="s">
        <v>675</v>
      </c>
      <c r="BD60" s="319" t="s">
        <v>675</v>
      </c>
      <c r="BE60" s="319" t="s">
        <v>675</v>
      </c>
      <c r="BF60" s="319" t="s">
        <v>675</v>
      </c>
      <c r="BG60" s="319" t="s">
        <v>675</v>
      </c>
      <c r="BH60" s="319" t="s">
        <v>675</v>
      </c>
      <c r="BI60" s="319" t="s">
        <v>675</v>
      </c>
      <c r="BJ60" s="319" t="s">
        <v>675</v>
      </c>
      <c r="BK60" s="319" t="s">
        <v>675</v>
      </c>
      <c r="BL60" s="319" t="s">
        <v>675</v>
      </c>
      <c r="BM60" s="319" t="s">
        <v>675</v>
      </c>
      <c r="BN60" s="319" t="s">
        <v>675</v>
      </c>
      <c r="BO60" s="319" t="s">
        <v>675</v>
      </c>
      <c r="BP60" s="336" t="s">
        <v>675</v>
      </c>
      <c r="BQ60" s="336" t="s">
        <v>675</v>
      </c>
      <c r="BR60" s="336" t="s">
        <v>675</v>
      </c>
      <c r="BS60" s="336" t="s">
        <v>675</v>
      </c>
      <c r="BT60" s="336" t="s">
        <v>675</v>
      </c>
      <c r="BU60" s="319"/>
      <c r="BV60" s="321"/>
      <c r="BW60" s="319" t="s">
        <v>675</v>
      </c>
      <c r="BX60" s="319" t="s">
        <v>675</v>
      </c>
      <c r="BY60" s="319" t="s">
        <v>675</v>
      </c>
      <c r="BZ60" s="319" t="s">
        <v>675</v>
      </c>
      <c r="CA60" s="319" t="s">
        <v>675</v>
      </c>
      <c r="CB60" s="319" t="s">
        <v>675</v>
      </c>
      <c r="CC60" s="319" t="s">
        <v>675</v>
      </c>
      <c r="CD60" s="319" t="s">
        <v>675</v>
      </c>
      <c r="CE60" s="319" t="s">
        <v>675</v>
      </c>
      <c r="CF60" s="319" t="s">
        <v>675</v>
      </c>
      <c r="CG60" s="319" t="s">
        <v>675</v>
      </c>
      <c r="CH60" s="319" t="s">
        <v>675</v>
      </c>
      <c r="CI60" s="319" t="s">
        <v>675</v>
      </c>
      <c r="CJ60" s="319" t="s">
        <v>675</v>
      </c>
      <c r="CK60" s="319" t="s">
        <v>675</v>
      </c>
      <c r="CL60" s="336" t="s">
        <v>675</v>
      </c>
      <c r="CM60" s="336" t="s">
        <v>675</v>
      </c>
      <c r="CN60" s="336" t="s">
        <v>675</v>
      </c>
      <c r="CO60" s="336" t="s">
        <v>675</v>
      </c>
      <c r="CP60" s="336" t="s">
        <v>675</v>
      </c>
      <c r="CQ60" s="319"/>
      <c r="CR60" s="321"/>
      <c r="CS60" s="319" t="s">
        <v>675</v>
      </c>
      <c r="CT60" s="319" t="s">
        <v>675</v>
      </c>
      <c r="CU60" s="319" t="s">
        <v>675</v>
      </c>
      <c r="CV60" s="319" t="s">
        <v>675</v>
      </c>
      <c r="CW60" s="319" t="s">
        <v>675</v>
      </c>
      <c r="CX60" s="319" t="s">
        <v>675</v>
      </c>
      <c r="CY60" s="319" t="s">
        <v>675</v>
      </c>
      <c r="CZ60" s="319" t="s">
        <v>675</v>
      </c>
      <c r="DA60" s="319" t="s">
        <v>675</v>
      </c>
      <c r="DB60" s="319" t="s">
        <v>675</v>
      </c>
      <c r="DC60" s="319" t="s">
        <v>675</v>
      </c>
      <c r="DD60" s="319" t="s">
        <v>675</v>
      </c>
      <c r="DE60" s="319" t="s">
        <v>675</v>
      </c>
      <c r="DF60" s="319" t="s">
        <v>675</v>
      </c>
      <c r="DG60" s="319" t="s">
        <v>675</v>
      </c>
      <c r="DH60" s="336" t="s">
        <v>675</v>
      </c>
      <c r="DI60" s="336" t="s">
        <v>675</v>
      </c>
      <c r="DJ60" s="336" t="s">
        <v>675</v>
      </c>
      <c r="DK60" s="336" t="s">
        <v>675</v>
      </c>
      <c r="DL60" s="336" t="s">
        <v>675</v>
      </c>
      <c r="DM60" s="319"/>
    </row>
    <row r="61" spans="1:117" s="2" customFormat="1"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309" t="s">
        <v>141</v>
      </c>
      <c r="AD61" s="318" t="str">
        <f t="shared" ca="1" si="3"/>
        <v>69,900</v>
      </c>
      <c r="AE61" s="319" t="s">
        <v>599</v>
      </c>
      <c r="AF61" s="319" t="s">
        <v>1406</v>
      </c>
      <c r="AG61" s="319" t="s">
        <v>417</v>
      </c>
      <c r="AH61" s="319" t="s">
        <v>1407</v>
      </c>
      <c r="AI61" s="319" t="s">
        <v>586</v>
      </c>
      <c r="AJ61" s="319" t="s">
        <v>383</v>
      </c>
      <c r="AK61" s="319" t="s">
        <v>601</v>
      </c>
      <c r="AL61" s="319" t="s">
        <v>602</v>
      </c>
      <c r="AM61" s="319" t="s">
        <v>603</v>
      </c>
      <c r="AN61" s="319" t="s">
        <v>604</v>
      </c>
      <c r="AO61" s="319" t="s">
        <v>1408</v>
      </c>
      <c r="AP61" s="319" t="s">
        <v>1409</v>
      </c>
      <c r="AQ61" s="319" t="s">
        <v>1410</v>
      </c>
      <c r="AR61" s="319" t="s">
        <v>1411</v>
      </c>
      <c r="AS61" s="319" t="s">
        <v>1412</v>
      </c>
      <c r="AT61" s="336" t="s">
        <v>1413</v>
      </c>
      <c r="AU61" s="336" t="s">
        <v>1414</v>
      </c>
      <c r="AV61" s="336" t="s">
        <v>1415</v>
      </c>
      <c r="AW61" s="336" t="s">
        <v>1416</v>
      </c>
      <c r="AX61" s="336" t="s">
        <v>1372</v>
      </c>
      <c r="AY61" s="319"/>
      <c r="AZ61" s="321"/>
      <c r="BA61" s="319" t="s">
        <v>599</v>
      </c>
      <c r="BB61" s="319" t="s">
        <v>600</v>
      </c>
      <c r="BC61" s="319" t="s">
        <v>417</v>
      </c>
      <c r="BD61" s="319" t="s">
        <v>392</v>
      </c>
      <c r="BE61" s="319" t="s">
        <v>371</v>
      </c>
      <c r="BF61" s="319" t="s">
        <v>383</v>
      </c>
      <c r="BG61" s="319" t="s">
        <v>601</v>
      </c>
      <c r="BH61" s="319" t="s">
        <v>602</v>
      </c>
      <c r="BI61" s="319" t="s">
        <v>603</v>
      </c>
      <c r="BJ61" s="319" t="s">
        <v>604</v>
      </c>
      <c r="BK61" s="319" t="s">
        <v>732</v>
      </c>
      <c r="BL61" s="319" t="s">
        <v>733</v>
      </c>
      <c r="BM61" s="319" t="s">
        <v>734</v>
      </c>
      <c r="BN61" s="319" t="s">
        <v>735</v>
      </c>
      <c r="BO61" s="319" t="s">
        <v>736</v>
      </c>
      <c r="BP61" s="336" t="s">
        <v>1417</v>
      </c>
      <c r="BQ61" s="336" t="s">
        <v>1418</v>
      </c>
      <c r="BR61" s="336" t="s">
        <v>1419</v>
      </c>
      <c r="BS61" s="336" t="s">
        <v>1420</v>
      </c>
      <c r="BT61" s="336" t="s">
        <v>1421</v>
      </c>
      <c r="BU61" s="319"/>
      <c r="BV61" s="321"/>
      <c r="BW61" s="319" t="s">
        <v>599</v>
      </c>
      <c r="BX61" s="319" t="s">
        <v>2044</v>
      </c>
      <c r="BY61" s="319" t="s">
        <v>417</v>
      </c>
      <c r="BZ61" s="319" t="s">
        <v>2045</v>
      </c>
      <c r="CA61" s="319" t="s">
        <v>2046</v>
      </c>
      <c r="CB61" s="319" t="s">
        <v>383</v>
      </c>
      <c r="CC61" s="319" t="s">
        <v>601</v>
      </c>
      <c r="CD61" s="319" t="s">
        <v>602</v>
      </c>
      <c r="CE61" s="319" t="s">
        <v>603</v>
      </c>
      <c r="CF61" s="319" t="s">
        <v>604</v>
      </c>
      <c r="CG61" s="319" t="s">
        <v>2047</v>
      </c>
      <c r="CH61" s="319" t="s">
        <v>2048</v>
      </c>
      <c r="CI61" s="319" t="s">
        <v>2049</v>
      </c>
      <c r="CJ61" s="319" t="s">
        <v>2050</v>
      </c>
      <c r="CK61" s="319" t="s">
        <v>2051</v>
      </c>
      <c r="CL61" s="336" t="s">
        <v>2052</v>
      </c>
      <c r="CM61" s="336" t="s">
        <v>2053</v>
      </c>
      <c r="CN61" s="336" t="s">
        <v>2054</v>
      </c>
      <c r="CO61" s="336" t="s">
        <v>2055</v>
      </c>
      <c r="CP61" s="336" t="s">
        <v>1711</v>
      </c>
      <c r="CQ61" s="319"/>
      <c r="CR61" s="321"/>
      <c r="CS61" s="319" t="s">
        <v>366</v>
      </c>
      <c r="CT61" s="319" t="s">
        <v>2056</v>
      </c>
      <c r="CU61" s="319" t="s">
        <v>366</v>
      </c>
      <c r="CV61" s="319" t="s">
        <v>2057</v>
      </c>
      <c r="CW61" s="319" t="s">
        <v>2058</v>
      </c>
      <c r="CX61" s="319" t="s">
        <v>366</v>
      </c>
      <c r="CY61" s="319" t="s">
        <v>366</v>
      </c>
      <c r="CZ61" s="319" t="s">
        <v>366</v>
      </c>
      <c r="DA61" s="319" t="s">
        <v>366</v>
      </c>
      <c r="DB61" s="319" t="s">
        <v>366</v>
      </c>
      <c r="DC61" s="319" t="s">
        <v>2059</v>
      </c>
      <c r="DD61" s="319" t="s">
        <v>2060</v>
      </c>
      <c r="DE61" s="319" t="s">
        <v>2061</v>
      </c>
      <c r="DF61" s="319" t="s">
        <v>2062</v>
      </c>
      <c r="DG61" s="319" t="s">
        <v>2063</v>
      </c>
      <c r="DH61" s="336" t="s">
        <v>2064</v>
      </c>
      <c r="DI61" s="336" t="s">
        <v>2065</v>
      </c>
      <c r="DJ61" s="336" t="s">
        <v>2066</v>
      </c>
      <c r="DK61" s="336" t="s">
        <v>2067</v>
      </c>
      <c r="DL61" s="336" t="s">
        <v>2068</v>
      </c>
      <c r="DM61" s="319"/>
    </row>
    <row r="62" spans="1:117" s="2" customFormat="1"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309" t="s">
        <v>142</v>
      </c>
      <c r="AD62" s="318" t="str">
        <f t="shared" ca="1" si="3"/>
        <v>3,824</v>
      </c>
      <c r="AE62" s="319" t="s">
        <v>386</v>
      </c>
      <c r="AF62" s="319" t="s">
        <v>1422</v>
      </c>
      <c r="AG62" s="319" t="s">
        <v>1265</v>
      </c>
      <c r="AH62" s="319" t="s">
        <v>1232</v>
      </c>
      <c r="AI62" s="319" t="s">
        <v>1423</v>
      </c>
      <c r="AJ62" s="319" t="s">
        <v>1174</v>
      </c>
      <c r="AK62" s="319" t="s">
        <v>377</v>
      </c>
      <c r="AL62" s="319" t="s">
        <v>1424</v>
      </c>
      <c r="AM62" s="319" t="s">
        <v>1425</v>
      </c>
      <c r="AN62" s="319" t="s">
        <v>1426</v>
      </c>
      <c r="AO62" s="319" t="s">
        <v>1427</v>
      </c>
      <c r="AP62" s="319" t="s">
        <v>1427</v>
      </c>
      <c r="AQ62" s="319" t="s">
        <v>1428</v>
      </c>
      <c r="AR62" s="319" t="s">
        <v>1429</v>
      </c>
      <c r="AS62" s="319" t="s">
        <v>1430</v>
      </c>
      <c r="AT62" s="336" t="s">
        <v>1431</v>
      </c>
      <c r="AU62" s="336" t="s">
        <v>1432</v>
      </c>
      <c r="AV62" s="336" t="s">
        <v>1433</v>
      </c>
      <c r="AW62" s="336" t="s">
        <v>1434</v>
      </c>
      <c r="AX62" s="336" t="s">
        <v>1435</v>
      </c>
      <c r="AY62" s="319"/>
      <c r="AZ62" s="321"/>
      <c r="BA62" s="319" t="s">
        <v>386</v>
      </c>
      <c r="BB62" s="319" t="s">
        <v>1436</v>
      </c>
      <c r="BC62" s="319" t="s">
        <v>1425</v>
      </c>
      <c r="BD62" s="319" t="s">
        <v>1437</v>
      </c>
      <c r="BE62" s="319" t="s">
        <v>1438</v>
      </c>
      <c r="BF62" s="319" t="s">
        <v>380</v>
      </c>
      <c r="BG62" s="319" t="s">
        <v>377</v>
      </c>
      <c r="BH62" s="319" t="s">
        <v>1424</v>
      </c>
      <c r="BI62" s="319" t="s">
        <v>1425</v>
      </c>
      <c r="BJ62" s="319" t="s">
        <v>1426</v>
      </c>
      <c r="BK62" s="319" t="s">
        <v>1439</v>
      </c>
      <c r="BL62" s="319" t="s">
        <v>1439</v>
      </c>
      <c r="BM62" s="319" t="s">
        <v>1440</v>
      </c>
      <c r="BN62" s="319" t="s">
        <v>1441</v>
      </c>
      <c r="BO62" s="319" t="s">
        <v>1442</v>
      </c>
      <c r="BP62" s="336" t="s">
        <v>1443</v>
      </c>
      <c r="BQ62" s="336" t="s">
        <v>1444</v>
      </c>
      <c r="BR62" s="336" t="s">
        <v>1445</v>
      </c>
      <c r="BS62" s="336" t="s">
        <v>1446</v>
      </c>
      <c r="BT62" s="336" t="s">
        <v>1447</v>
      </c>
      <c r="BU62" s="319"/>
      <c r="BV62" s="321"/>
      <c r="BW62" s="319" t="s">
        <v>386</v>
      </c>
      <c r="BX62" s="319" t="s">
        <v>1422</v>
      </c>
      <c r="BY62" s="319" t="s">
        <v>1295</v>
      </c>
      <c r="BZ62" s="319" t="s">
        <v>2069</v>
      </c>
      <c r="CA62" s="319" t="s">
        <v>665</v>
      </c>
      <c r="CB62" s="319" t="s">
        <v>380</v>
      </c>
      <c r="CC62" s="319" t="s">
        <v>377</v>
      </c>
      <c r="CD62" s="319" t="s">
        <v>1424</v>
      </c>
      <c r="CE62" s="319" t="s">
        <v>1425</v>
      </c>
      <c r="CF62" s="319" t="s">
        <v>1426</v>
      </c>
      <c r="CG62" s="319" t="s">
        <v>2070</v>
      </c>
      <c r="CH62" s="319" t="s">
        <v>2070</v>
      </c>
      <c r="CI62" s="319" t="s">
        <v>2071</v>
      </c>
      <c r="CJ62" s="319" t="s">
        <v>2072</v>
      </c>
      <c r="CK62" s="319" t="s">
        <v>2073</v>
      </c>
      <c r="CL62" s="336" t="s">
        <v>2074</v>
      </c>
      <c r="CM62" s="336" t="s">
        <v>2075</v>
      </c>
      <c r="CN62" s="336" t="s">
        <v>2076</v>
      </c>
      <c r="CO62" s="336" t="s">
        <v>2077</v>
      </c>
      <c r="CP62" s="336" t="s">
        <v>1554</v>
      </c>
      <c r="CQ62" s="319"/>
      <c r="CR62" s="321"/>
      <c r="CS62" s="319" t="s">
        <v>366</v>
      </c>
      <c r="CT62" s="319" t="s">
        <v>1797</v>
      </c>
      <c r="CU62" s="319" t="s">
        <v>2078</v>
      </c>
      <c r="CV62" s="319" t="s">
        <v>396</v>
      </c>
      <c r="CW62" s="319" t="s">
        <v>2079</v>
      </c>
      <c r="CX62" s="319" t="s">
        <v>1865</v>
      </c>
      <c r="CY62" s="319" t="s">
        <v>366</v>
      </c>
      <c r="CZ62" s="319" t="s">
        <v>366</v>
      </c>
      <c r="DA62" s="319" t="s">
        <v>366</v>
      </c>
      <c r="DB62" s="319" t="s">
        <v>366</v>
      </c>
      <c r="DC62" s="319" t="s">
        <v>2080</v>
      </c>
      <c r="DD62" s="319" t="s">
        <v>2080</v>
      </c>
      <c r="DE62" s="319" t="s">
        <v>2081</v>
      </c>
      <c r="DF62" s="319" t="s">
        <v>2082</v>
      </c>
      <c r="DG62" s="319" t="s">
        <v>2083</v>
      </c>
      <c r="DH62" s="336" t="s">
        <v>2084</v>
      </c>
      <c r="DI62" s="336" t="s">
        <v>2085</v>
      </c>
      <c r="DJ62" s="336" t="s">
        <v>2086</v>
      </c>
      <c r="DK62" s="336" t="s">
        <v>2087</v>
      </c>
      <c r="DL62" s="336" t="s">
        <v>1921</v>
      </c>
      <c r="DM62" s="319"/>
    </row>
    <row r="63" spans="1:117" s="2" customFormat="1"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309" t="s">
        <v>64</v>
      </c>
      <c r="AD63" s="318" t="str">
        <f t="shared" ca="1" si="3"/>
        <v>-</v>
      </c>
      <c r="AE63" s="319" t="s">
        <v>1448</v>
      </c>
      <c r="AF63" s="319" t="s">
        <v>1173</v>
      </c>
      <c r="AG63" s="319" t="s">
        <v>675</v>
      </c>
      <c r="AH63" s="319" t="s">
        <v>1449</v>
      </c>
      <c r="AI63" s="319" t="s">
        <v>1450</v>
      </c>
      <c r="AJ63" s="319" t="s">
        <v>413</v>
      </c>
      <c r="AK63" s="319" t="s">
        <v>1451</v>
      </c>
      <c r="AL63" s="319" t="s">
        <v>1452</v>
      </c>
      <c r="AM63" s="319" t="s">
        <v>1453</v>
      </c>
      <c r="AN63" s="319" t="s">
        <v>609</v>
      </c>
      <c r="AO63" s="319" t="s">
        <v>675</v>
      </c>
      <c r="AP63" s="319" t="s">
        <v>675</v>
      </c>
      <c r="AQ63" s="319" t="s">
        <v>675</v>
      </c>
      <c r="AR63" s="319" t="s">
        <v>675</v>
      </c>
      <c r="AS63" s="319" t="s">
        <v>675</v>
      </c>
      <c r="AT63" s="336" t="s">
        <v>1454</v>
      </c>
      <c r="AU63" s="336" t="s">
        <v>1455</v>
      </c>
      <c r="AV63" s="336" t="s">
        <v>1456</v>
      </c>
      <c r="AW63" s="336" t="s">
        <v>1457</v>
      </c>
      <c r="AX63" s="336" t="s">
        <v>1382</v>
      </c>
      <c r="AY63" s="319"/>
      <c r="AZ63" s="321"/>
      <c r="BA63" s="319" t="s">
        <v>605</v>
      </c>
      <c r="BB63" s="319" t="s">
        <v>391</v>
      </c>
      <c r="BC63" s="319"/>
      <c r="BD63" s="319" t="s">
        <v>395</v>
      </c>
      <c r="BE63" s="319" t="s">
        <v>403</v>
      </c>
      <c r="BF63" s="319" t="s">
        <v>413</v>
      </c>
      <c r="BG63" s="319" t="s">
        <v>606</v>
      </c>
      <c r="BH63" s="319" t="s">
        <v>607</v>
      </c>
      <c r="BI63" s="319" t="s">
        <v>608</v>
      </c>
      <c r="BJ63" s="319" t="s">
        <v>609</v>
      </c>
      <c r="BK63" s="319" t="s">
        <v>1458</v>
      </c>
      <c r="BL63" s="319" t="s">
        <v>1459</v>
      </c>
      <c r="BM63" s="319" t="s">
        <v>1161</v>
      </c>
      <c r="BN63" s="319"/>
      <c r="BO63" s="319" t="s">
        <v>1460</v>
      </c>
      <c r="BP63" s="336" t="s">
        <v>1461</v>
      </c>
      <c r="BQ63" s="336" t="s">
        <v>1462</v>
      </c>
      <c r="BR63" s="336" t="s">
        <v>1463</v>
      </c>
      <c r="BS63" s="336" t="s">
        <v>1464</v>
      </c>
      <c r="BT63" s="336" t="s">
        <v>1465</v>
      </c>
      <c r="BU63" s="319"/>
      <c r="BV63" s="321"/>
      <c r="BW63" s="319" t="s">
        <v>2088</v>
      </c>
      <c r="BX63" s="319" t="s">
        <v>1466</v>
      </c>
      <c r="BY63" s="319" t="s">
        <v>675</v>
      </c>
      <c r="BZ63" s="319" t="s">
        <v>2089</v>
      </c>
      <c r="CA63" s="319" t="s">
        <v>1640</v>
      </c>
      <c r="CB63" s="319" t="s">
        <v>413</v>
      </c>
      <c r="CC63" s="319" t="s">
        <v>608</v>
      </c>
      <c r="CD63" s="319" t="s">
        <v>2090</v>
      </c>
      <c r="CE63" s="319" t="s">
        <v>1640</v>
      </c>
      <c r="CF63" s="319" t="s">
        <v>609</v>
      </c>
      <c r="CG63" s="319" t="s">
        <v>675</v>
      </c>
      <c r="CH63" s="319" t="s">
        <v>675</v>
      </c>
      <c r="CI63" s="319" t="s">
        <v>675</v>
      </c>
      <c r="CJ63" s="319" t="s">
        <v>675</v>
      </c>
      <c r="CK63" s="319" t="s">
        <v>675</v>
      </c>
      <c r="CL63" s="336" t="s">
        <v>2091</v>
      </c>
      <c r="CM63" s="336" t="s">
        <v>2092</v>
      </c>
      <c r="CN63" s="336" t="s">
        <v>2093</v>
      </c>
      <c r="CO63" s="336" t="s">
        <v>2094</v>
      </c>
      <c r="CP63" s="336" t="s">
        <v>1490</v>
      </c>
      <c r="CQ63" s="319"/>
      <c r="CR63" s="321"/>
      <c r="CS63" s="319" t="s">
        <v>2095</v>
      </c>
      <c r="CT63" s="319" t="s">
        <v>2096</v>
      </c>
      <c r="CU63" s="319" t="s">
        <v>675</v>
      </c>
      <c r="CV63" s="319" t="s">
        <v>393</v>
      </c>
      <c r="CW63" s="319" t="s">
        <v>2058</v>
      </c>
      <c r="CX63" s="319" t="s">
        <v>366</v>
      </c>
      <c r="CY63" s="319" t="s">
        <v>1796</v>
      </c>
      <c r="CZ63" s="319" t="s">
        <v>1737</v>
      </c>
      <c r="DA63" s="319" t="s">
        <v>370</v>
      </c>
      <c r="DB63" s="319" t="s">
        <v>366</v>
      </c>
      <c r="DC63" s="319" t="s">
        <v>675</v>
      </c>
      <c r="DD63" s="319" t="s">
        <v>675</v>
      </c>
      <c r="DE63" s="319" t="s">
        <v>675</v>
      </c>
      <c r="DF63" s="319" t="s">
        <v>675</v>
      </c>
      <c r="DG63" s="319" t="s">
        <v>675</v>
      </c>
      <c r="DH63" s="336" t="s">
        <v>2097</v>
      </c>
      <c r="DI63" s="336" t="s">
        <v>2098</v>
      </c>
      <c r="DJ63" s="336" t="s">
        <v>2099</v>
      </c>
      <c r="DK63" s="336" t="s">
        <v>2100</v>
      </c>
      <c r="DL63" s="336" t="s">
        <v>2101</v>
      </c>
      <c r="DM63" s="319"/>
    </row>
    <row r="64" spans="1:117" s="2" customFormat="1"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309" t="s">
        <v>157</v>
      </c>
      <c r="AD64" s="318" t="str">
        <f t="shared" ca="1" si="3"/>
        <v>-</v>
      </c>
      <c r="AE64" s="319" t="s">
        <v>675</v>
      </c>
      <c r="AF64" s="319" t="s">
        <v>675</v>
      </c>
      <c r="AG64" s="319" t="s">
        <v>675</v>
      </c>
      <c r="AH64" s="319" t="s">
        <v>675</v>
      </c>
      <c r="AI64" s="319" t="s">
        <v>675</v>
      </c>
      <c r="AJ64" s="319" t="s">
        <v>675</v>
      </c>
      <c r="AK64" s="319" t="s">
        <v>675</v>
      </c>
      <c r="AL64" s="319" t="s">
        <v>675</v>
      </c>
      <c r="AM64" s="319" t="s">
        <v>675</v>
      </c>
      <c r="AN64" s="319" t="s">
        <v>675</v>
      </c>
      <c r="AO64" s="319" t="s">
        <v>675</v>
      </c>
      <c r="AP64" s="319" t="s">
        <v>675</v>
      </c>
      <c r="AQ64" s="319" t="s">
        <v>675</v>
      </c>
      <c r="AR64" s="319" t="s">
        <v>675</v>
      </c>
      <c r="AS64" s="319" t="s">
        <v>675</v>
      </c>
      <c r="AT64" s="336" t="s">
        <v>675</v>
      </c>
      <c r="AU64" s="336" t="s">
        <v>675</v>
      </c>
      <c r="AV64" s="336" t="s">
        <v>675</v>
      </c>
      <c r="AW64" s="336" t="s">
        <v>675</v>
      </c>
      <c r="AX64" s="336" t="s">
        <v>675</v>
      </c>
      <c r="AY64" s="319"/>
      <c r="AZ64" s="321"/>
      <c r="BA64" s="319" t="s">
        <v>610</v>
      </c>
      <c r="BB64" s="319" t="s">
        <v>611</v>
      </c>
      <c r="BC64" s="319" t="s">
        <v>380</v>
      </c>
      <c r="BD64" s="319" t="s">
        <v>398</v>
      </c>
      <c r="BE64" s="319" t="s">
        <v>612</v>
      </c>
      <c r="BF64" s="319" t="s">
        <v>411</v>
      </c>
      <c r="BG64" s="319" t="s">
        <v>370</v>
      </c>
      <c r="BH64" s="319" t="s">
        <v>600</v>
      </c>
      <c r="BI64" s="319" t="s">
        <v>567</v>
      </c>
      <c r="BJ64" s="319" t="s">
        <v>613</v>
      </c>
      <c r="BK64" s="319" t="s">
        <v>1466</v>
      </c>
      <c r="BL64" s="319" t="s">
        <v>1466</v>
      </c>
      <c r="BM64" s="319" t="s">
        <v>1467</v>
      </c>
      <c r="BN64" s="319" t="s">
        <v>1468</v>
      </c>
      <c r="BO64" s="319" t="s">
        <v>1469</v>
      </c>
      <c r="BP64" s="336" t="s">
        <v>1470</v>
      </c>
      <c r="BQ64" s="336" t="s">
        <v>1471</v>
      </c>
      <c r="BR64" s="336" t="s">
        <v>1472</v>
      </c>
      <c r="BS64" s="336" t="s">
        <v>1473</v>
      </c>
      <c r="BT64" s="336" t="s">
        <v>1474</v>
      </c>
      <c r="BU64" s="319"/>
      <c r="BV64" s="321"/>
      <c r="BW64" s="319" t="s">
        <v>675</v>
      </c>
      <c r="BX64" s="319" t="s">
        <v>675</v>
      </c>
      <c r="BY64" s="319" t="s">
        <v>675</v>
      </c>
      <c r="BZ64" s="319" t="s">
        <v>675</v>
      </c>
      <c r="CA64" s="319" t="s">
        <v>675</v>
      </c>
      <c r="CB64" s="319" t="s">
        <v>675</v>
      </c>
      <c r="CC64" s="319" t="s">
        <v>675</v>
      </c>
      <c r="CD64" s="319" t="s">
        <v>675</v>
      </c>
      <c r="CE64" s="319" t="s">
        <v>675</v>
      </c>
      <c r="CF64" s="319" t="s">
        <v>675</v>
      </c>
      <c r="CG64" s="319" t="s">
        <v>675</v>
      </c>
      <c r="CH64" s="319" t="s">
        <v>675</v>
      </c>
      <c r="CI64" s="319" t="s">
        <v>675</v>
      </c>
      <c r="CJ64" s="319" t="s">
        <v>675</v>
      </c>
      <c r="CK64" s="319" t="s">
        <v>675</v>
      </c>
      <c r="CL64" s="336" t="s">
        <v>675</v>
      </c>
      <c r="CM64" s="336" t="s">
        <v>675</v>
      </c>
      <c r="CN64" s="336" t="s">
        <v>675</v>
      </c>
      <c r="CO64" s="336" t="s">
        <v>675</v>
      </c>
      <c r="CP64" s="336" t="s">
        <v>675</v>
      </c>
      <c r="CQ64" s="319"/>
      <c r="CR64" s="321"/>
      <c r="CS64" s="319" t="s">
        <v>675</v>
      </c>
      <c r="CT64" s="319" t="s">
        <v>675</v>
      </c>
      <c r="CU64" s="319" t="s">
        <v>675</v>
      </c>
      <c r="CV64" s="319" t="s">
        <v>675</v>
      </c>
      <c r="CW64" s="319" t="s">
        <v>675</v>
      </c>
      <c r="CX64" s="319" t="s">
        <v>675</v>
      </c>
      <c r="CY64" s="319" t="s">
        <v>675</v>
      </c>
      <c r="CZ64" s="319" t="s">
        <v>675</v>
      </c>
      <c r="DA64" s="319" t="s">
        <v>675</v>
      </c>
      <c r="DB64" s="319" t="s">
        <v>675</v>
      </c>
      <c r="DC64" s="319" t="s">
        <v>675</v>
      </c>
      <c r="DD64" s="319" t="s">
        <v>675</v>
      </c>
      <c r="DE64" s="319" t="s">
        <v>675</v>
      </c>
      <c r="DF64" s="319" t="s">
        <v>675</v>
      </c>
      <c r="DG64" s="319" t="s">
        <v>675</v>
      </c>
      <c r="DH64" s="336" t="s">
        <v>675</v>
      </c>
      <c r="DI64" s="336" t="s">
        <v>675</v>
      </c>
      <c r="DJ64" s="336" t="s">
        <v>675</v>
      </c>
      <c r="DK64" s="336" t="s">
        <v>675</v>
      </c>
      <c r="DL64" s="336" t="s">
        <v>675</v>
      </c>
      <c r="DM64" s="319"/>
    </row>
    <row r="65" spans="1:117" s="2" customFormat="1"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309" t="s">
        <v>336</v>
      </c>
      <c r="AD65" s="318" t="str">
        <f t="shared" ca="1" si="3"/>
        <v>124,561</v>
      </c>
      <c r="AE65" s="319" t="s">
        <v>1475</v>
      </c>
      <c r="AF65" s="319" t="s">
        <v>615</v>
      </c>
      <c r="AG65" s="319"/>
      <c r="AH65" s="319" t="s">
        <v>400</v>
      </c>
      <c r="AI65" s="319" t="s">
        <v>381</v>
      </c>
      <c r="AJ65" s="319" t="s">
        <v>369</v>
      </c>
      <c r="AK65" s="319" t="s">
        <v>616</v>
      </c>
      <c r="AL65" s="319" t="s">
        <v>617</v>
      </c>
      <c r="AM65" s="319" t="s">
        <v>418</v>
      </c>
      <c r="AN65" s="319" t="s">
        <v>618</v>
      </c>
      <c r="AO65" s="319" t="s">
        <v>1476</v>
      </c>
      <c r="AP65" s="319" t="s">
        <v>1476</v>
      </c>
      <c r="AQ65" s="319" t="s">
        <v>1477</v>
      </c>
      <c r="AR65" s="319"/>
      <c r="AS65" s="319" t="s">
        <v>1478</v>
      </c>
      <c r="AT65" s="336" t="s">
        <v>1479</v>
      </c>
      <c r="AU65" s="336" t="s">
        <v>1480</v>
      </c>
      <c r="AV65" s="336" t="s">
        <v>1481</v>
      </c>
      <c r="AW65" s="336" t="s">
        <v>1482</v>
      </c>
      <c r="AX65" s="336" t="s">
        <v>1240</v>
      </c>
      <c r="AY65" s="319"/>
      <c r="AZ65" s="321"/>
      <c r="BA65" s="319" t="s">
        <v>614</v>
      </c>
      <c r="BB65" s="319" t="s">
        <v>615</v>
      </c>
      <c r="BC65" s="319" t="s">
        <v>675</v>
      </c>
      <c r="BD65" s="319" t="s">
        <v>400</v>
      </c>
      <c r="BE65" s="319" t="s">
        <v>381</v>
      </c>
      <c r="BF65" s="319" t="s">
        <v>369</v>
      </c>
      <c r="BG65" s="319" t="s">
        <v>616</v>
      </c>
      <c r="BH65" s="319" t="s">
        <v>617</v>
      </c>
      <c r="BI65" s="319" t="s">
        <v>418</v>
      </c>
      <c r="BJ65" s="319" t="s">
        <v>618</v>
      </c>
      <c r="BK65" s="319" t="s">
        <v>675</v>
      </c>
      <c r="BL65" s="319" t="s">
        <v>1483</v>
      </c>
      <c r="BM65" s="319" t="s">
        <v>1484</v>
      </c>
      <c r="BN65" s="319"/>
      <c r="BO65" s="319" t="s">
        <v>1485</v>
      </c>
      <c r="BP65" s="336" t="s">
        <v>1486</v>
      </c>
      <c r="BQ65" s="336" t="s">
        <v>1487</v>
      </c>
      <c r="BR65" s="336" t="s">
        <v>1488</v>
      </c>
      <c r="BS65" s="336" t="s">
        <v>1489</v>
      </c>
      <c r="BT65" s="336" t="s">
        <v>1490</v>
      </c>
      <c r="BU65" s="319"/>
      <c r="BV65" s="321"/>
      <c r="BW65" s="319" t="s">
        <v>2102</v>
      </c>
      <c r="BX65" s="319" t="s">
        <v>615</v>
      </c>
      <c r="BY65" s="319" t="s">
        <v>675</v>
      </c>
      <c r="BZ65" s="319" t="s">
        <v>400</v>
      </c>
      <c r="CA65" s="319" t="s">
        <v>381</v>
      </c>
      <c r="CB65" s="319" t="s">
        <v>369</v>
      </c>
      <c r="CC65" s="319" t="s">
        <v>616</v>
      </c>
      <c r="CD65" s="319" t="s">
        <v>617</v>
      </c>
      <c r="CE65" s="319" t="s">
        <v>418</v>
      </c>
      <c r="CF65" s="319" t="s">
        <v>618</v>
      </c>
      <c r="CG65" s="319" t="s">
        <v>675</v>
      </c>
      <c r="CH65" s="319" t="s">
        <v>2103</v>
      </c>
      <c r="CI65" s="319" t="s">
        <v>2104</v>
      </c>
      <c r="CJ65" s="319" t="s">
        <v>366</v>
      </c>
      <c r="CK65" s="319" t="s">
        <v>2105</v>
      </c>
      <c r="CL65" s="336" t="s">
        <v>2106</v>
      </c>
      <c r="CM65" s="336" t="s">
        <v>2107</v>
      </c>
      <c r="CN65" s="336" t="s">
        <v>2108</v>
      </c>
      <c r="CO65" s="336" t="s">
        <v>2109</v>
      </c>
      <c r="CP65" s="336" t="s">
        <v>1230</v>
      </c>
      <c r="CQ65" s="319"/>
      <c r="CR65" s="321"/>
      <c r="CS65" s="319" t="s">
        <v>2078</v>
      </c>
      <c r="CT65" s="319" t="s">
        <v>366</v>
      </c>
      <c r="CU65" s="319" t="s">
        <v>675</v>
      </c>
      <c r="CV65" s="319" t="s">
        <v>366</v>
      </c>
      <c r="CW65" s="319" t="s">
        <v>366</v>
      </c>
      <c r="CX65" s="319" t="s">
        <v>366</v>
      </c>
      <c r="CY65" s="319" t="s">
        <v>366</v>
      </c>
      <c r="CZ65" s="319" t="s">
        <v>366</v>
      </c>
      <c r="DA65" s="319" t="s">
        <v>366</v>
      </c>
      <c r="DB65" s="319" t="s">
        <v>366</v>
      </c>
      <c r="DC65" s="319" t="s">
        <v>675</v>
      </c>
      <c r="DD65" s="319" t="s">
        <v>2110</v>
      </c>
      <c r="DE65" s="319" t="s">
        <v>2111</v>
      </c>
      <c r="DF65" s="319" t="s">
        <v>2112</v>
      </c>
      <c r="DG65" s="319" t="s">
        <v>2113</v>
      </c>
      <c r="DH65" s="336" t="s">
        <v>2114</v>
      </c>
      <c r="DI65" s="336" t="s">
        <v>2115</v>
      </c>
      <c r="DJ65" s="336" t="s">
        <v>2116</v>
      </c>
      <c r="DK65" s="336" t="s">
        <v>2117</v>
      </c>
      <c r="DL65" s="336" t="s">
        <v>1873</v>
      </c>
      <c r="DM65" s="319"/>
    </row>
    <row r="66" spans="1:117" s="2" customFormat="1"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309" t="s">
        <v>158</v>
      </c>
      <c r="AD66" s="318" t="str">
        <f t="shared" ca="1" si="3"/>
        <v>-</v>
      </c>
      <c r="AE66" s="319" t="s">
        <v>675</v>
      </c>
      <c r="AF66" s="319" t="s">
        <v>675</v>
      </c>
      <c r="AG66" s="319" t="s">
        <v>675</v>
      </c>
      <c r="AH66" s="319" t="s">
        <v>675</v>
      </c>
      <c r="AI66" s="319" t="s">
        <v>675</v>
      </c>
      <c r="AJ66" s="319" t="s">
        <v>675</v>
      </c>
      <c r="AK66" s="319" t="s">
        <v>675</v>
      </c>
      <c r="AL66" s="319" t="s">
        <v>675</v>
      </c>
      <c r="AM66" s="319" t="s">
        <v>675</v>
      </c>
      <c r="AN66" s="319" t="s">
        <v>675</v>
      </c>
      <c r="AO66" s="319" t="s">
        <v>675</v>
      </c>
      <c r="AP66" s="319" t="s">
        <v>675</v>
      </c>
      <c r="AQ66" s="319" t="s">
        <v>675</v>
      </c>
      <c r="AR66" s="319" t="s">
        <v>675</v>
      </c>
      <c r="AS66" s="319" t="s">
        <v>675</v>
      </c>
      <c r="AT66" s="336" t="s">
        <v>675</v>
      </c>
      <c r="AU66" s="336" t="s">
        <v>675</v>
      </c>
      <c r="AV66" s="336" t="s">
        <v>675</v>
      </c>
      <c r="AW66" s="336" t="s">
        <v>675</v>
      </c>
      <c r="AX66" s="336" t="s">
        <v>675</v>
      </c>
      <c r="AY66" s="319"/>
      <c r="AZ66" s="321"/>
      <c r="BA66" s="319" t="s">
        <v>619</v>
      </c>
      <c r="BB66" s="319" t="s">
        <v>620</v>
      </c>
      <c r="BC66" s="319" t="s">
        <v>621</v>
      </c>
      <c r="BD66" s="319" t="s">
        <v>401</v>
      </c>
      <c r="BE66" s="319" t="s">
        <v>396</v>
      </c>
      <c r="BF66" s="319" t="s">
        <v>383</v>
      </c>
      <c r="BG66" s="319" t="s">
        <v>622</v>
      </c>
      <c r="BH66" s="319" t="s">
        <v>623</v>
      </c>
      <c r="BI66" s="319" t="s">
        <v>622</v>
      </c>
      <c r="BJ66" s="319" t="s">
        <v>624</v>
      </c>
      <c r="BK66" s="319" t="s">
        <v>1491</v>
      </c>
      <c r="BL66" s="319" t="s">
        <v>1491</v>
      </c>
      <c r="BM66" s="319" t="s">
        <v>1492</v>
      </c>
      <c r="BN66" s="319" t="s">
        <v>1493</v>
      </c>
      <c r="BO66" s="319" t="s">
        <v>1494</v>
      </c>
      <c r="BP66" s="336" t="s">
        <v>675</v>
      </c>
      <c r="BQ66" s="336" t="s">
        <v>675</v>
      </c>
      <c r="BR66" s="336" t="s">
        <v>1495</v>
      </c>
      <c r="BS66" s="336" t="s">
        <v>1496</v>
      </c>
      <c r="BT66" s="336" t="s">
        <v>1497</v>
      </c>
      <c r="BU66" s="319"/>
      <c r="BV66" s="321"/>
      <c r="BW66" s="319" t="s">
        <v>675</v>
      </c>
      <c r="BX66" s="319" t="s">
        <v>675</v>
      </c>
      <c r="BY66" s="319" t="s">
        <v>675</v>
      </c>
      <c r="BZ66" s="319" t="s">
        <v>675</v>
      </c>
      <c r="CA66" s="319" t="s">
        <v>675</v>
      </c>
      <c r="CB66" s="319" t="s">
        <v>675</v>
      </c>
      <c r="CC66" s="319" t="s">
        <v>675</v>
      </c>
      <c r="CD66" s="319" t="s">
        <v>675</v>
      </c>
      <c r="CE66" s="319" t="s">
        <v>675</v>
      </c>
      <c r="CF66" s="319" t="s">
        <v>675</v>
      </c>
      <c r="CG66" s="319" t="s">
        <v>675</v>
      </c>
      <c r="CH66" s="319" t="s">
        <v>675</v>
      </c>
      <c r="CI66" s="319" t="s">
        <v>675</v>
      </c>
      <c r="CJ66" s="319" t="s">
        <v>675</v>
      </c>
      <c r="CK66" s="319" t="s">
        <v>675</v>
      </c>
      <c r="CL66" s="336" t="s">
        <v>675</v>
      </c>
      <c r="CM66" s="336" t="s">
        <v>675</v>
      </c>
      <c r="CN66" s="336" t="s">
        <v>675</v>
      </c>
      <c r="CO66" s="336" t="s">
        <v>675</v>
      </c>
      <c r="CP66" s="336" t="s">
        <v>675</v>
      </c>
      <c r="CQ66" s="319"/>
      <c r="CR66" s="321"/>
      <c r="CS66" s="319" t="s">
        <v>675</v>
      </c>
      <c r="CT66" s="319" t="s">
        <v>675</v>
      </c>
      <c r="CU66" s="319" t="s">
        <v>675</v>
      </c>
      <c r="CV66" s="319" t="s">
        <v>675</v>
      </c>
      <c r="CW66" s="319" t="s">
        <v>675</v>
      </c>
      <c r="CX66" s="319" t="s">
        <v>675</v>
      </c>
      <c r="CY66" s="319" t="s">
        <v>675</v>
      </c>
      <c r="CZ66" s="319" t="s">
        <v>675</v>
      </c>
      <c r="DA66" s="319" t="s">
        <v>675</v>
      </c>
      <c r="DB66" s="319" t="s">
        <v>675</v>
      </c>
      <c r="DC66" s="319" t="s">
        <v>675</v>
      </c>
      <c r="DD66" s="319" t="s">
        <v>675</v>
      </c>
      <c r="DE66" s="319" t="s">
        <v>675</v>
      </c>
      <c r="DF66" s="319" t="s">
        <v>675</v>
      </c>
      <c r="DG66" s="319" t="s">
        <v>675</v>
      </c>
      <c r="DH66" s="336" t="s">
        <v>675</v>
      </c>
      <c r="DI66" s="336" t="s">
        <v>675</v>
      </c>
      <c r="DJ66" s="336" t="s">
        <v>675</v>
      </c>
      <c r="DK66" s="336" t="s">
        <v>675</v>
      </c>
      <c r="DL66" s="336" t="s">
        <v>675</v>
      </c>
      <c r="DM66" s="319"/>
    </row>
    <row r="67" spans="1:117" s="2" customFormat="1"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309" t="s">
        <v>357</v>
      </c>
      <c r="AD67" s="318" t="str">
        <f t="shared" ca="1" si="3"/>
        <v>-</v>
      </c>
      <c r="AE67" s="319" t="s">
        <v>675</v>
      </c>
      <c r="AF67" s="319" t="s">
        <v>675</v>
      </c>
      <c r="AG67" s="319" t="s">
        <v>675</v>
      </c>
      <c r="AH67" s="319" t="s">
        <v>675</v>
      </c>
      <c r="AI67" s="319" t="s">
        <v>675</v>
      </c>
      <c r="AJ67" s="319" t="s">
        <v>675</v>
      </c>
      <c r="AK67" s="319" t="s">
        <v>675</v>
      </c>
      <c r="AL67" s="319" t="s">
        <v>675</v>
      </c>
      <c r="AM67" s="319" t="s">
        <v>675</v>
      </c>
      <c r="AN67" s="319" t="s">
        <v>675</v>
      </c>
      <c r="AO67" s="319" t="s">
        <v>675</v>
      </c>
      <c r="AP67" s="319" t="s">
        <v>675</v>
      </c>
      <c r="AQ67" s="319" t="s">
        <v>675</v>
      </c>
      <c r="AR67" s="319" t="s">
        <v>675</v>
      </c>
      <c r="AS67" s="319" t="s">
        <v>675</v>
      </c>
      <c r="AT67" s="336" t="s">
        <v>675</v>
      </c>
      <c r="AU67" s="336" t="s">
        <v>675</v>
      </c>
      <c r="AV67" s="336" t="s">
        <v>675</v>
      </c>
      <c r="AW67" s="336" t="s">
        <v>675</v>
      </c>
      <c r="AX67" s="336" t="s">
        <v>675</v>
      </c>
      <c r="AY67" s="319"/>
      <c r="AZ67" s="321"/>
      <c r="BA67" s="319" t="s">
        <v>675</v>
      </c>
      <c r="BB67" s="319" t="s">
        <v>675</v>
      </c>
      <c r="BC67" s="319" t="s">
        <v>675</v>
      </c>
      <c r="BD67" s="319" t="s">
        <v>675</v>
      </c>
      <c r="BE67" s="319" t="s">
        <v>675</v>
      </c>
      <c r="BF67" s="319" t="s">
        <v>675</v>
      </c>
      <c r="BG67" s="319" t="s">
        <v>675</v>
      </c>
      <c r="BH67" s="319" t="s">
        <v>675</v>
      </c>
      <c r="BI67" s="319" t="s">
        <v>675</v>
      </c>
      <c r="BJ67" s="319" t="s">
        <v>675</v>
      </c>
      <c r="BK67" s="319" t="s">
        <v>675</v>
      </c>
      <c r="BL67" s="319" t="s">
        <v>675</v>
      </c>
      <c r="BM67" s="319" t="s">
        <v>675</v>
      </c>
      <c r="BN67" s="319" t="s">
        <v>675</v>
      </c>
      <c r="BO67" s="319" t="s">
        <v>675</v>
      </c>
      <c r="BP67" s="336" t="s">
        <v>675</v>
      </c>
      <c r="BQ67" s="336" t="s">
        <v>675</v>
      </c>
      <c r="BR67" s="336" t="s">
        <v>675</v>
      </c>
      <c r="BS67" s="336" t="s">
        <v>675</v>
      </c>
      <c r="BT67" s="336" t="s">
        <v>675</v>
      </c>
      <c r="BU67" s="319"/>
      <c r="BV67" s="321"/>
      <c r="BW67" s="319" t="s">
        <v>675</v>
      </c>
      <c r="BX67" s="319" t="s">
        <v>675</v>
      </c>
      <c r="BY67" s="319" t="s">
        <v>675</v>
      </c>
      <c r="BZ67" s="319" t="s">
        <v>675</v>
      </c>
      <c r="CA67" s="319" t="s">
        <v>675</v>
      </c>
      <c r="CB67" s="319" t="s">
        <v>675</v>
      </c>
      <c r="CC67" s="319" t="s">
        <v>675</v>
      </c>
      <c r="CD67" s="319" t="s">
        <v>675</v>
      </c>
      <c r="CE67" s="319" t="s">
        <v>675</v>
      </c>
      <c r="CF67" s="319" t="s">
        <v>675</v>
      </c>
      <c r="CG67" s="319" t="s">
        <v>675</v>
      </c>
      <c r="CH67" s="319" t="s">
        <v>675</v>
      </c>
      <c r="CI67" s="319" t="s">
        <v>675</v>
      </c>
      <c r="CJ67" s="319" t="s">
        <v>675</v>
      </c>
      <c r="CK67" s="319" t="s">
        <v>675</v>
      </c>
      <c r="CL67" s="336" t="s">
        <v>675</v>
      </c>
      <c r="CM67" s="336" t="s">
        <v>675</v>
      </c>
      <c r="CN67" s="336" t="s">
        <v>675</v>
      </c>
      <c r="CO67" s="336" t="s">
        <v>675</v>
      </c>
      <c r="CP67" s="336" t="s">
        <v>675</v>
      </c>
      <c r="CQ67" s="319"/>
      <c r="CR67" s="321"/>
      <c r="CS67" s="319" t="s">
        <v>675</v>
      </c>
      <c r="CT67" s="319" t="s">
        <v>675</v>
      </c>
      <c r="CU67" s="319" t="s">
        <v>675</v>
      </c>
      <c r="CV67" s="319" t="s">
        <v>675</v>
      </c>
      <c r="CW67" s="319" t="s">
        <v>675</v>
      </c>
      <c r="CX67" s="319" t="s">
        <v>675</v>
      </c>
      <c r="CY67" s="319" t="s">
        <v>675</v>
      </c>
      <c r="CZ67" s="319" t="s">
        <v>675</v>
      </c>
      <c r="DA67" s="319" t="s">
        <v>675</v>
      </c>
      <c r="DB67" s="319" t="s">
        <v>675</v>
      </c>
      <c r="DC67" s="319" t="s">
        <v>675</v>
      </c>
      <c r="DD67" s="319" t="s">
        <v>675</v>
      </c>
      <c r="DE67" s="319" t="s">
        <v>675</v>
      </c>
      <c r="DF67" s="319" t="s">
        <v>675</v>
      </c>
      <c r="DG67" s="319" t="s">
        <v>675</v>
      </c>
      <c r="DH67" s="336" t="s">
        <v>675</v>
      </c>
      <c r="DI67" s="336" t="s">
        <v>675</v>
      </c>
      <c r="DJ67" s="336" t="s">
        <v>675</v>
      </c>
      <c r="DK67" s="336" t="s">
        <v>675</v>
      </c>
      <c r="DL67" s="336" t="s">
        <v>675</v>
      </c>
      <c r="DM67" s="319"/>
    </row>
    <row r="68" spans="1:117" s="2" customFormat="1"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309" t="s">
        <v>100</v>
      </c>
      <c r="AD68" s="318" t="str">
        <f t="shared" ca="1" si="3"/>
        <v>566,412</v>
      </c>
      <c r="AE68" s="319" t="s">
        <v>625</v>
      </c>
      <c r="AF68" s="319" t="s">
        <v>1332</v>
      </c>
      <c r="AG68" s="319" t="s">
        <v>1498</v>
      </c>
      <c r="AH68" s="319" t="s">
        <v>1499</v>
      </c>
      <c r="AI68" s="319" t="s">
        <v>1423</v>
      </c>
      <c r="AJ68" s="319" t="s">
        <v>647</v>
      </c>
      <c r="AK68" s="319" t="s">
        <v>1500</v>
      </c>
      <c r="AL68" s="319" t="s">
        <v>682</v>
      </c>
      <c r="AM68" s="319" t="s">
        <v>1500</v>
      </c>
      <c r="AN68" s="319" t="s">
        <v>1501</v>
      </c>
      <c r="AO68" s="319" t="s">
        <v>1502</v>
      </c>
      <c r="AP68" s="319" t="s">
        <v>1502</v>
      </c>
      <c r="AQ68" s="319" t="s">
        <v>1503</v>
      </c>
      <c r="AR68" s="319" t="s">
        <v>682</v>
      </c>
      <c r="AS68" s="319" t="s">
        <v>1504</v>
      </c>
      <c r="AT68" s="336" t="s">
        <v>1505</v>
      </c>
      <c r="AU68" s="336" t="s">
        <v>1506</v>
      </c>
      <c r="AV68" s="336" t="s">
        <v>1507</v>
      </c>
      <c r="AW68" s="336" t="s">
        <v>1508</v>
      </c>
      <c r="AX68" s="336" t="s">
        <v>1509</v>
      </c>
      <c r="AY68" s="319"/>
      <c r="AZ68" s="321"/>
      <c r="BA68" s="319" t="s">
        <v>625</v>
      </c>
      <c r="BB68" s="319" t="s">
        <v>1510</v>
      </c>
      <c r="BC68" s="319" t="s">
        <v>1511</v>
      </c>
      <c r="BD68" s="319" t="s">
        <v>1512</v>
      </c>
      <c r="BE68" s="319" t="s">
        <v>380</v>
      </c>
      <c r="BF68" s="319" t="s">
        <v>1513</v>
      </c>
      <c r="BG68" s="319" t="s">
        <v>1514</v>
      </c>
      <c r="BH68" s="319" t="s">
        <v>1515</v>
      </c>
      <c r="BI68" s="319" t="s">
        <v>1423</v>
      </c>
      <c r="BJ68" s="319" t="s">
        <v>408</v>
      </c>
      <c r="BK68" s="319" t="s">
        <v>1516</v>
      </c>
      <c r="BL68" s="319" t="s">
        <v>1516</v>
      </c>
      <c r="BM68" s="319" t="s">
        <v>1517</v>
      </c>
      <c r="BN68" s="319" t="s">
        <v>1518</v>
      </c>
      <c r="BO68" s="319" t="s">
        <v>1519</v>
      </c>
      <c r="BP68" s="336" t="s">
        <v>1520</v>
      </c>
      <c r="BQ68" s="336" t="s">
        <v>1521</v>
      </c>
      <c r="BR68" s="336" t="s">
        <v>1522</v>
      </c>
      <c r="BS68" s="336" t="s">
        <v>1523</v>
      </c>
      <c r="BT68" s="336" t="s">
        <v>1524</v>
      </c>
      <c r="BU68" s="319"/>
      <c r="BV68" s="321"/>
      <c r="BW68" s="319" t="s">
        <v>625</v>
      </c>
      <c r="BX68" s="319" t="s">
        <v>2118</v>
      </c>
      <c r="BY68" s="319" t="s">
        <v>2119</v>
      </c>
      <c r="BZ68" s="319" t="s">
        <v>2120</v>
      </c>
      <c r="CA68" s="319" t="s">
        <v>1786</v>
      </c>
      <c r="CB68" s="319" t="s">
        <v>2121</v>
      </c>
      <c r="CC68" s="319" t="s">
        <v>1514</v>
      </c>
      <c r="CD68" s="319" t="s">
        <v>2122</v>
      </c>
      <c r="CE68" s="319" t="s">
        <v>1748</v>
      </c>
      <c r="CF68" s="319" t="s">
        <v>2123</v>
      </c>
      <c r="CG68" s="319" t="s">
        <v>2124</v>
      </c>
      <c r="CH68" s="319" t="s">
        <v>2124</v>
      </c>
      <c r="CI68" s="319" t="s">
        <v>2125</v>
      </c>
      <c r="CJ68" s="319" t="s">
        <v>2126</v>
      </c>
      <c r="CK68" s="319" t="s">
        <v>2127</v>
      </c>
      <c r="CL68" s="336" t="s">
        <v>2128</v>
      </c>
      <c r="CM68" s="336" t="s">
        <v>2129</v>
      </c>
      <c r="CN68" s="336" t="s">
        <v>2130</v>
      </c>
      <c r="CO68" s="336" t="s">
        <v>2131</v>
      </c>
      <c r="CP68" s="336" t="s">
        <v>1490</v>
      </c>
      <c r="CQ68" s="319"/>
      <c r="CR68" s="321"/>
      <c r="CS68" s="319" t="s">
        <v>366</v>
      </c>
      <c r="CT68" s="319" t="s">
        <v>1924</v>
      </c>
      <c r="CU68" s="319" t="s">
        <v>2132</v>
      </c>
      <c r="CV68" s="319" t="s">
        <v>399</v>
      </c>
      <c r="CW68" s="319" t="s">
        <v>381</v>
      </c>
      <c r="CX68" s="319" t="s">
        <v>1528</v>
      </c>
      <c r="CY68" s="319" t="s">
        <v>1865</v>
      </c>
      <c r="CZ68" s="319" t="s">
        <v>2133</v>
      </c>
      <c r="DA68" s="319" t="s">
        <v>2134</v>
      </c>
      <c r="DB68" s="319" t="s">
        <v>2135</v>
      </c>
      <c r="DC68" s="319" t="s">
        <v>2136</v>
      </c>
      <c r="DD68" s="319" t="s">
        <v>2136</v>
      </c>
      <c r="DE68" s="319" t="s">
        <v>2137</v>
      </c>
      <c r="DF68" s="319" t="s">
        <v>2138</v>
      </c>
      <c r="DG68" s="319" t="s">
        <v>2139</v>
      </c>
      <c r="DH68" s="336" t="s">
        <v>2140</v>
      </c>
      <c r="DI68" s="336" t="s">
        <v>2141</v>
      </c>
      <c r="DJ68" s="336" t="s">
        <v>2142</v>
      </c>
      <c r="DK68" s="336" t="s">
        <v>2143</v>
      </c>
      <c r="DL68" s="336" t="s">
        <v>1921</v>
      </c>
      <c r="DM68" s="319"/>
    </row>
    <row r="69" spans="1:117" s="2" customFormat="1"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309" t="s">
        <v>358</v>
      </c>
      <c r="AD69" s="318" t="str">
        <f t="shared" ca="1" si="3"/>
        <v>-</v>
      </c>
      <c r="AE69" s="319" t="s">
        <v>675</v>
      </c>
      <c r="AF69" s="319" t="s">
        <v>675</v>
      </c>
      <c r="AG69" s="319" t="s">
        <v>675</v>
      </c>
      <c r="AH69" s="319" t="s">
        <v>675</v>
      </c>
      <c r="AI69" s="319" t="s">
        <v>675</v>
      </c>
      <c r="AJ69" s="319" t="s">
        <v>675</v>
      </c>
      <c r="AK69" s="319" t="s">
        <v>675</v>
      </c>
      <c r="AL69" s="319" t="s">
        <v>675</v>
      </c>
      <c r="AM69" s="319" t="s">
        <v>675</v>
      </c>
      <c r="AN69" s="319" t="s">
        <v>675</v>
      </c>
      <c r="AO69" s="319" t="s">
        <v>675</v>
      </c>
      <c r="AP69" s="319" t="s">
        <v>675</v>
      </c>
      <c r="AQ69" s="319" t="s">
        <v>675</v>
      </c>
      <c r="AR69" s="319" t="s">
        <v>675</v>
      </c>
      <c r="AS69" s="319" t="s">
        <v>675</v>
      </c>
      <c r="AT69" s="336" t="s">
        <v>675</v>
      </c>
      <c r="AU69" s="336" t="s">
        <v>675</v>
      </c>
      <c r="AV69" s="336" t="s">
        <v>675</v>
      </c>
      <c r="AW69" s="336" t="s">
        <v>675</v>
      </c>
      <c r="AX69" s="336" t="s">
        <v>675</v>
      </c>
      <c r="AY69" s="319"/>
      <c r="AZ69" s="321"/>
      <c r="BA69" s="319" t="s">
        <v>675</v>
      </c>
      <c r="BB69" s="319" t="s">
        <v>675</v>
      </c>
      <c r="BC69" s="319" t="s">
        <v>675</v>
      </c>
      <c r="BD69" s="319" t="s">
        <v>675</v>
      </c>
      <c r="BE69" s="319" t="s">
        <v>675</v>
      </c>
      <c r="BF69" s="319" t="s">
        <v>675</v>
      </c>
      <c r="BG69" s="319" t="s">
        <v>675</v>
      </c>
      <c r="BH69" s="319" t="s">
        <v>675</v>
      </c>
      <c r="BI69" s="319" t="s">
        <v>675</v>
      </c>
      <c r="BJ69" s="319" t="s">
        <v>675</v>
      </c>
      <c r="BK69" s="319" t="s">
        <v>675</v>
      </c>
      <c r="BL69" s="319" t="s">
        <v>675</v>
      </c>
      <c r="BM69" s="319" t="s">
        <v>675</v>
      </c>
      <c r="BN69" s="319" t="s">
        <v>675</v>
      </c>
      <c r="BO69" s="319" t="s">
        <v>675</v>
      </c>
      <c r="BP69" s="336" t="s">
        <v>675</v>
      </c>
      <c r="BQ69" s="336" t="s">
        <v>675</v>
      </c>
      <c r="BR69" s="336" t="s">
        <v>675</v>
      </c>
      <c r="BS69" s="336" t="s">
        <v>675</v>
      </c>
      <c r="BT69" s="336" t="s">
        <v>675</v>
      </c>
      <c r="BU69" s="319"/>
      <c r="BV69" s="321"/>
      <c r="BW69" s="319" t="s">
        <v>675</v>
      </c>
      <c r="BX69" s="319" t="s">
        <v>675</v>
      </c>
      <c r="BY69" s="319" t="s">
        <v>675</v>
      </c>
      <c r="BZ69" s="319" t="s">
        <v>675</v>
      </c>
      <c r="CA69" s="319" t="s">
        <v>675</v>
      </c>
      <c r="CB69" s="319" t="s">
        <v>675</v>
      </c>
      <c r="CC69" s="319" t="s">
        <v>675</v>
      </c>
      <c r="CD69" s="319" t="s">
        <v>675</v>
      </c>
      <c r="CE69" s="319" t="s">
        <v>675</v>
      </c>
      <c r="CF69" s="319" t="s">
        <v>675</v>
      </c>
      <c r="CG69" s="319" t="s">
        <v>675</v>
      </c>
      <c r="CH69" s="319" t="s">
        <v>675</v>
      </c>
      <c r="CI69" s="319" t="s">
        <v>675</v>
      </c>
      <c r="CJ69" s="319" t="s">
        <v>675</v>
      </c>
      <c r="CK69" s="319" t="s">
        <v>675</v>
      </c>
      <c r="CL69" s="336" t="s">
        <v>675</v>
      </c>
      <c r="CM69" s="336" t="s">
        <v>675</v>
      </c>
      <c r="CN69" s="336" t="s">
        <v>675</v>
      </c>
      <c r="CO69" s="336" t="s">
        <v>675</v>
      </c>
      <c r="CP69" s="336" t="s">
        <v>675</v>
      </c>
      <c r="CQ69" s="319"/>
      <c r="CR69" s="321"/>
      <c r="CS69" s="319" t="s">
        <v>675</v>
      </c>
      <c r="CT69" s="319" t="s">
        <v>675</v>
      </c>
      <c r="CU69" s="319" t="s">
        <v>675</v>
      </c>
      <c r="CV69" s="319" t="s">
        <v>675</v>
      </c>
      <c r="CW69" s="319" t="s">
        <v>675</v>
      </c>
      <c r="CX69" s="319" t="s">
        <v>675</v>
      </c>
      <c r="CY69" s="319" t="s">
        <v>675</v>
      </c>
      <c r="CZ69" s="319" t="s">
        <v>675</v>
      </c>
      <c r="DA69" s="319" t="s">
        <v>675</v>
      </c>
      <c r="DB69" s="319" t="s">
        <v>675</v>
      </c>
      <c r="DC69" s="319" t="s">
        <v>675</v>
      </c>
      <c r="DD69" s="319" t="s">
        <v>675</v>
      </c>
      <c r="DE69" s="319" t="s">
        <v>675</v>
      </c>
      <c r="DF69" s="319" t="s">
        <v>675</v>
      </c>
      <c r="DG69" s="319" t="s">
        <v>675</v>
      </c>
      <c r="DH69" s="336" t="s">
        <v>675</v>
      </c>
      <c r="DI69" s="336" t="s">
        <v>675</v>
      </c>
      <c r="DJ69" s="336" t="s">
        <v>675</v>
      </c>
      <c r="DK69" s="336" t="s">
        <v>675</v>
      </c>
      <c r="DL69" s="336" t="s">
        <v>675</v>
      </c>
      <c r="DM69" s="319"/>
    </row>
    <row r="70" spans="1:117" s="2" customFormat="1"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309" t="s">
        <v>143</v>
      </c>
      <c r="AD70" s="318" t="str">
        <f t="shared" ca="1" si="3"/>
        <v>32,054</v>
      </c>
      <c r="AE70" s="319" t="s">
        <v>1525</v>
      </c>
      <c r="AF70" s="319" t="s">
        <v>1526</v>
      </c>
      <c r="AG70" s="319"/>
      <c r="AH70" s="319" t="s">
        <v>1527</v>
      </c>
      <c r="AI70" s="319" t="s">
        <v>1528</v>
      </c>
      <c r="AJ70" s="319" t="s">
        <v>567</v>
      </c>
      <c r="AK70" s="319" t="s">
        <v>1529</v>
      </c>
      <c r="AL70" s="319" t="s">
        <v>1530</v>
      </c>
      <c r="AM70" s="319" t="s">
        <v>1531</v>
      </c>
      <c r="AN70" s="319" t="s">
        <v>1532</v>
      </c>
      <c r="AO70" s="319" t="s">
        <v>1533</v>
      </c>
      <c r="AP70" s="319" t="s">
        <v>1533</v>
      </c>
      <c r="AQ70" s="319" t="s">
        <v>1534</v>
      </c>
      <c r="AR70" s="319" t="s">
        <v>1535</v>
      </c>
      <c r="AS70" s="319" t="s">
        <v>1536</v>
      </c>
      <c r="AT70" s="336" t="s">
        <v>1537</v>
      </c>
      <c r="AU70" s="336" t="s">
        <v>1538</v>
      </c>
      <c r="AV70" s="336" t="s">
        <v>1539</v>
      </c>
      <c r="AW70" s="336" t="s">
        <v>1540</v>
      </c>
      <c r="AX70" s="336" t="s">
        <v>1541</v>
      </c>
      <c r="AY70" s="319"/>
      <c r="AZ70" s="321"/>
      <c r="BA70" s="319" t="s">
        <v>626</v>
      </c>
      <c r="BB70" s="319" t="s">
        <v>1526</v>
      </c>
      <c r="BC70" s="319"/>
      <c r="BD70" s="319" t="s">
        <v>1374</v>
      </c>
      <c r="BE70" s="319" t="s">
        <v>384</v>
      </c>
      <c r="BF70" s="319" t="s">
        <v>636</v>
      </c>
      <c r="BG70" s="319" t="s">
        <v>1542</v>
      </c>
      <c r="BH70" s="319" t="s">
        <v>1543</v>
      </c>
      <c r="BI70" s="319" t="s">
        <v>1544</v>
      </c>
      <c r="BJ70" s="319" t="s">
        <v>1545</v>
      </c>
      <c r="BK70" s="319" t="s">
        <v>1546</v>
      </c>
      <c r="BL70" s="319" t="s">
        <v>1546</v>
      </c>
      <c r="BM70" s="319" t="s">
        <v>1547</v>
      </c>
      <c r="BN70" s="319" t="s">
        <v>1548</v>
      </c>
      <c r="BO70" s="319" t="s">
        <v>1549</v>
      </c>
      <c r="BP70" s="336" t="s">
        <v>1550</v>
      </c>
      <c r="BQ70" s="336" t="s">
        <v>1551</v>
      </c>
      <c r="BR70" s="336" t="s">
        <v>1552</v>
      </c>
      <c r="BS70" s="336" t="s">
        <v>1553</v>
      </c>
      <c r="BT70" s="336" t="s">
        <v>1554</v>
      </c>
      <c r="BU70" s="319"/>
      <c r="BV70" s="321"/>
      <c r="BW70" s="319" t="s">
        <v>2144</v>
      </c>
      <c r="BX70" s="319" t="s">
        <v>1526</v>
      </c>
      <c r="BY70" s="319" t="s">
        <v>366</v>
      </c>
      <c r="BZ70" s="319" t="s">
        <v>1374</v>
      </c>
      <c r="CA70" s="319" t="s">
        <v>381</v>
      </c>
      <c r="CB70" s="319" t="s">
        <v>2096</v>
      </c>
      <c r="CC70" s="319" t="s">
        <v>2145</v>
      </c>
      <c r="CD70" s="319" t="s">
        <v>2146</v>
      </c>
      <c r="CE70" s="319" t="s">
        <v>1531</v>
      </c>
      <c r="CF70" s="319" t="s">
        <v>2147</v>
      </c>
      <c r="CG70" s="319" t="s">
        <v>2148</v>
      </c>
      <c r="CH70" s="319" t="s">
        <v>2148</v>
      </c>
      <c r="CI70" s="319" t="s">
        <v>2149</v>
      </c>
      <c r="CJ70" s="319" t="s">
        <v>2150</v>
      </c>
      <c r="CK70" s="319" t="s">
        <v>2151</v>
      </c>
      <c r="CL70" s="336" t="s">
        <v>2152</v>
      </c>
      <c r="CM70" s="336" t="s">
        <v>2153</v>
      </c>
      <c r="CN70" s="336" t="s">
        <v>2154</v>
      </c>
      <c r="CO70" s="336" t="s">
        <v>2155</v>
      </c>
      <c r="CP70" s="336" t="s">
        <v>1421</v>
      </c>
      <c r="CQ70" s="319"/>
      <c r="CR70" s="321"/>
      <c r="CS70" s="319" t="s">
        <v>411</v>
      </c>
      <c r="CT70" s="319" t="s">
        <v>366</v>
      </c>
      <c r="CU70" s="319" t="s">
        <v>366</v>
      </c>
      <c r="CV70" s="319" t="s">
        <v>1865</v>
      </c>
      <c r="CW70" s="319" t="s">
        <v>1910</v>
      </c>
      <c r="CX70" s="319" t="s">
        <v>2156</v>
      </c>
      <c r="CY70" s="319" t="s">
        <v>1796</v>
      </c>
      <c r="CZ70" s="319" t="s">
        <v>600</v>
      </c>
      <c r="DA70" s="319" t="s">
        <v>1797</v>
      </c>
      <c r="DB70" s="319" t="s">
        <v>2157</v>
      </c>
      <c r="DC70" s="319" t="s">
        <v>2158</v>
      </c>
      <c r="DD70" s="319" t="s">
        <v>2158</v>
      </c>
      <c r="DE70" s="319" t="s">
        <v>2159</v>
      </c>
      <c r="DF70" s="319" t="s">
        <v>2160</v>
      </c>
      <c r="DG70" s="319" t="s">
        <v>2161</v>
      </c>
      <c r="DH70" s="336" t="s">
        <v>2162</v>
      </c>
      <c r="DI70" s="336" t="s">
        <v>2163</v>
      </c>
      <c r="DJ70" s="336" t="s">
        <v>2164</v>
      </c>
      <c r="DK70" s="336" t="s">
        <v>2165</v>
      </c>
      <c r="DL70" s="336" t="s">
        <v>2007</v>
      </c>
      <c r="DM70" s="319"/>
    </row>
    <row r="71" spans="1:117" s="2" customFormat="1"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309" t="s">
        <v>116</v>
      </c>
      <c r="AD71" s="318" t="str">
        <f t="shared" ca="1" si="3"/>
        <v>577,960</v>
      </c>
      <c r="AE71" s="319" t="s">
        <v>627</v>
      </c>
      <c r="AF71" s="319" t="s">
        <v>1555</v>
      </c>
      <c r="AG71" s="319" t="s">
        <v>1556</v>
      </c>
      <c r="AH71" s="319" t="s">
        <v>1557</v>
      </c>
      <c r="AI71" s="319" t="s">
        <v>378</v>
      </c>
      <c r="AJ71" s="319" t="s">
        <v>567</v>
      </c>
      <c r="AK71" s="319" t="s">
        <v>1558</v>
      </c>
      <c r="AL71" s="319" t="s">
        <v>1559</v>
      </c>
      <c r="AM71" s="319" t="s">
        <v>632</v>
      </c>
      <c r="AN71" s="319" t="s">
        <v>633</v>
      </c>
      <c r="AO71" s="319" t="s">
        <v>1560</v>
      </c>
      <c r="AP71" s="319" t="s">
        <v>1560</v>
      </c>
      <c r="AQ71" s="319"/>
      <c r="AR71" s="319" t="s">
        <v>1561</v>
      </c>
      <c r="AS71" s="319" t="s">
        <v>1562</v>
      </c>
      <c r="AT71" s="336" t="s">
        <v>1563</v>
      </c>
      <c r="AU71" s="336" t="s">
        <v>1564</v>
      </c>
      <c r="AV71" s="336" t="s">
        <v>1565</v>
      </c>
      <c r="AW71" s="336" t="s">
        <v>1566</v>
      </c>
      <c r="AX71" s="336" t="s">
        <v>1497</v>
      </c>
      <c r="AY71" s="319"/>
      <c r="AZ71" s="321"/>
      <c r="BA71" s="319" t="s">
        <v>627</v>
      </c>
      <c r="BB71" s="319" t="s">
        <v>628</v>
      </c>
      <c r="BC71" s="319" t="s">
        <v>629</v>
      </c>
      <c r="BD71" s="319" t="s">
        <v>404</v>
      </c>
      <c r="BE71" s="319" t="s">
        <v>378</v>
      </c>
      <c r="BF71" s="319" t="s">
        <v>393</v>
      </c>
      <c r="BG71" s="319" t="s">
        <v>630</v>
      </c>
      <c r="BH71" s="319" t="s">
        <v>631</v>
      </c>
      <c r="BI71" s="319" t="s">
        <v>632</v>
      </c>
      <c r="BJ71" s="319" t="s">
        <v>633</v>
      </c>
      <c r="BK71" s="319" t="s">
        <v>1567</v>
      </c>
      <c r="BL71" s="319" t="s">
        <v>1567</v>
      </c>
      <c r="BM71" s="319" t="s">
        <v>1568</v>
      </c>
      <c r="BN71" s="319" t="s">
        <v>1569</v>
      </c>
      <c r="BO71" s="319" t="s">
        <v>1570</v>
      </c>
      <c r="BP71" s="336" t="s">
        <v>1571</v>
      </c>
      <c r="BQ71" s="336" t="s">
        <v>1572</v>
      </c>
      <c r="BR71" s="336" t="s">
        <v>1573</v>
      </c>
      <c r="BS71" s="336" t="s">
        <v>1574</v>
      </c>
      <c r="BT71" s="336" t="s">
        <v>1398</v>
      </c>
      <c r="BU71" s="319"/>
      <c r="BV71" s="321"/>
      <c r="BW71" s="319" t="s">
        <v>627</v>
      </c>
      <c r="BX71" s="319" t="s">
        <v>2166</v>
      </c>
      <c r="BY71" s="319" t="s">
        <v>1635</v>
      </c>
      <c r="BZ71" s="319" t="s">
        <v>2167</v>
      </c>
      <c r="CA71" s="319" t="s">
        <v>378</v>
      </c>
      <c r="CB71" s="319" t="s">
        <v>377</v>
      </c>
      <c r="CC71" s="319" t="s">
        <v>2168</v>
      </c>
      <c r="CD71" s="319" t="s">
        <v>2169</v>
      </c>
      <c r="CE71" s="319" t="s">
        <v>632</v>
      </c>
      <c r="CF71" s="319" t="s">
        <v>633</v>
      </c>
      <c r="CG71" s="319" t="s">
        <v>2170</v>
      </c>
      <c r="CH71" s="319" t="s">
        <v>2170</v>
      </c>
      <c r="CI71" s="319" t="s">
        <v>2171</v>
      </c>
      <c r="CJ71" s="319" t="s">
        <v>2172</v>
      </c>
      <c r="CK71" s="319" t="s">
        <v>2173</v>
      </c>
      <c r="CL71" s="336" t="s">
        <v>2174</v>
      </c>
      <c r="CM71" s="336" t="s">
        <v>2175</v>
      </c>
      <c r="CN71" s="336" t="s">
        <v>2176</v>
      </c>
      <c r="CO71" s="336" t="s">
        <v>2177</v>
      </c>
      <c r="CP71" s="336" t="s">
        <v>1650</v>
      </c>
      <c r="CQ71" s="319"/>
      <c r="CR71" s="321"/>
      <c r="CS71" s="319" t="s">
        <v>366</v>
      </c>
      <c r="CT71" s="319" t="s">
        <v>2178</v>
      </c>
      <c r="CU71" s="319" t="s">
        <v>2179</v>
      </c>
      <c r="CV71" s="319" t="s">
        <v>1354</v>
      </c>
      <c r="CW71" s="319" t="s">
        <v>366</v>
      </c>
      <c r="CX71" s="319" t="s">
        <v>1882</v>
      </c>
      <c r="CY71" s="319" t="s">
        <v>1882</v>
      </c>
      <c r="CZ71" s="319" t="s">
        <v>2180</v>
      </c>
      <c r="DA71" s="319" t="s">
        <v>366</v>
      </c>
      <c r="DB71" s="319" t="s">
        <v>366</v>
      </c>
      <c r="DC71" s="319" t="s">
        <v>2181</v>
      </c>
      <c r="DD71" s="319" t="s">
        <v>2181</v>
      </c>
      <c r="DE71" s="319" t="s">
        <v>2182</v>
      </c>
      <c r="DF71" s="319" t="s">
        <v>2183</v>
      </c>
      <c r="DG71" s="319" t="s">
        <v>2184</v>
      </c>
      <c r="DH71" s="336" t="s">
        <v>2185</v>
      </c>
      <c r="DI71" s="336" t="s">
        <v>2186</v>
      </c>
      <c r="DJ71" s="336" t="s">
        <v>2187</v>
      </c>
      <c r="DK71" s="336" t="s">
        <v>2188</v>
      </c>
      <c r="DL71" s="336" t="s">
        <v>2189</v>
      </c>
      <c r="DM71" s="319"/>
    </row>
    <row r="72" spans="1:117" s="2" customFormat="1"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309" t="s">
        <v>359</v>
      </c>
      <c r="AD72" s="318" t="str">
        <f t="shared" ca="1" si="3"/>
        <v>-</v>
      </c>
      <c r="AE72" s="319" t="s">
        <v>675</v>
      </c>
      <c r="AF72" s="319" t="s">
        <v>675</v>
      </c>
      <c r="AG72" s="319" t="s">
        <v>675</v>
      </c>
      <c r="AH72" s="319" t="s">
        <v>675</v>
      </c>
      <c r="AI72" s="319" t="s">
        <v>675</v>
      </c>
      <c r="AJ72" s="319" t="s">
        <v>675</v>
      </c>
      <c r="AK72" s="319" t="s">
        <v>675</v>
      </c>
      <c r="AL72" s="319" t="s">
        <v>675</v>
      </c>
      <c r="AM72" s="319" t="s">
        <v>675</v>
      </c>
      <c r="AN72" s="319" t="s">
        <v>675</v>
      </c>
      <c r="AO72" s="319" t="s">
        <v>675</v>
      </c>
      <c r="AP72" s="319" t="s">
        <v>675</v>
      </c>
      <c r="AQ72" s="319" t="s">
        <v>675</v>
      </c>
      <c r="AR72" s="319" t="s">
        <v>675</v>
      </c>
      <c r="AS72" s="319" t="s">
        <v>675</v>
      </c>
      <c r="AT72" s="336" t="s">
        <v>675</v>
      </c>
      <c r="AU72" s="336" t="s">
        <v>675</v>
      </c>
      <c r="AV72" s="336" t="s">
        <v>675</v>
      </c>
      <c r="AW72" s="336" t="s">
        <v>675</v>
      </c>
      <c r="AX72" s="336" t="s">
        <v>675</v>
      </c>
      <c r="AY72" s="319"/>
      <c r="AZ72" s="321"/>
      <c r="BA72" s="319" t="s">
        <v>675</v>
      </c>
      <c r="BB72" s="319" t="s">
        <v>675</v>
      </c>
      <c r="BC72" s="319" t="s">
        <v>675</v>
      </c>
      <c r="BD72" s="319" t="s">
        <v>675</v>
      </c>
      <c r="BE72" s="319" t="s">
        <v>675</v>
      </c>
      <c r="BF72" s="319" t="s">
        <v>675</v>
      </c>
      <c r="BG72" s="319" t="s">
        <v>675</v>
      </c>
      <c r="BH72" s="319" t="s">
        <v>675</v>
      </c>
      <c r="BI72" s="319" t="s">
        <v>675</v>
      </c>
      <c r="BJ72" s="319" t="s">
        <v>675</v>
      </c>
      <c r="BK72" s="319" t="s">
        <v>675</v>
      </c>
      <c r="BL72" s="319" t="s">
        <v>675</v>
      </c>
      <c r="BM72" s="319" t="s">
        <v>675</v>
      </c>
      <c r="BN72" s="319" t="s">
        <v>675</v>
      </c>
      <c r="BO72" s="319" t="s">
        <v>675</v>
      </c>
      <c r="BP72" s="336" t="s">
        <v>675</v>
      </c>
      <c r="BQ72" s="336" t="s">
        <v>675</v>
      </c>
      <c r="BR72" s="336" t="s">
        <v>675</v>
      </c>
      <c r="BS72" s="336" t="s">
        <v>675</v>
      </c>
      <c r="BT72" s="336" t="s">
        <v>675</v>
      </c>
      <c r="BU72" s="319"/>
      <c r="BV72" s="321"/>
      <c r="BW72" s="319" t="s">
        <v>675</v>
      </c>
      <c r="BX72" s="319" t="s">
        <v>675</v>
      </c>
      <c r="BY72" s="319" t="s">
        <v>675</v>
      </c>
      <c r="BZ72" s="319" t="s">
        <v>675</v>
      </c>
      <c r="CA72" s="319" t="s">
        <v>675</v>
      </c>
      <c r="CB72" s="319" t="s">
        <v>675</v>
      </c>
      <c r="CC72" s="319" t="s">
        <v>675</v>
      </c>
      <c r="CD72" s="319" t="s">
        <v>675</v>
      </c>
      <c r="CE72" s="319" t="s">
        <v>675</v>
      </c>
      <c r="CF72" s="319" t="s">
        <v>675</v>
      </c>
      <c r="CG72" s="319" t="s">
        <v>675</v>
      </c>
      <c r="CH72" s="319" t="s">
        <v>675</v>
      </c>
      <c r="CI72" s="319" t="s">
        <v>675</v>
      </c>
      <c r="CJ72" s="319" t="s">
        <v>675</v>
      </c>
      <c r="CK72" s="319" t="s">
        <v>675</v>
      </c>
      <c r="CL72" s="336" t="s">
        <v>675</v>
      </c>
      <c r="CM72" s="336" t="s">
        <v>675</v>
      </c>
      <c r="CN72" s="336" t="s">
        <v>675</v>
      </c>
      <c r="CO72" s="336" t="s">
        <v>675</v>
      </c>
      <c r="CP72" s="336" t="s">
        <v>675</v>
      </c>
      <c r="CQ72" s="319"/>
      <c r="CR72" s="321"/>
      <c r="CS72" s="319" t="s">
        <v>675</v>
      </c>
      <c r="CT72" s="319" t="s">
        <v>675</v>
      </c>
      <c r="CU72" s="319" t="s">
        <v>675</v>
      </c>
      <c r="CV72" s="319" t="s">
        <v>675</v>
      </c>
      <c r="CW72" s="319" t="s">
        <v>675</v>
      </c>
      <c r="CX72" s="319" t="s">
        <v>675</v>
      </c>
      <c r="CY72" s="319" t="s">
        <v>675</v>
      </c>
      <c r="CZ72" s="319" t="s">
        <v>675</v>
      </c>
      <c r="DA72" s="319" t="s">
        <v>675</v>
      </c>
      <c r="DB72" s="319" t="s">
        <v>675</v>
      </c>
      <c r="DC72" s="319" t="s">
        <v>675</v>
      </c>
      <c r="DD72" s="319" t="s">
        <v>675</v>
      </c>
      <c r="DE72" s="319" t="s">
        <v>675</v>
      </c>
      <c r="DF72" s="319" t="s">
        <v>675</v>
      </c>
      <c r="DG72" s="319" t="s">
        <v>675</v>
      </c>
      <c r="DH72" s="336" t="s">
        <v>675</v>
      </c>
      <c r="DI72" s="336" t="s">
        <v>675</v>
      </c>
      <c r="DJ72" s="336" t="s">
        <v>675</v>
      </c>
      <c r="DK72" s="336" t="s">
        <v>675</v>
      </c>
      <c r="DL72" s="336" t="s">
        <v>675</v>
      </c>
      <c r="DM72" s="319"/>
    </row>
    <row r="73" spans="1:117" s="2" customFormat="1"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309" t="s">
        <v>144</v>
      </c>
      <c r="AD73" s="318" t="str">
        <f t="shared" ca="1" si="3"/>
        <v>785</v>
      </c>
      <c r="AE73" s="319" t="s">
        <v>634</v>
      </c>
      <c r="AF73" s="319" t="s">
        <v>635</v>
      </c>
      <c r="AG73" s="319" t="s">
        <v>1531</v>
      </c>
      <c r="AH73" s="319" t="s">
        <v>1575</v>
      </c>
      <c r="AI73" s="319" t="s">
        <v>1423</v>
      </c>
      <c r="AJ73" s="319" t="s">
        <v>388</v>
      </c>
      <c r="AK73" s="319" t="s">
        <v>383</v>
      </c>
      <c r="AL73" s="319" t="s">
        <v>637</v>
      </c>
      <c r="AM73" s="319" t="s">
        <v>638</v>
      </c>
      <c r="AN73" s="319" t="s">
        <v>639</v>
      </c>
      <c r="AO73" s="319" t="s">
        <v>1576</v>
      </c>
      <c r="AP73" s="319" t="s">
        <v>1576</v>
      </c>
      <c r="AQ73" s="319" t="s">
        <v>1577</v>
      </c>
      <c r="AR73" s="319"/>
      <c r="AS73" s="319" t="s">
        <v>1578</v>
      </c>
      <c r="AT73" s="336" t="s">
        <v>1579</v>
      </c>
      <c r="AU73" s="336" t="s">
        <v>1580</v>
      </c>
      <c r="AV73" s="336" t="s">
        <v>1581</v>
      </c>
      <c r="AW73" s="336" t="s">
        <v>1582</v>
      </c>
      <c r="AX73" s="336" t="s">
        <v>1421</v>
      </c>
      <c r="AY73" s="319"/>
      <c r="AZ73" s="321"/>
      <c r="BA73" s="319" t="s">
        <v>634</v>
      </c>
      <c r="BB73" s="319" t="s">
        <v>635</v>
      </c>
      <c r="BC73" s="319" t="s">
        <v>375</v>
      </c>
      <c r="BD73" s="319" t="s">
        <v>405</v>
      </c>
      <c r="BE73" s="319" t="s">
        <v>636</v>
      </c>
      <c r="BF73" s="319" t="s">
        <v>388</v>
      </c>
      <c r="BG73" s="319" t="s">
        <v>383</v>
      </c>
      <c r="BH73" s="319" t="s">
        <v>637</v>
      </c>
      <c r="BI73" s="319" t="s">
        <v>638</v>
      </c>
      <c r="BJ73" s="319" t="s">
        <v>639</v>
      </c>
      <c r="BK73" s="319" t="s">
        <v>1583</v>
      </c>
      <c r="BL73" s="319" t="s">
        <v>1583</v>
      </c>
      <c r="BM73" s="319" t="s">
        <v>1584</v>
      </c>
      <c r="BN73" s="319"/>
      <c r="BO73" s="319" t="s">
        <v>1585</v>
      </c>
      <c r="BP73" s="336" t="s">
        <v>1586</v>
      </c>
      <c r="BQ73" s="336" t="s">
        <v>1587</v>
      </c>
      <c r="BR73" s="336" t="s">
        <v>1588</v>
      </c>
      <c r="BS73" s="336" t="s">
        <v>1589</v>
      </c>
      <c r="BT73" s="336" t="s">
        <v>1590</v>
      </c>
      <c r="BU73" s="319"/>
      <c r="BV73" s="321"/>
      <c r="BW73" s="319" t="s">
        <v>634</v>
      </c>
      <c r="BX73" s="319" t="s">
        <v>635</v>
      </c>
      <c r="BY73" s="319" t="s">
        <v>622</v>
      </c>
      <c r="BZ73" s="319" t="s">
        <v>2190</v>
      </c>
      <c r="CA73" s="319" t="s">
        <v>647</v>
      </c>
      <c r="CB73" s="319" t="s">
        <v>388</v>
      </c>
      <c r="CC73" s="319" t="s">
        <v>383</v>
      </c>
      <c r="CD73" s="319" t="s">
        <v>637</v>
      </c>
      <c r="CE73" s="319" t="s">
        <v>638</v>
      </c>
      <c r="CF73" s="319" t="s">
        <v>639</v>
      </c>
      <c r="CG73" s="319" t="s">
        <v>2191</v>
      </c>
      <c r="CH73" s="319" t="s">
        <v>2191</v>
      </c>
      <c r="CI73" s="319" t="s">
        <v>2192</v>
      </c>
      <c r="CJ73" s="319" t="s">
        <v>366</v>
      </c>
      <c r="CK73" s="319" t="s">
        <v>2193</v>
      </c>
      <c r="CL73" s="336" t="s">
        <v>2194</v>
      </c>
      <c r="CM73" s="336" t="s">
        <v>2195</v>
      </c>
      <c r="CN73" s="336" t="s">
        <v>2196</v>
      </c>
      <c r="CO73" s="336" t="s">
        <v>2197</v>
      </c>
      <c r="CP73" s="336" t="s">
        <v>1678</v>
      </c>
      <c r="CQ73" s="319"/>
      <c r="CR73" s="321"/>
      <c r="CS73" s="319" t="s">
        <v>366</v>
      </c>
      <c r="CT73" s="319" t="s">
        <v>366</v>
      </c>
      <c r="CU73" s="319" t="s">
        <v>2096</v>
      </c>
      <c r="CV73" s="319" t="s">
        <v>2198</v>
      </c>
      <c r="CW73" s="319" t="s">
        <v>1796</v>
      </c>
      <c r="CX73" s="319" t="s">
        <v>366</v>
      </c>
      <c r="CY73" s="319" t="s">
        <v>366</v>
      </c>
      <c r="CZ73" s="319" t="s">
        <v>366</v>
      </c>
      <c r="DA73" s="319" t="s">
        <v>366</v>
      </c>
      <c r="DB73" s="319" t="s">
        <v>366</v>
      </c>
      <c r="DC73" s="319" t="s">
        <v>2199</v>
      </c>
      <c r="DD73" s="319" t="s">
        <v>2199</v>
      </c>
      <c r="DE73" s="319" t="s">
        <v>2200</v>
      </c>
      <c r="DF73" s="319" t="s">
        <v>366</v>
      </c>
      <c r="DG73" s="319" t="s">
        <v>2201</v>
      </c>
      <c r="DH73" s="336" t="s">
        <v>2202</v>
      </c>
      <c r="DI73" s="336" t="s">
        <v>2203</v>
      </c>
      <c r="DJ73" s="336" t="s">
        <v>2204</v>
      </c>
      <c r="DK73" s="336" t="s">
        <v>2205</v>
      </c>
      <c r="DL73" s="336" t="s">
        <v>2206</v>
      </c>
      <c r="DM73" s="319"/>
    </row>
    <row r="74" spans="1:117" s="2" customFormat="1"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309" t="s">
        <v>145</v>
      </c>
      <c r="AD74" s="318" t="str">
        <f t="shared" ca="1" si="3"/>
        <v>545,000</v>
      </c>
      <c r="AE74" s="319" t="s">
        <v>640</v>
      </c>
      <c r="AF74" s="319" t="s">
        <v>1591</v>
      </c>
      <c r="AG74" s="319" t="s">
        <v>1592</v>
      </c>
      <c r="AH74" s="319" t="s">
        <v>1593</v>
      </c>
      <c r="AI74" s="319" t="s">
        <v>1594</v>
      </c>
      <c r="AJ74" s="319" t="s">
        <v>554</v>
      </c>
      <c r="AK74" s="319" t="s">
        <v>1595</v>
      </c>
      <c r="AL74" s="319" t="s">
        <v>1596</v>
      </c>
      <c r="AM74" s="319" t="s">
        <v>647</v>
      </c>
      <c r="AN74" s="319" t="s">
        <v>1597</v>
      </c>
      <c r="AO74" s="319" t="s">
        <v>1598</v>
      </c>
      <c r="AP74" s="319" t="s">
        <v>1598</v>
      </c>
      <c r="AQ74" s="319" t="s">
        <v>1366</v>
      </c>
      <c r="AR74" s="319" t="s">
        <v>1599</v>
      </c>
      <c r="AS74" s="319" t="s">
        <v>1599</v>
      </c>
      <c r="AT74" s="336" t="s">
        <v>1600</v>
      </c>
      <c r="AU74" s="336" t="s">
        <v>1420</v>
      </c>
      <c r="AV74" s="336" t="s">
        <v>1601</v>
      </c>
      <c r="AW74" s="336" t="s">
        <v>1602</v>
      </c>
      <c r="AX74" s="336" t="s">
        <v>1210</v>
      </c>
      <c r="AY74" s="319"/>
      <c r="AZ74" s="321"/>
      <c r="BA74" s="319" t="s">
        <v>640</v>
      </c>
      <c r="BB74" s="319" t="s">
        <v>641</v>
      </c>
      <c r="BC74" s="319" t="s">
        <v>642</v>
      </c>
      <c r="BD74" s="319" t="s">
        <v>406</v>
      </c>
      <c r="BE74" s="319" t="s">
        <v>643</v>
      </c>
      <c r="BF74" s="319" t="s">
        <v>644</v>
      </c>
      <c r="BG74" s="319" t="s">
        <v>645</v>
      </c>
      <c r="BH74" s="319" t="s">
        <v>646</v>
      </c>
      <c r="BI74" s="319" t="s">
        <v>647</v>
      </c>
      <c r="BJ74" s="319" t="s">
        <v>648</v>
      </c>
      <c r="BK74" s="319" t="s">
        <v>408</v>
      </c>
      <c r="BL74" s="319" t="s">
        <v>408</v>
      </c>
      <c r="BM74" s="319" t="s">
        <v>770</v>
      </c>
      <c r="BN74" s="319" t="s">
        <v>771</v>
      </c>
      <c r="BO74" s="319" t="s">
        <v>771</v>
      </c>
      <c r="BP74" s="336" t="s">
        <v>1603</v>
      </c>
      <c r="BQ74" s="336" t="s">
        <v>1604</v>
      </c>
      <c r="BR74" s="336" t="s">
        <v>1605</v>
      </c>
      <c r="BS74" s="336" t="s">
        <v>1606</v>
      </c>
      <c r="BT74" s="336" t="s">
        <v>1607</v>
      </c>
      <c r="BU74" s="319"/>
      <c r="BV74" s="321"/>
      <c r="BW74" s="319" t="s">
        <v>640</v>
      </c>
      <c r="BX74" s="319" t="s">
        <v>2207</v>
      </c>
      <c r="BY74" s="319" t="s">
        <v>2208</v>
      </c>
      <c r="BZ74" s="319" t="s">
        <v>2209</v>
      </c>
      <c r="CA74" s="319" t="s">
        <v>1583</v>
      </c>
      <c r="CB74" s="319" t="s">
        <v>2210</v>
      </c>
      <c r="CC74" s="319" t="s">
        <v>2211</v>
      </c>
      <c r="CD74" s="319" t="s">
        <v>2212</v>
      </c>
      <c r="CE74" s="319" t="s">
        <v>647</v>
      </c>
      <c r="CF74" s="319" t="s">
        <v>2213</v>
      </c>
      <c r="CG74" s="319" t="s">
        <v>2214</v>
      </c>
      <c r="CH74" s="319" t="s">
        <v>2214</v>
      </c>
      <c r="CI74" s="319" t="s">
        <v>2215</v>
      </c>
      <c r="CJ74" s="319" t="s">
        <v>2216</v>
      </c>
      <c r="CK74" s="319" t="s">
        <v>2216</v>
      </c>
      <c r="CL74" s="336" t="s">
        <v>2217</v>
      </c>
      <c r="CM74" s="336" t="s">
        <v>2218</v>
      </c>
      <c r="CN74" s="336" t="s">
        <v>2219</v>
      </c>
      <c r="CO74" s="336" t="s">
        <v>2220</v>
      </c>
      <c r="CP74" s="336" t="s">
        <v>1655</v>
      </c>
      <c r="CQ74" s="319"/>
      <c r="CR74" s="321"/>
      <c r="CS74" s="319" t="s">
        <v>366</v>
      </c>
      <c r="CT74" s="319" t="s">
        <v>2221</v>
      </c>
      <c r="CU74" s="319" t="s">
        <v>1542</v>
      </c>
      <c r="CV74" s="319" t="s">
        <v>2222</v>
      </c>
      <c r="CW74" s="319" t="s">
        <v>397</v>
      </c>
      <c r="CX74" s="319" t="s">
        <v>2223</v>
      </c>
      <c r="CY74" s="319" t="s">
        <v>2079</v>
      </c>
      <c r="CZ74" s="319" t="s">
        <v>2224</v>
      </c>
      <c r="DA74" s="319" t="s">
        <v>366</v>
      </c>
      <c r="DB74" s="319" t="s">
        <v>2225</v>
      </c>
      <c r="DC74" s="319" t="s">
        <v>2226</v>
      </c>
      <c r="DD74" s="319" t="s">
        <v>2226</v>
      </c>
      <c r="DE74" s="319" t="s">
        <v>2227</v>
      </c>
      <c r="DF74" s="319" t="s">
        <v>2228</v>
      </c>
      <c r="DG74" s="319" t="s">
        <v>2228</v>
      </c>
      <c r="DH74" s="336" t="s">
        <v>2229</v>
      </c>
      <c r="DI74" s="336" t="s">
        <v>2230</v>
      </c>
      <c r="DJ74" s="336" t="s">
        <v>2231</v>
      </c>
      <c r="DK74" s="336" t="s">
        <v>2232</v>
      </c>
      <c r="DL74" s="336" t="s">
        <v>2233</v>
      </c>
      <c r="DM74" s="319"/>
    </row>
    <row r="75" spans="1:117" s="2" customFormat="1"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309" t="s">
        <v>324</v>
      </c>
      <c r="AD75" s="318" t="str">
        <f t="shared" ca="1" si="3"/>
        <v>-</v>
      </c>
      <c r="AE75" s="319" t="s">
        <v>675</v>
      </c>
      <c r="AF75" s="319" t="s">
        <v>675</v>
      </c>
      <c r="AG75" s="319" t="s">
        <v>675</v>
      </c>
      <c r="AH75" s="319" t="s">
        <v>675</v>
      </c>
      <c r="AI75" s="319" t="s">
        <v>675</v>
      </c>
      <c r="AJ75" s="319" t="s">
        <v>675</v>
      </c>
      <c r="AK75" s="319" t="s">
        <v>675</v>
      </c>
      <c r="AL75" s="319" t="s">
        <v>675</v>
      </c>
      <c r="AM75" s="319" t="s">
        <v>675</v>
      </c>
      <c r="AN75" s="319" t="s">
        <v>675</v>
      </c>
      <c r="AO75" s="319" t="s">
        <v>675</v>
      </c>
      <c r="AP75" s="319" t="s">
        <v>675</v>
      </c>
      <c r="AQ75" s="319" t="s">
        <v>675</v>
      </c>
      <c r="AR75" s="319" t="s">
        <v>675</v>
      </c>
      <c r="AS75" s="319" t="s">
        <v>675</v>
      </c>
      <c r="AT75" s="336" t="s">
        <v>675</v>
      </c>
      <c r="AU75" s="336" t="s">
        <v>675</v>
      </c>
      <c r="AV75" s="336" t="s">
        <v>675</v>
      </c>
      <c r="AW75" s="336" t="s">
        <v>675</v>
      </c>
      <c r="AX75" s="336" t="s">
        <v>675</v>
      </c>
      <c r="AY75" s="319"/>
      <c r="AZ75" s="321"/>
      <c r="BA75" s="319" t="s">
        <v>649</v>
      </c>
      <c r="BB75" s="319" t="s">
        <v>621</v>
      </c>
      <c r="BC75" s="319"/>
      <c r="BD75" s="319" t="s">
        <v>409</v>
      </c>
      <c r="BE75" s="319"/>
      <c r="BF75" s="319" t="s">
        <v>383</v>
      </c>
      <c r="BG75" s="319" t="s">
        <v>365</v>
      </c>
      <c r="BH75" s="319" t="s">
        <v>650</v>
      </c>
      <c r="BI75" s="319" t="s">
        <v>374</v>
      </c>
      <c r="BJ75" s="319" t="s">
        <v>651</v>
      </c>
      <c r="BK75" s="319" t="s">
        <v>772</v>
      </c>
      <c r="BL75" s="319" t="s">
        <v>772</v>
      </c>
      <c r="BM75" s="319" t="s">
        <v>773</v>
      </c>
      <c r="BN75" s="319" t="s">
        <v>774</v>
      </c>
      <c r="BO75" s="319" t="s">
        <v>681</v>
      </c>
      <c r="BP75" s="336" t="s">
        <v>1608</v>
      </c>
      <c r="BQ75" s="336" t="s">
        <v>1609</v>
      </c>
      <c r="BR75" s="336" t="s">
        <v>1315</v>
      </c>
      <c r="BS75" s="336" t="s">
        <v>1610</v>
      </c>
      <c r="BT75" s="336" t="s">
        <v>1497</v>
      </c>
      <c r="BU75" s="319"/>
      <c r="BV75" s="321"/>
      <c r="BW75" s="319" t="s">
        <v>675</v>
      </c>
      <c r="BX75" s="319" t="s">
        <v>675</v>
      </c>
      <c r="BY75" s="319" t="s">
        <v>675</v>
      </c>
      <c r="BZ75" s="319" t="s">
        <v>675</v>
      </c>
      <c r="CA75" s="319" t="s">
        <v>675</v>
      </c>
      <c r="CB75" s="319" t="s">
        <v>675</v>
      </c>
      <c r="CC75" s="319" t="s">
        <v>675</v>
      </c>
      <c r="CD75" s="319" t="s">
        <v>675</v>
      </c>
      <c r="CE75" s="319" t="s">
        <v>675</v>
      </c>
      <c r="CF75" s="319" t="s">
        <v>675</v>
      </c>
      <c r="CG75" s="319" t="s">
        <v>675</v>
      </c>
      <c r="CH75" s="319" t="s">
        <v>675</v>
      </c>
      <c r="CI75" s="319" t="s">
        <v>675</v>
      </c>
      <c r="CJ75" s="319" t="s">
        <v>675</v>
      </c>
      <c r="CK75" s="319" t="s">
        <v>675</v>
      </c>
      <c r="CL75" s="336" t="s">
        <v>675</v>
      </c>
      <c r="CM75" s="336" t="s">
        <v>675</v>
      </c>
      <c r="CN75" s="336" t="s">
        <v>675</v>
      </c>
      <c r="CO75" s="336" t="s">
        <v>675</v>
      </c>
      <c r="CP75" s="336" t="s">
        <v>675</v>
      </c>
      <c r="CQ75" s="319"/>
      <c r="CR75" s="321"/>
      <c r="CS75" s="319" t="s">
        <v>675</v>
      </c>
      <c r="CT75" s="319" t="s">
        <v>675</v>
      </c>
      <c r="CU75" s="319" t="s">
        <v>675</v>
      </c>
      <c r="CV75" s="319" t="s">
        <v>675</v>
      </c>
      <c r="CW75" s="319" t="s">
        <v>675</v>
      </c>
      <c r="CX75" s="319" t="s">
        <v>675</v>
      </c>
      <c r="CY75" s="319" t="s">
        <v>675</v>
      </c>
      <c r="CZ75" s="319" t="s">
        <v>675</v>
      </c>
      <c r="DA75" s="319" t="s">
        <v>675</v>
      </c>
      <c r="DB75" s="319" t="s">
        <v>675</v>
      </c>
      <c r="DC75" s="319" t="s">
        <v>675</v>
      </c>
      <c r="DD75" s="319" t="s">
        <v>675</v>
      </c>
      <c r="DE75" s="319" t="s">
        <v>675</v>
      </c>
      <c r="DF75" s="319" t="s">
        <v>675</v>
      </c>
      <c r="DG75" s="319" t="s">
        <v>675</v>
      </c>
      <c r="DH75" s="336" t="s">
        <v>675</v>
      </c>
      <c r="DI75" s="336" t="s">
        <v>675</v>
      </c>
      <c r="DJ75" s="336" t="s">
        <v>675</v>
      </c>
      <c r="DK75" s="336" t="s">
        <v>675</v>
      </c>
      <c r="DL75" s="336" t="s">
        <v>675</v>
      </c>
      <c r="DM75" s="319"/>
    </row>
    <row r="76" spans="1:117" s="2" customFormat="1"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309" t="s">
        <v>70</v>
      </c>
      <c r="AD76" s="318" t="str">
        <f t="shared" ca="1" si="3"/>
        <v>15,680</v>
      </c>
      <c r="AE76" s="319" t="s">
        <v>1611</v>
      </c>
      <c r="AF76" s="319" t="s">
        <v>1612</v>
      </c>
      <c r="AG76" s="319"/>
      <c r="AH76" s="319" t="s">
        <v>1613</v>
      </c>
      <c r="AI76" s="319" t="s">
        <v>621</v>
      </c>
      <c r="AJ76" s="319"/>
      <c r="AK76" s="319" t="s">
        <v>1614</v>
      </c>
      <c r="AL76" s="319" t="s">
        <v>1615</v>
      </c>
      <c r="AM76" s="319" t="s">
        <v>621</v>
      </c>
      <c r="AN76" s="319" t="s">
        <v>1616</v>
      </c>
      <c r="AO76" s="319" t="s">
        <v>1617</v>
      </c>
      <c r="AP76" s="319" t="s">
        <v>1617</v>
      </c>
      <c r="AQ76" s="319" t="s">
        <v>1618</v>
      </c>
      <c r="AR76" s="319" t="s">
        <v>1619</v>
      </c>
      <c r="AS76" s="319" t="s">
        <v>1620</v>
      </c>
      <c r="AT76" s="336" t="s">
        <v>1621</v>
      </c>
      <c r="AU76" s="336" t="s">
        <v>1622</v>
      </c>
      <c r="AV76" s="336" t="s">
        <v>1623</v>
      </c>
      <c r="AW76" s="336" t="s">
        <v>1624</v>
      </c>
      <c r="AX76" s="336" t="s">
        <v>1625</v>
      </c>
      <c r="AY76" s="319"/>
      <c r="AZ76" s="321"/>
      <c r="BA76" s="319" t="s">
        <v>652</v>
      </c>
      <c r="BB76" s="319" t="s">
        <v>1626</v>
      </c>
      <c r="BC76" s="319"/>
      <c r="BD76" s="319" t="s">
        <v>1627</v>
      </c>
      <c r="BE76" s="319" t="s">
        <v>1628</v>
      </c>
      <c r="BF76" s="319"/>
      <c r="BG76" s="319" t="s">
        <v>1423</v>
      </c>
      <c r="BH76" s="319" t="s">
        <v>1615</v>
      </c>
      <c r="BI76" s="319" t="s">
        <v>621</v>
      </c>
      <c r="BJ76" s="319" t="s">
        <v>1616</v>
      </c>
      <c r="BK76" s="319" t="s">
        <v>775</v>
      </c>
      <c r="BL76" s="319" t="s">
        <v>775</v>
      </c>
      <c r="BM76" s="319" t="s">
        <v>776</v>
      </c>
      <c r="BN76" s="319" t="s">
        <v>777</v>
      </c>
      <c r="BO76" s="319" t="s">
        <v>778</v>
      </c>
      <c r="BP76" s="336" t="s">
        <v>1629</v>
      </c>
      <c r="BQ76" s="336" t="s">
        <v>1630</v>
      </c>
      <c r="BR76" s="336" t="s">
        <v>1631</v>
      </c>
      <c r="BS76" s="336" t="s">
        <v>1632</v>
      </c>
      <c r="BT76" s="336" t="s">
        <v>1633</v>
      </c>
      <c r="BU76" s="319"/>
      <c r="BV76" s="321"/>
      <c r="BW76" s="319" t="s">
        <v>2234</v>
      </c>
      <c r="BX76" s="319" t="s">
        <v>2235</v>
      </c>
      <c r="BY76" s="319" t="s">
        <v>366</v>
      </c>
      <c r="BZ76" s="319" t="s">
        <v>1809</v>
      </c>
      <c r="CA76" s="319" t="s">
        <v>2010</v>
      </c>
      <c r="CB76" s="319" t="s">
        <v>366</v>
      </c>
      <c r="CC76" s="319" t="s">
        <v>2145</v>
      </c>
      <c r="CD76" s="319" t="s">
        <v>1615</v>
      </c>
      <c r="CE76" s="319" t="s">
        <v>621</v>
      </c>
      <c r="CF76" s="319" t="s">
        <v>1616</v>
      </c>
      <c r="CG76" s="319" t="s">
        <v>2236</v>
      </c>
      <c r="CH76" s="319" t="s">
        <v>2236</v>
      </c>
      <c r="CI76" s="319" t="s">
        <v>2237</v>
      </c>
      <c r="CJ76" s="319" t="s">
        <v>2238</v>
      </c>
      <c r="CK76" s="319" t="s">
        <v>2239</v>
      </c>
      <c r="CL76" s="336" t="s">
        <v>2240</v>
      </c>
      <c r="CM76" s="336" t="s">
        <v>2241</v>
      </c>
      <c r="CN76" s="336" t="s">
        <v>2242</v>
      </c>
      <c r="CO76" s="336" t="s">
        <v>2243</v>
      </c>
      <c r="CP76" s="336" t="s">
        <v>2244</v>
      </c>
      <c r="CQ76" s="319"/>
      <c r="CR76" s="321"/>
      <c r="CS76" s="319" t="s">
        <v>1544</v>
      </c>
      <c r="CT76" s="319" t="s">
        <v>2245</v>
      </c>
      <c r="CU76" s="319" t="s">
        <v>366</v>
      </c>
      <c r="CV76" s="319" t="s">
        <v>2246</v>
      </c>
      <c r="CW76" s="319" t="s">
        <v>393</v>
      </c>
      <c r="CX76" s="319" t="s">
        <v>366</v>
      </c>
      <c r="CY76" s="319" t="s">
        <v>1683</v>
      </c>
      <c r="CZ76" s="319" t="s">
        <v>366</v>
      </c>
      <c r="DA76" s="319" t="s">
        <v>366</v>
      </c>
      <c r="DB76" s="319" t="s">
        <v>366</v>
      </c>
      <c r="DC76" s="319" t="s">
        <v>2247</v>
      </c>
      <c r="DD76" s="319" t="s">
        <v>2247</v>
      </c>
      <c r="DE76" s="319" t="s">
        <v>2248</v>
      </c>
      <c r="DF76" s="319" t="s">
        <v>2249</v>
      </c>
      <c r="DG76" s="319" t="s">
        <v>2250</v>
      </c>
      <c r="DH76" s="336" t="s">
        <v>2251</v>
      </c>
      <c r="DI76" s="336" t="s">
        <v>2252</v>
      </c>
      <c r="DJ76" s="336" t="s">
        <v>2253</v>
      </c>
      <c r="DK76" s="336" t="s">
        <v>2254</v>
      </c>
      <c r="DL76" s="336" t="s">
        <v>2255</v>
      </c>
      <c r="DM76" s="319"/>
    </row>
    <row r="77" spans="1:117" s="2" customFormat="1"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309" t="s">
        <v>146</v>
      </c>
      <c r="AD77" s="318" t="str">
        <f t="shared" ca="1" si="3"/>
        <v>45,742</v>
      </c>
      <c r="AE77" s="319" t="s">
        <v>1634</v>
      </c>
      <c r="AF77" s="319" t="s">
        <v>1635</v>
      </c>
      <c r="AG77" s="319" t="s">
        <v>1423</v>
      </c>
      <c r="AH77" s="319" t="s">
        <v>1636</v>
      </c>
      <c r="AI77" s="319" t="s">
        <v>413</v>
      </c>
      <c r="AJ77" s="319" t="s">
        <v>1637</v>
      </c>
      <c r="AK77" s="319" t="s">
        <v>1638</v>
      </c>
      <c r="AL77" s="319" t="s">
        <v>1639</v>
      </c>
      <c r="AM77" s="319" t="s">
        <v>1640</v>
      </c>
      <c r="AN77" s="319" t="s">
        <v>1641</v>
      </c>
      <c r="AO77" s="319" t="s">
        <v>1642</v>
      </c>
      <c r="AP77" s="319" t="s">
        <v>1642</v>
      </c>
      <c r="AQ77" s="319" t="s">
        <v>1643</v>
      </c>
      <c r="AR77" s="319" t="s">
        <v>1644</v>
      </c>
      <c r="AS77" s="319" t="s">
        <v>1645</v>
      </c>
      <c r="AT77" s="336" t="s">
        <v>1646</v>
      </c>
      <c r="AU77" s="336" t="s">
        <v>1647</v>
      </c>
      <c r="AV77" s="336" t="s">
        <v>1648</v>
      </c>
      <c r="AW77" s="336" t="s">
        <v>1649</v>
      </c>
      <c r="AX77" s="336" t="s">
        <v>1650</v>
      </c>
      <c r="AY77" s="319"/>
      <c r="AZ77" s="321"/>
      <c r="BA77" s="319" t="s">
        <v>653</v>
      </c>
      <c r="BB77" s="319" t="s">
        <v>654</v>
      </c>
      <c r="BC77" s="319" t="s">
        <v>655</v>
      </c>
      <c r="BD77" s="319" t="s">
        <v>412</v>
      </c>
      <c r="BE77" s="319" t="s">
        <v>384</v>
      </c>
      <c r="BF77" s="319" t="s">
        <v>612</v>
      </c>
      <c r="BG77" s="319" t="s">
        <v>622</v>
      </c>
      <c r="BH77" s="319" t="s">
        <v>656</v>
      </c>
      <c r="BI77" s="319" t="s">
        <v>657</v>
      </c>
      <c r="BJ77" s="319" t="s">
        <v>658</v>
      </c>
      <c r="BK77" s="319" t="s">
        <v>1651</v>
      </c>
      <c r="BL77" s="319" t="s">
        <v>1651</v>
      </c>
      <c r="BM77" s="319" t="s">
        <v>1652</v>
      </c>
      <c r="BN77" s="319" t="s">
        <v>1653</v>
      </c>
      <c r="BO77" s="319" t="s">
        <v>1654</v>
      </c>
      <c r="BP77" s="336" t="s">
        <v>1646</v>
      </c>
      <c r="BQ77" s="336" t="s">
        <v>1647</v>
      </c>
      <c r="BR77" s="336" t="s">
        <v>1648</v>
      </c>
      <c r="BS77" s="336" t="s">
        <v>1649</v>
      </c>
      <c r="BT77" s="336" t="s">
        <v>1655</v>
      </c>
      <c r="BU77" s="319"/>
      <c r="BV77" s="321"/>
      <c r="BW77" s="319" t="s">
        <v>2256</v>
      </c>
      <c r="BX77" s="319" t="s">
        <v>2257</v>
      </c>
      <c r="BY77" s="319" t="s">
        <v>2258</v>
      </c>
      <c r="BZ77" s="319" t="s">
        <v>2259</v>
      </c>
      <c r="CA77" s="319" t="s">
        <v>413</v>
      </c>
      <c r="CB77" s="319" t="s">
        <v>2258</v>
      </c>
      <c r="CC77" s="319" t="s">
        <v>2145</v>
      </c>
      <c r="CD77" s="319" t="s">
        <v>2260</v>
      </c>
      <c r="CE77" s="319" t="s">
        <v>2261</v>
      </c>
      <c r="CF77" s="319" t="s">
        <v>2262</v>
      </c>
      <c r="CG77" s="319" t="s">
        <v>2263</v>
      </c>
      <c r="CH77" s="319" t="s">
        <v>2263</v>
      </c>
      <c r="CI77" s="319" t="s">
        <v>2264</v>
      </c>
      <c r="CJ77" s="319" t="s">
        <v>2265</v>
      </c>
      <c r="CK77" s="319" t="s">
        <v>2266</v>
      </c>
      <c r="CL77" s="336" t="s">
        <v>1646</v>
      </c>
      <c r="CM77" s="336" t="s">
        <v>1647</v>
      </c>
      <c r="CN77" s="336" t="s">
        <v>1648</v>
      </c>
      <c r="CO77" s="336" t="s">
        <v>1649</v>
      </c>
      <c r="CP77" s="336" t="s">
        <v>1655</v>
      </c>
      <c r="CQ77" s="319"/>
      <c r="CR77" s="321"/>
      <c r="CS77" s="319" t="s">
        <v>2267</v>
      </c>
      <c r="CT77" s="319" t="s">
        <v>399</v>
      </c>
      <c r="CU77" s="319" t="s">
        <v>396</v>
      </c>
      <c r="CV77" s="319" t="s">
        <v>413</v>
      </c>
      <c r="CW77" s="319" t="s">
        <v>1797</v>
      </c>
      <c r="CX77" s="319" t="s">
        <v>567</v>
      </c>
      <c r="CY77" s="319" t="s">
        <v>1882</v>
      </c>
      <c r="CZ77" s="319" t="s">
        <v>2268</v>
      </c>
      <c r="DA77" s="319" t="s">
        <v>2269</v>
      </c>
      <c r="DB77" s="319" t="s">
        <v>2270</v>
      </c>
      <c r="DC77" s="319" t="s">
        <v>2271</v>
      </c>
      <c r="DD77" s="319" t="s">
        <v>2271</v>
      </c>
      <c r="DE77" s="319" t="s">
        <v>2272</v>
      </c>
      <c r="DF77" s="319" t="s">
        <v>2273</v>
      </c>
      <c r="DG77" s="319" t="s">
        <v>2274</v>
      </c>
      <c r="DH77" s="336" t="s">
        <v>1806</v>
      </c>
      <c r="DI77" s="336" t="s">
        <v>1806</v>
      </c>
      <c r="DJ77" s="336" t="s">
        <v>1806</v>
      </c>
      <c r="DK77" s="336" t="s">
        <v>1806</v>
      </c>
      <c r="DL77" s="336" t="s">
        <v>2043</v>
      </c>
      <c r="DM77" s="319"/>
    </row>
    <row r="78" spans="1:117" s="2" customFormat="1"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309" t="s">
        <v>159</v>
      </c>
      <c r="AD78" s="318" t="str">
        <f t="shared" ca="1" si="3"/>
        <v>903,486</v>
      </c>
      <c r="AE78" s="319" t="s">
        <v>659</v>
      </c>
      <c r="AF78" s="319" t="s">
        <v>660</v>
      </c>
      <c r="AG78" s="319"/>
      <c r="AH78" s="319" t="s">
        <v>1656</v>
      </c>
      <c r="AI78" s="319" t="s">
        <v>1542</v>
      </c>
      <c r="AJ78" s="319"/>
      <c r="AK78" s="319" t="s">
        <v>373</v>
      </c>
      <c r="AL78" s="319" t="s">
        <v>661</v>
      </c>
      <c r="AM78" s="319" t="s">
        <v>397</v>
      </c>
      <c r="AN78" s="319" t="s">
        <v>663</v>
      </c>
      <c r="AO78" s="319" t="s">
        <v>1657</v>
      </c>
      <c r="AP78" s="319" t="s">
        <v>1658</v>
      </c>
      <c r="AQ78" s="319"/>
      <c r="AR78" s="319" t="s">
        <v>1659</v>
      </c>
      <c r="AS78" s="319" t="s">
        <v>1660</v>
      </c>
      <c r="AT78" s="336" t="s">
        <v>1661</v>
      </c>
      <c r="AU78" s="336" t="s">
        <v>1662</v>
      </c>
      <c r="AV78" s="336" t="s">
        <v>1663</v>
      </c>
      <c r="AW78" s="336" t="s">
        <v>1664</v>
      </c>
      <c r="AX78" s="336" t="s">
        <v>1398</v>
      </c>
      <c r="AY78" s="319"/>
      <c r="AZ78" s="321"/>
      <c r="BA78" s="319" t="s">
        <v>659</v>
      </c>
      <c r="BB78" s="319" t="s">
        <v>660</v>
      </c>
      <c r="BC78" s="319" t="s">
        <v>675</v>
      </c>
      <c r="BD78" s="319" t="s">
        <v>414</v>
      </c>
      <c r="BE78" s="319" t="s">
        <v>390</v>
      </c>
      <c r="BF78" s="319"/>
      <c r="BG78" s="319" t="s">
        <v>373</v>
      </c>
      <c r="BH78" s="319" t="s">
        <v>661</v>
      </c>
      <c r="BI78" s="319" t="s">
        <v>662</v>
      </c>
      <c r="BJ78" s="319" t="s">
        <v>663</v>
      </c>
      <c r="BK78" s="319" t="s">
        <v>783</v>
      </c>
      <c r="BL78" s="319" t="s">
        <v>783</v>
      </c>
      <c r="BM78" s="319" t="s">
        <v>675</v>
      </c>
      <c r="BN78" s="319" t="s">
        <v>784</v>
      </c>
      <c r="BO78" s="319" t="s">
        <v>785</v>
      </c>
      <c r="BP78" s="336" t="s">
        <v>1665</v>
      </c>
      <c r="BQ78" s="336" t="s">
        <v>1666</v>
      </c>
      <c r="BR78" s="336" t="s">
        <v>1667</v>
      </c>
      <c r="BS78" s="336" t="s">
        <v>1668</v>
      </c>
      <c r="BT78" s="336" t="s">
        <v>1206</v>
      </c>
      <c r="BU78" s="319"/>
      <c r="BV78" s="321"/>
      <c r="BW78" s="319" t="s">
        <v>659</v>
      </c>
      <c r="BX78" s="319" t="s">
        <v>660</v>
      </c>
      <c r="BY78" s="319" t="s">
        <v>675</v>
      </c>
      <c r="BZ78" s="319" t="s">
        <v>2275</v>
      </c>
      <c r="CA78" s="319" t="s">
        <v>2276</v>
      </c>
      <c r="CB78" s="319" t="s">
        <v>366</v>
      </c>
      <c r="CC78" s="319" t="s">
        <v>373</v>
      </c>
      <c r="CD78" s="319" t="s">
        <v>661</v>
      </c>
      <c r="CE78" s="319" t="s">
        <v>554</v>
      </c>
      <c r="CF78" s="319" t="s">
        <v>663</v>
      </c>
      <c r="CG78" s="319" t="s">
        <v>2277</v>
      </c>
      <c r="CH78" s="319" t="s">
        <v>2278</v>
      </c>
      <c r="CI78" s="319" t="s">
        <v>675</v>
      </c>
      <c r="CJ78" s="319" t="s">
        <v>2279</v>
      </c>
      <c r="CK78" s="319" t="s">
        <v>2280</v>
      </c>
      <c r="CL78" s="336" t="s">
        <v>2281</v>
      </c>
      <c r="CM78" s="336" t="s">
        <v>2282</v>
      </c>
      <c r="CN78" s="336" t="s">
        <v>2283</v>
      </c>
      <c r="CO78" s="336" t="s">
        <v>2284</v>
      </c>
      <c r="CP78" s="336" t="s">
        <v>1398</v>
      </c>
      <c r="CQ78" s="319"/>
      <c r="CR78" s="321"/>
      <c r="CS78" s="319" t="s">
        <v>366</v>
      </c>
      <c r="CT78" s="319" t="s">
        <v>366</v>
      </c>
      <c r="CU78" s="319" t="s">
        <v>675</v>
      </c>
      <c r="CV78" s="319" t="s">
        <v>2079</v>
      </c>
      <c r="CW78" s="319" t="s">
        <v>2285</v>
      </c>
      <c r="CX78" s="319" t="s">
        <v>366</v>
      </c>
      <c r="CY78" s="319" t="s">
        <v>366</v>
      </c>
      <c r="CZ78" s="319" t="s">
        <v>366</v>
      </c>
      <c r="DA78" s="319" t="s">
        <v>396</v>
      </c>
      <c r="DB78" s="319" t="s">
        <v>366</v>
      </c>
      <c r="DC78" s="319" t="s">
        <v>2286</v>
      </c>
      <c r="DD78" s="319" t="s">
        <v>2287</v>
      </c>
      <c r="DE78" s="319" t="s">
        <v>675</v>
      </c>
      <c r="DF78" s="319" t="s">
        <v>2288</v>
      </c>
      <c r="DG78" s="319" t="s">
        <v>2289</v>
      </c>
      <c r="DH78" s="336" t="s">
        <v>2290</v>
      </c>
      <c r="DI78" s="336" t="s">
        <v>2291</v>
      </c>
      <c r="DJ78" s="336" t="s">
        <v>2292</v>
      </c>
      <c r="DK78" s="336" t="s">
        <v>2293</v>
      </c>
      <c r="DL78" s="336" t="s">
        <v>2043</v>
      </c>
      <c r="DM78" s="319"/>
    </row>
    <row r="79" spans="1:117" s="2" customFormat="1"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309" t="s">
        <v>360</v>
      </c>
      <c r="AD79" s="318" t="str">
        <f t="shared" ca="1" si="3"/>
        <v>9,450</v>
      </c>
      <c r="AE79" s="319" t="s">
        <v>1669</v>
      </c>
      <c r="AF79" s="319" t="s">
        <v>1670</v>
      </c>
      <c r="AG79" s="319"/>
      <c r="AH79" s="319" t="s">
        <v>1671</v>
      </c>
      <c r="AI79" s="319" t="s">
        <v>611</v>
      </c>
      <c r="AJ79" s="319" t="s">
        <v>367</v>
      </c>
      <c r="AK79" s="319" t="s">
        <v>612</v>
      </c>
      <c r="AL79" s="319" t="s">
        <v>386</v>
      </c>
      <c r="AM79" s="319" t="s">
        <v>1672</v>
      </c>
      <c r="AN79" s="319" t="s">
        <v>1311</v>
      </c>
      <c r="AO79" s="319" t="s">
        <v>1673</v>
      </c>
      <c r="AP79" s="319" t="s">
        <v>1674</v>
      </c>
      <c r="AQ79" s="319"/>
      <c r="AR79" s="319" t="s">
        <v>1675</v>
      </c>
      <c r="AS79" s="319" t="s">
        <v>1676</v>
      </c>
      <c r="AT79" s="336"/>
      <c r="AU79" s="336"/>
      <c r="AV79" s="336"/>
      <c r="AW79" s="336" t="s">
        <v>1677</v>
      </c>
      <c r="AX79" s="336" t="s">
        <v>1678</v>
      </c>
      <c r="AY79" s="319"/>
      <c r="AZ79" s="321"/>
      <c r="BA79" s="319" t="s">
        <v>675</v>
      </c>
      <c r="BB79" s="319" t="s">
        <v>675</v>
      </c>
      <c r="BC79" s="319" t="s">
        <v>675</v>
      </c>
      <c r="BD79" s="319" t="s">
        <v>675</v>
      </c>
      <c r="BE79" s="319" t="s">
        <v>675</v>
      </c>
      <c r="BF79" s="319" t="s">
        <v>675</v>
      </c>
      <c r="BG79" s="319" t="s">
        <v>675</v>
      </c>
      <c r="BH79" s="319" t="s">
        <v>675</v>
      </c>
      <c r="BI79" s="319" t="s">
        <v>675</v>
      </c>
      <c r="BJ79" s="319" t="s">
        <v>675</v>
      </c>
      <c r="BK79" s="319" t="s">
        <v>675</v>
      </c>
      <c r="BL79" s="319" t="s">
        <v>675</v>
      </c>
      <c r="BM79" s="319" t="s">
        <v>675</v>
      </c>
      <c r="BN79" s="319" t="s">
        <v>675</v>
      </c>
      <c r="BO79" s="319" t="s">
        <v>675</v>
      </c>
      <c r="BP79" s="336" t="s">
        <v>675</v>
      </c>
      <c r="BQ79" s="336" t="s">
        <v>675</v>
      </c>
      <c r="BR79" s="336" t="s">
        <v>675</v>
      </c>
      <c r="BS79" s="336" t="s">
        <v>675</v>
      </c>
      <c r="BT79" s="336" t="s">
        <v>675</v>
      </c>
      <c r="BU79" s="319"/>
      <c r="BV79" s="321"/>
      <c r="BW79" s="319" t="s">
        <v>675</v>
      </c>
      <c r="BX79" s="319" t="s">
        <v>675</v>
      </c>
      <c r="BY79" s="319" t="s">
        <v>675</v>
      </c>
      <c r="BZ79" s="319" t="s">
        <v>675</v>
      </c>
      <c r="CA79" s="319" t="s">
        <v>675</v>
      </c>
      <c r="CB79" s="319" t="s">
        <v>675</v>
      </c>
      <c r="CC79" s="319" t="s">
        <v>675</v>
      </c>
      <c r="CD79" s="319" t="s">
        <v>675</v>
      </c>
      <c r="CE79" s="319" t="s">
        <v>675</v>
      </c>
      <c r="CF79" s="319" t="s">
        <v>675</v>
      </c>
      <c r="CG79" s="319" t="s">
        <v>675</v>
      </c>
      <c r="CH79" s="319" t="s">
        <v>675</v>
      </c>
      <c r="CI79" s="319" t="s">
        <v>675</v>
      </c>
      <c r="CJ79" s="319" t="s">
        <v>675</v>
      </c>
      <c r="CK79" s="319" t="s">
        <v>675</v>
      </c>
      <c r="CL79" s="336" t="s">
        <v>675</v>
      </c>
      <c r="CM79" s="336" t="s">
        <v>675</v>
      </c>
      <c r="CN79" s="336" t="s">
        <v>675</v>
      </c>
      <c r="CO79" s="336" t="s">
        <v>675</v>
      </c>
      <c r="CP79" s="336" t="s">
        <v>675</v>
      </c>
      <c r="CQ79" s="319"/>
      <c r="CR79" s="321"/>
      <c r="CS79" s="319" t="s">
        <v>675</v>
      </c>
      <c r="CT79" s="319" t="s">
        <v>675</v>
      </c>
      <c r="CU79" s="319" t="s">
        <v>675</v>
      </c>
      <c r="CV79" s="319" t="s">
        <v>675</v>
      </c>
      <c r="CW79" s="319" t="s">
        <v>675</v>
      </c>
      <c r="CX79" s="319" t="s">
        <v>675</v>
      </c>
      <c r="CY79" s="319" t="s">
        <v>675</v>
      </c>
      <c r="CZ79" s="319" t="s">
        <v>675</v>
      </c>
      <c r="DA79" s="319" t="s">
        <v>675</v>
      </c>
      <c r="DB79" s="319" t="s">
        <v>675</v>
      </c>
      <c r="DC79" s="319" t="s">
        <v>675</v>
      </c>
      <c r="DD79" s="319" t="s">
        <v>675</v>
      </c>
      <c r="DE79" s="319" t="s">
        <v>675</v>
      </c>
      <c r="DF79" s="319" t="s">
        <v>675</v>
      </c>
      <c r="DG79" s="319" t="s">
        <v>675</v>
      </c>
      <c r="DH79" s="336" t="s">
        <v>675</v>
      </c>
      <c r="DI79" s="336" t="s">
        <v>675</v>
      </c>
      <c r="DJ79" s="336" t="s">
        <v>675</v>
      </c>
      <c r="DK79" s="336" t="s">
        <v>675</v>
      </c>
      <c r="DL79" s="336" t="s">
        <v>675</v>
      </c>
      <c r="DM79" s="319"/>
    </row>
    <row r="80" spans="1:117" s="2" customFormat="1"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309" t="s">
        <v>361</v>
      </c>
      <c r="AD80" s="318" t="str">
        <f t="shared" ca="1" si="3"/>
        <v>87,241</v>
      </c>
      <c r="AE80" s="319" t="s">
        <v>1679</v>
      </c>
      <c r="AF80" s="319" t="s">
        <v>1680</v>
      </c>
      <c r="AG80" s="319" t="s">
        <v>1681</v>
      </c>
      <c r="AH80" s="319" t="s">
        <v>1422</v>
      </c>
      <c r="AI80" s="319" t="s">
        <v>1682</v>
      </c>
      <c r="AJ80" s="319" t="s">
        <v>1683</v>
      </c>
      <c r="AK80" s="319" t="s">
        <v>1451</v>
      </c>
      <c r="AL80" s="319" t="s">
        <v>1684</v>
      </c>
      <c r="AM80" s="319" t="s">
        <v>368</v>
      </c>
      <c r="AN80" s="319" t="s">
        <v>1685</v>
      </c>
      <c r="AO80" s="319" t="s">
        <v>1686</v>
      </c>
      <c r="AP80" s="319" t="s">
        <v>1686</v>
      </c>
      <c r="AQ80" s="319" t="s">
        <v>1687</v>
      </c>
      <c r="AR80" s="319"/>
      <c r="AS80" s="319" t="s">
        <v>1688</v>
      </c>
      <c r="AT80" s="336" t="s">
        <v>1689</v>
      </c>
      <c r="AU80" s="336" t="s">
        <v>1690</v>
      </c>
      <c r="AV80" s="336" t="s">
        <v>1691</v>
      </c>
      <c r="AW80" s="336" t="s">
        <v>1692</v>
      </c>
      <c r="AX80" s="336" t="s">
        <v>1693</v>
      </c>
      <c r="AY80" s="319"/>
      <c r="AZ80" s="321"/>
      <c r="BA80" s="319" t="s">
        <v>675</v>
      </c>
      <c r="BB80" s="319" t="s">
        <v>675</v>
      </c>
      <c r="BC80" s="319" t="s">
        <v>675</v>
      </c>
      <c r="BD80" s="319" t="s">
        <v>675</v>
      </c>
      <c r="BE80" s="319" t="s">
        <v>675</v>
      </c>
      <c r="BF80" s="319" t="s">
        <v>675</v>
      </c>
      <c r="BG80" s="319" t="s">
        <v>675</v>
      </c>
      <c r="BH80" s="319" t="s">
        <v>675</v>
      </c>
      <c r="BI80" s="319" t="s">
        <v>675</v>
      </c>
      <c r="BJ80" s="319" t="s">
        <v>675</v>
      </c>
      <c r="BK80" s="319" t="s">
        <v>675</v>
      </c>
      <c r="BL80" s="319" t="s">
        <v>675</v>
      </c>
      <c r="BM80" s="319" t="s">
        <v>675</v>
      </c>
      <c r="BN80" s="319" t="s">
        <v>675</v>
      </c>
      <c r="BO80" s="319" t="s">
        <v>675</v>
      </c>
      <c r="BP80" s="336" t="s">
        <v>675</v>
      </c>
      <c r="BQ80" s="336" t="s">
        <v>675</v>
      </c>
      <c r="BR80" s="336" t="s">
        <v>675</v>
      </c>
      <c r="BS80" s="336" t="s">
        <v>675</v>
      </c>
      <c r="BT80" s="336" t="s">
        <v>675</v>
      </c>
      <c r="BU80" s="319"/>
      <c r="BV80" s="321"/>
      <c r="BW80" s="319" t="s">
        <v>675</v>
      </c>
      <c r="BX80" s="319" t="s">
        <v>675</v>
      </c>
      <c r="BY80" s="319" t="s">
        <v>675</v>
      </c>
      <c r="BZ80" s="319" t="s">
        <v>675</v>
      </c>
      <c r="CA80" s="319" t="s">
        <v>675</v>
      </c>
      <c r="CB80" s="319" t="s">
        <v>675</v>
      </c>
      <c r="CC80" s="319" t="s">
        <v>675</v>
      </c>
      <c r="CD80" s="319" t="s">
        <v>675</v>
      </c>
      <c r="CE80" s="319" t="s">
        <v>675</v>
      </c>
      <c r="CF80" s="319" t="s">
        <v>675</v>
      </c>
      <c r="CG80" s="319" t="s">
        <v>675</v>
      </c>
      <c r="CH80" s="319" t="s">
        <v>675</v>
      </c>
      <c r="CI80" s="319" t="s">
        <v>675</v>
      </c>
      <c r="CJ80" s="319" t="s">
        <v>675</v>
      </c>
      <c r="CK80" s="319" t="s">
        <v>675</v>
      </c>
      <c r="CL80" s="336" t="s">
        <v>675</v>
      </c>
      <c r="CM80" s="336" t="s">
        <v>675</v>
      </c>
      <c r="CN80" s="336" t="s">
        <v>675</v>
      </c>
      <c r="CO80" s="336" t="s">
        <v>675</v>
      </c>
      <c r="CP80" s="336" t="s">
        <v>675</v>
      </c>
      <c r="CQ80" s="319"/>
      <c r="CR80" s="321"/>
      <c r="CS80" s="319" t="s">
        <v>675</v>
      </c>
      <c r="CT80" s="319" t="s">
        <v>675</v>
      </c>
      <c r="CU80" s="319" t="s">
        <v>675</v>
      </c>
      <c r="CV80" s="319" t="s">
        <v>675</v>
      </c>
      <c r="CW80" s="319" t="s">
        <v>675</v>
      </c>
      <c r="CX80" s="319" t="s">
        <v>675</v>
      </c>
      <c r="CY80" s="319" t="s">
        <v>675</v>
      </c>
      <c r="CZ80" s="319" t="s">
        <v>675</v>
      </c>
      <c r="DA80" s="319" t="s">
        <v>675</v>
      </c>
      <c r="DB80" s="319" t="s">
        <v>675</v>
      </c>
      <c r="DC80" s="319" t="s">
        <v>675</v>
      </c>
      <c r="DD80" s="319" t="s">
        <v>675</v>
      </c>
      <c r="DE80" s="319" t="s">
        <v>675</v>
      </c>
      <c r="DF80" s="319" t="s">
        <v>675</v>
      </c>
      <c r="DG80" s="319" t="s">
        <v>675</v>
      </c>
      <c r="DH80" s="336" t="s">
        <v>675</v>
      </c>
      <c r="DI80" s="336" t="s">
        <v>675</v>
      </c>
      <c r="DJ80" s="336" t="s">
        <v>675</v>
      </c>
      <c r="DK80" s="336" t="s">
        <v>675</v>
      </c>
      <c r="DL80" s="336" t="s">
        <v>675</v>
      </c>
      <c r="DM80" s="319"/>
    </row>
    <row r="81" spans="1:117" s="2" customFormat="1"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309" t="s">
        <v>147</v>
      </c>
      <c r="AD81" s="318" t="str">
        <f t="shared" ca="1" si="3"/>
        <v>66,821</v>
      </c>
      <c r="AE81" s="319" t="s">
        <v>1694</v>
      </c>
      <c r="AF81" s="319" t="s">
        <v>394</v>
      </c>
      <c r="AG81" s="319" t="s">
        <v>384</v>
      </c>
      <c r="AH81" s="319" t="s">
        <v>415</v>
      </c>
      <c r="AI81" s="319" t="s">
        <v>393</v>
      </c>
      <c r="AJ81" s="319"/>
      <c r="AK81" s="319" t="s">
        <v>665</v>
      </c>
      <c r="AL81" s="319" t="s">
        <v>666</v>
      </c>
      <c r="AM81" s="319" t="s">
        <v>636</v>
      </c>
      <c r="AN81" s="319" t="s">
        <v>667</v>
      </c>
      <c r="AO81" s="319" t="s">
        <v>1695</v>
      </c>
      <c r="AP81" s="319" t="s">
        <v>1695</v>
      </c>
      <c r="AQ81" s="319" t="s">
        <v>1696</v>
      </c>
      <c r="AR81" s="319" t="s">
        <v>1697</v>
      </c>
      <c r="AS81" s="319" t="s">
        <v>1698</v>
      </c>
      <c r="AT81" s="336" t="s">
        <v>1699</v>
      </c>
      <c r="AU81" s="336" t="s">
        <v>1700</v>
      </c>
      <c r="AV81" s="336" t="s">
        <v>1701</v>
      </c>
      <c r="AW81" s="336" t="s">
        <v>1702</v>
      </c>
      <c r="AX81" s="336" t="s">
        <v>1541</v>
      </c>
      <c r="AY81" s="319"/>
      <c r="AZ81" s="321"/>
      <c r="BA81" s="319" t="s">
        <v>664</v>
      </c>
      <c r="BB81" s="319" t="s">
        <v>394</v>
      </c>
      <c r="BC81" s="319" t="s">
        <v>384</v>
      </c>
      <c r="BD81" s="319" t="s">
        <v>415</v>
      </c>
      <c r="BE81" s="319" t="s">
        <v>393</v>
      </c>
      <c r="BF81" s="319"/>
      <c r="BG81" s="319" t="s">
        <v>665</v>
      </c>
      <c r="BH81" s="319" t="s">
        <v>666</v>
      </c>
      <c r="BI81" s="319" t="s">
        <v>636</v>
      </c>
      <c r="BJ81" s="319" t="s">
        <v>667</v>
      </c>
      <c r="BK81" s="319" t="s">
        <v>1703</v>
      </c>
      <c r="BL81" s="319" t="s">
        <v>1703</v>
      </c>
      <c r="BM81" s="319" t="s">
        <v>1704</v>
      </c>
      <c r="BN81" s="319" t="s">
        <v>1705</v>
      </c>
      <c r="BO81" s="319" t="s">
        <v>1706</v>
      </c>
      <c r="BP81" s="336" t="s">
        <v>1707</v>
      </c>
      <c r="BQ81" s="336" t="s">
        <v>1708</v>
      </c>
      <c r="BR81" s="336" t="s">
        <v>1709</v>
      </c>
      <c r="BS81" s="336" t="s">
        <v>1710</v>
      </c>
      <c r="BT81" s="336" t="s">
        <v>1711</v>
      </c>
      <c r="BU81" s="319"/>
      <c r="BV81" s="321"/>
      <c r="BW81" s="319" t="s">
        <v>2294</v>
      </c>
      <c r="BX81" s="319" t="s">
        <v>394</v>
      </c>
      <c r="BY81" s="319" t="s">
        <v>384</v>
      </c>
      <c r="BZ81" s="319" t="s">
        <v>415</v>
      </c>
      <c r="CA81" s="319" t="s">
        <v>393</v>
      </c>
      <c r="CB81" s="319" t="s">
        <v>366</v>
      </c>
      <c r="CC81" s="319" t="s">
        <v>665</v>
      </c>
      <c r="CD81" s="319" t="s">
        <v>666</v>
      </c>
      <c r="CE81" s="319" t="s">
        <v>636</v>
      </c>
      <c r="CF81" s="319" t="s">
        <v>667</v>
      </c>
      <c r="CG81" s="319" t="s">
        <v>2295</v>
      </c>
      <c r="CH81" s="319" t="s">
        <v>2295</v>
      </c>
      <c r="CI81" s="319" t="s">
        <v>2296</v>
      </c>
      <c r="CJ81" s="319" t="s">
        <v>2297</v>
      </c>
      <c r="CK81" s="319" t="s">
        <v>2298</v>
      </c>
      <c r="CL81" s="336" t="s">
        <v>2299</v>
      </c>
      <c r="CM81" s="336" t="s">
        <v>2300</v>
      </c>
      <c r="CN81" s="336" t="s">
        <v>2301</v>
      </c>
      <c r="CO81" s="336" t="s">
        <v>2302</v>
      </c>
      <c r="CP81" s="336" t="s">
        <v>2303</v>
      </c>
      <c r="CQ81" s="319"/>
      <c r="CR81" s="321"/>
      <c r="CS81" s="319" t="s">
        <v>2304</v>
      </c>
      <c r="CT81" s="319" t="s">
        <v>366</v>
      </c>
      <c r="CU81" s="319" t="s">
        <v>366</v>
      </c>
      <c r="CV81" s="319" t="s">
        <v>366</v>
      </c>
      <c r="CW81" s="319" t="s">
        <v>366</v>
      </c>
      <c r="CX81" s="319" t="s">
        <v>366</v>
      </c>
      <c r="CY81" s="319" t="s">
        <v>366</v>
      </c>
      <c r="CZ81" s="319" t="s">
        <v>366</v>
      </c>
      <c r="DA81" s="319" t="s">
        <v>366</v>
      </c>
      <c r="DB81" s="319" t="s">
        <v>366</v>
      </c>
      <c r="DC81" s="319" t="s">
        <v>2305</v>
      </c>
      <c r="DD81" s="319" t="s">
        <v>2305</v>
      </c>
      <c r="DE81" s="319" t="s">
        <v>2306</v>
      </c>
      <c r="DF81" s="319" t="s">
        <v>2307</v>
      </c>
      <c r="DG81" s="319" t="s">
        <v>2308</v>
      </c>
      <c r="DH81" s="336" t="s">
        <v>2309</v>
      </c>
      <c r="DI81" s="336" t="s">
        <v>2310</v>
      </c>
      <c r="DJ81" s="336" t="s">
        <v>2311</v>
      </c>
      <c r="DK81" s="336" t="s">
        <v>2312</v>
      </c>
      <c r="DL81" s="336" t="s">
        <v>2313</v>
      </c>
      <c r="DM81" s="319"/>
    </row>
    <row r="82" spans="1:117" s="2" customFormat="1"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309" t="s">
        <v>362</v>
      </c>
      <c r="AD82" s="318" t="str">
        <f t="shared" ca="1" si="3"/>
        <v>1,127,113</v>
      </c>
      <c r="AE82" s="319" t="s">
        <v>1125</v>
      </c>
      <c r="AF82" s="319" t="s">
        <v>1712</v>
      </c>
      <c r="AG82" s="319" t="s">
        <v>1375</v>
      </c>
      <c r="AH82" s="319" t="s">
        <v>1713</v>
      </c>
      <c r="AI82" s="319" t="s">
        <v>1714</v>
      </c>
      <c r="AJ82" s="319" t="s">
        <v>1715</v>
      </c>
      <c r="AK82" s="319" t="s">
        <v>1716</v>
      </c>
      <c r="AL82" s="319" t="s">
        <v>1717</v>
      </c>
      <c r="AM82" s="319" t="s">
        <v>597</v>
      </c>
      <c r="AN82" s="319" t="s">
        <v>1718</v>
      </c>
      <c r="AO82" s="319" t="s">
        <v>1719</v>
      </c>
      <c r="AP82" s="319" t="s">
        <v>1720</v>
      </c>
      <c r="AQ82" s="319" t="s">
        <v>1721</v>
      </c>
      <c r="AR82" s="319" t="s">
        <v>1722</v>
      </c>
      <c r="AS82" s="319" t="s">
        <v>1723</v>
      </c>
      <c r="AT82" s="336" t="s">
        <v>1724</v>
      </c>
      <c r="AU82" s="336" t="s">
        <v>1725</v>
      </c>
      <c r="AV82" s="336" t="s">
        <v>1724</v>
      </c>
      <c r="AW82" s="336" t="s">
        <v>1726</v>
      </c>
      <c r="AX82" s="336" t="s">
        <v>1421</v>
      </c>
      <c r="AY82" s="319"/>
      <c r="AZ82" s="321"/>
      <c r="BA82" s="319" t="s">
        <v>675</v>
      </c>
      <c r="BB82" s="319" t="s">
        <v>675</v>
      </c>
      <c r="BC82" s="319" t="s">
        <v>675</v>
      </c>
      <c r="BD82" s="319" t="s">
        <v>675</v>
      </c>
      <c r="BE82" s="319" t="s">
        <v>675</v>
      </c>
      <c r="BF82" s="319" t="s">
        <v>675</v>
      </c>
      <c r="BG82" s="319" t="s">
        <v>675</v>
      </c>
      <c r="BH82" s="319" t="s">
        <v>675</v>
      </c>
      <c r="BI82" s="319" t="s">
        <v>675</v>
      </c>
      <c r="BJ82" s="319" t="s">
        <v>675</v>
      </c>
      <c r="BK82" s="319" t="s">
        <v>675</v>
      </c>
      <c r="BL82" s="319" t="s">
        <v>675</v>
      </c>
      <c r="BM82" s="319" t="s">
        <v>675</v>
      </c>
      <c r="BN82" s="319" t="s">
        <v>675</v>
      </c>
      <c r="BO82" s="319" t="s">
        <v>675</v>
      </c>
      <c r="BP82" s="336" t="s">
        <v>675</v>
      </c>
      <c r="BQ82" s="336" t="s">
        <v>675</v>
      </c>
      <c r="BR82" s="336" t="s">
        <v>675</v>
      </c>
      <c r="BS82" s="336" t="s">
        <v>675</v>
      </c>
      <c r="BT82" s="336" t="s">
        <v>675</v>
      </c>
      <c r="BU82" s="319"/>
      <c r="BV82" s="321"/>
      <c r="BW82" s="319" t="s">
        <v>675</v>
      </c>
      <c r="BX82" s="319" t="s">
        <v>675</v>
      </c>
      <c r="BY82" s="319" t="s">
        <v>675</v>
      </c>
      <c r="BZ82" s="319" t="s">
        <v>675</v>
      </c>
      <c r="CA82" s="319" t="s">
        <v>675</v>
      </c>
      <c r="CB82" s="319" t="s">
        <v>675</v>
      </c>
      <c r="CC82" s="319" t="s">
        <v>675</v>
      </c>
      <c r="CD82" s="319" t="s">
        <v>675</v>
      </c>
      <c r="CE82" s="319" t="s">
        <v>675</v>
      </c>
      <c r="CF82" s="319" t="s">
        <v>675</v>
      </c>
      <c r="CG82" s="319" t="s">
        <v>675</v>
      </c>
      <c r="CH82" s="319" t="s">
        <v>675</v>
      </c>
      <c r="CI82" s="319" t="s">
        <v>675</v>
      </c>
      <c r="CJ82" s="319" t="s">
        <v>675</v>
      </c>
      <c r="CK82" s="319" t="s">
        <v>675</v>
      </c>
      <c r="CL82" s="336" t="s">
        <v>675</v>
      </c>
      <c r="CM82" s="336" t="s">
        <v>675</v>
      </c>
      <c r="CN82" s="336" t="s">
        <v>675</v>
      </c>
      <c r="CO82" s="336" t="s">
        <v>675</v>
      </c>
      <c r="CP82" s="336" t="s">
        <v>675</v>
      </c>
      <c r="CQ82" s="319"/>
      <c r="CR82" s="321"/>
      <c r="CS82" s="319" t="s">
        <v>675</v>
      </c>
      <c r="CT82" s="319" t="s">
        <v>675</v>
      </c>
      <c r="CU82" s="319" t="s">
        <v>675</v>
      </c>
      <c r="CV82" s="319" t="s">
        <v>675</v>
      </c>
      <c r="CW82" s="319" t="s">
        <v>675</v>
      </c>
      <c r="CX82" s="319" t="s">
        <v>675</v>
      </c>
      <c r="CY82" s="319" t="s">
        <v>675</v>
      </c>
      <c r="CZ82" s="319" t="s">
        <v>675</v>
      </c>
      <c r="DA82" s="319" t="s">
        <v>675</v>
      </c>
      <c r="DB82" s="319" t="s">
        <v>675</v>
      </c>
      <c r="DC82" s="319" t="s">
        <v>675</v>
      </c>
      <c r="DD82" s="319" t="s">
        <v>675</v>
      </c>
      <c r="DE82" s="319" t="s">
        <v>675</v>
      </c>
      <c r="DF82" s="319" t="s">
        <v>675</v>
      </c>
      <c r="DG82" s="319" t="s">
        <v>675</v>
      </c>
      <c r="DH82" s="336" t="s">
        <v>675</v>
      </c>
      <c r="DI82" s="336" t="s">
        <v>675</v>
      </c>
      <c r="DJ82" s="336" t="s">
        <v>675</v>
      </c>
      <c r="DK82" s="336" t="s">
        <v>675</v>
      </c>
      <c r="DL82" s="336" t="s">
        <v>675</v>
      </c>
      <c r="DM82" s="319"/>
    </row>
    <row r="83" spans="1:117" s="2" customFormat="1"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309" t="s">
        <v>148</v>
      </c>
      <c r="AD83" s="318" t="str">
        <f t="shared" ca="1" si="3"/>
        <v>63,505</v>
      </c>
      <c r="AE83" s="319" t="s">
        <v>668</v>
      </c>
      <c r="AF83" s="319" t="s">
        <v>669</v>
      </c>
      <c r="AG83" s="319" t="s">
        <v>670</v>
      </c>
      <c r="AH83" s="319" t="s">
        <v>417</v>
      </c>
      <c r="AI83" s="319" t="s">
        <v>387</v>
      </c>
      <c r="AJ83" s="319" t="s">
        <v>416</v>
      </c>
      <c r="AK83" s="319" t="s">
        <v>410</v>
      </c>
      <c r="AL83" s="319" t="s">
        <v>671</v>
      </c>
      <c r="AM83" s="319" t="s">
        <v>672</v>
      </c>
      <c r="AN83" s="319" t="s">
        <v>408</v>
      </c>
      <c r="AO83" s="319" t="s">
        <v>1727</v>
      </c>
      <c r="AP83" s="319" t="s">
        <v>1727</v>
      </c>
      <c r="AQ83" s="319" t="s">
        <v>1728</v>
      </c>
      <c r="AR83" s="319" t="s">
        <v>1729</v>
      </c>
      <c r="AS83" s="319" t="s">
        <v>1730</v>
      </c>
      <c r="AT83" s="336" t="s">
        <v>1731</v>
      </c>
      <c r="AU83" s="336" t="s">
        <v>1732</v>
      </c>
      <c r="AV83" s="336" t="s">
        <v>1733</v>
      </c>
      <c r="AW83" s="336" t="s">
        <v>1734</v>
      </c>
      <c r="AX83" s="336" t="s">
        <v>1735</v>
      </c>
      <c r="AY83" s="319"/>
      <c r="AZ83" s="321"/>
      <c r="BA83" s="319" t="s">
        <v>668</v>
      </c>
      <c r="BB83" s="319" t="s">
        <v>669</v>
      </c>
      <c r="BC83" s="319" t="s">
        <v>670</v>
      </c>
      <c r="BD83" s="319" t="s">
        <v>417</v>
      </c>
      <c r="BE83" s="319" t="s">
        <v>387</v>
      </c>
      <c r="BF83" s="319" t="s">
        <v>416</v>
      </c>
      <c r="BG83" s="319" t="s">
        <v>410</v>
      </c>
      <c r="BH83" s="319" t="s">
        <v>671</v>
      </c>
      <c r="BI83" s="319" t="s">
        <v>672</v>
      </c>
      <c r="BJ83" s="319" t="s">
        <v>408</v>
      </c>
      <c r="BK83" s="319" t="s">
        <v>1736</v>
      </c>
      <c r="BL83" s="319" t="s">
        <v>1736</v>
      </c>
      <c r="BM83" s="319" t="s">
        <v>1737</v>
      </c>
      <c r="BN83" s="319" t="s">
        <v>1738</v>
      </c>
      <c r="BO83" s="319" t="s">
        <v>1739</v>
      </c>
      <c r="BP83" s="336" t="s">
        <v>1740</v>
      </c>
      <c r="BQ83" s="336" t="s">
        <v>1741</v>
      </c>
      <c r="BR83" s="336" t="s">
        <v>1742</v>
      </c>
      <c r="BS83" s="336" t="s">
        <v>1743</v>
      </c>
      <c r="BT83" s="336" t="s">
        <v>1744</v>
      </c>
      <c r="BU83" s="319"/>
      <c r="BV83" s="321"/>
      <c r="BW83" s="319" t="s">
        <v>668</v>
      </c>
      <c r="BX83" s="319" t="s">
        <v>669</v>
      </c>
      <c r="BY83" s="319" t="s">
        <v>670</v>
      </c>
      <c r="BZ83" s="319" t="s">
        <v>417</v>
      </c>
      <c r="CA83" s="319" t="s">
        <v>387</v>
      </c>
      <c r="CB83" s="319" t="s">
        <v>416</v>
      </c>
      <c r="CC83" s="319" t="s">
        <v>410</v>
      </c>
      <c r="CD83" s="319" t="s">
        <v>671</v>
      </c>
      <c r="CE83" s="319" t="s">
        <v>672</v>
      </c>
      <c r="CF83" s="319" t="s">
        <v>408</v>
      </c>
      <c r="CG83" s="319" t="s">
        <v>2314</v>
      </c>
      <c r="CH83" s="319" t="s">
        <v>2314</v>
      </c>
      <c r="CI83" s="319" t="s">
        <v>2315</v>
      </c>
      <c r="CJ83" s="319" t="s">
        <v>2316</v>
      </c>
      <c r="CK83" s="319" t="s">
        <v>2317</v>
      </c>
      <c r="CL83" s="336" t="s">
        <v>2318</v>
      </c>
      <c r="CM83" s="336" t="s">
        <v>2319</v>
      </c>
      <c r="CN83" s="336" t="s">
        <v>2320</v>
      </c>
      <c r="CO83" s="336" t="s">
        <v>2321</v>
      </c>
      <c r="CP83" s="336" t="s">
        <v>1135</v>
      </c>
      <c r="CQ83" s="319"/>
      <c r="CR83" s="321"/>
      <c r="CS83" s="319" t="s">
        <v>366</v>
      </c>
      <c r="CT83" s="319" t="s">
        <v>366</v>
      </c>
      <c r="CU83" s="319" t="s">
        <v>366</v>
      </c>
      <c r="CV83" s="319" t="s">
        <v>366</v>
      </c>
      <c r="CW83" s="319" t="s">
        <v>366</v>
      </c>
      <c r="CX83" s="319" t="s">
        <v>366</v>
      </c>
      <c r="CY83" s="319" t="s">
        <v>366</v>
      </c>
      <c r="CZ83" s="319" t="s">
        <v>366</v>
      </c>
      <c r="DA83" s="319" t="s">
        <v>366</v>
      </c>
      <c r="DB83" s="319" t="s">
        <v>366</v>
      </c>
      <c r="DC83" s="319" t="s">
        <v>2322</v>
      </c>
      <c r="DD83" s="319" t="s">
        <v>2322</v>
      </c>
      <c r="DE83" s="319" t="s">
        <v>2323</v>
      </c>
      <c r="DF83" s="319" t="s">
        <v>2324</v>
      </c>
      <c r="DG83" s="319" t="s">
        <v>2325</v>
      </c>
      <c r="DH83" s="336" t="s">
        <v>2326</v>
      </c>
      <c r="DI83" s="336" t="s">
        <v>2327</v>
      </c>
      <c r="DJ83" s="336" t="s">
        <v>2328</v>
      </c>
      <c r="DK83" s="336" t="s">
        <v>2329</v>
      </c>
      <c r="DL83" s="336" t="s">
        <v>2233</v>
      </c>
      <c r="DM83" s="319"/>
    </row>
    <row r="84" spans="1:117" s="2" customFormat="1"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309" t="s">
        <v>149</v>
      </c>
      <c r="AD84" s="318" t="str">
        <f t="shared" ca="1" si="3"/>
        <v>199,642</v>
      </c>
      <c r="AE84" s="319" t="s">
        <v>673</v>
      </c>
      <c r="AF84" s="319" t="s">
        <v>1745</v>
      </c>
      <c r="AG84" s="319" t="s">
        <v>1310</v>
      </c>
      <c r="AH84" s="319" t="s">
        <v>1746</v>
      </c>
      <c r="AI84" s="319" t="s">
        <v>1747</v>
      </c>
      <c r="AJ84" s="319" t="s">
        <v>388</v>
      </c>
      <c r="AK84" s="319" t="s">
        <v>1748</v>
      </c>
      <c r="AL84" s="319" t="s">
        <v>1749</v>
      </c>
      <c r="AM84" s="319" t="s">
        <v>371</v>
      </c>
      <c r="AN84" s="319" t="s">
        <v>1750</v>
      </c>
      <c r="AO84" s="319" t="s">
        <v>1751</v>
      </c>
      <c r="AP84" s="319" t="s">
        <v>1752</v>
      </c>
      <c r="AQ84" s="319" t="s">
        <v>1753</v>
      </c>
      <c r="AR84" s="319" t="s">
        <v>1754</v>
      </c>
      <c r="AS84" s="319" t="s">
        <v>1755</v>
      </c>
      <c r="AT84" s="336" t="s">
        <v>675</v>
      </c>
      <c r="AU84" s="336" t="s">
        <v>675</v>
      </c>
      <c r="AV84" s="336" t="s">
        <v>675</v>
      </c>
      <c r="AW84" s="336" t="s">
        <v>1756</v>
      </c>
      <c r="AX84" s="336" t="s">
        <v>1541</v>
      </c>
      <c r="AY84" s="319"/>
      <c r="AZ84" s="321"/>
      <c r="BA84" s="319" t="s">
        <v>673</v>
      </c>
      <c r="BB84" s="319" t="s">
        <v>1745</v>
      </c>
      <c r="BC84" s="319" t="s">
        <v>1310</v>
      </c>
      <c r="BD84" s="319" t="s">
        <v>1757</v>
      </c>
      <c r="BE84" s="319" t="s">
        <v>643</v>
      </c>
      <c r="BF84" s="319" t="s">
        <v>388</v>
      </c>
      <c r="BG84" s="319" t="s">
        <v>1748</v>
      </c>
      <c r="BH84" s="319" t="s">
        <v>1749</v>
      </c>
      <c r="BI84" s="319" t="s">
        <v>657</v>
      </c>
      <c r="BJ84" s="319" t="s">
        <v>1758</v>
      </c>
      <c r="BK84" s="319" t="s">
        <v>794</v>
      </c>
      <c r="BL84" s="319" t="s">
        <v>795</v>
      </c>
      <c r="BM84" s="319" t="s">
        <v>796</v>
      </c>
      <c r="BN84" s="319" t="s">
        <v>797</v>
      </c>
      <c r="BO84" s="319" t="s">
        <v>798</v>
      </c>
      <c r="BP84" s="336" t="s">
        <v>675</v>
      </c>
      <c r="BQ84" s="336" t="s">
        <v>675</v>
      </c>
      <c r="BR84" s="336" t="s">
        <v>675</v>
      </c>
      <c r="BS84" s="336" t="s">
        <v>1759</v>
      </c>
      <c r="BT84" s="336" t="s">
        <v>1435</v>
      </c>
      <c r="BU84" s="319"/>
      <c r="BV84" s="321"/>
      <c r="BW84" s="319" t="s">
        <v>673</v>
      </c>
      <c r="BX84" s="319" t="s">
        <v>1745</v>
      </c>
      <c r="BY84" s="319" t="s">
        <v>1310</v>
      </c>
      <c r="BZ84" s="319" t="s">
        <v>566</v>
      </c>
      <c r="CA84" s="319" t="s">
        <v>577</v>
      </c>
      <c r="CB84" s="319" t="s">
        <v>388</v>
      </c>
      <c r="CC84" s="319" t="s">
        <v>1748</v>
      </c>
      <c r="CD84" s="319" t="s">
        <v>1749</v>
      </c>
      <c r="CE84" s="319" t="s">
        <v>1245</v>
      </c>
      <c r="CF84" s="319" t="s">
        <v>2330</v>
      </c>
      <c r="CG84" s="319" t="s">
        <v>2331</v>
      </c>
      <c r="CH84" s="319" t="s">
        <v>2332</v>
      </c>
      <c r="CI84" s="319" t="s">
        <v>2333</v>
      </c>
      <c r="CJ84" s="319" t="s">
        <v>2334</v>
      </c>
      <c r="CK84" s="319" t="s">
        <v>2335</v>
      </c>
      <c r="CL84" s="336" t="s">
        <v>675</v>
      </c>
      <c r="CM84" s="336" t="s">
        <v>675</v>
      </c>
      <c r="CN84" s="336" t="s">
        <v>675</v>
      </c>
      <c r="CO84" s="336" t="s">
        <v>2336</v>
      </c>
      <c r="CP84" s="336" t="s">
        <v>1421</v>
      </c>
      <c r="CQ84" s="319"/>
      <c r="CR84" s="321"/>
      <c r="CS84" s="319" t="s">
        <v>366</v>
      </c>
      <c r="CT84" s="319" t="s">
        <v>366</v>
      </c>
      <c r="CU84" s="319" t="s">
        <v>366</v>
      </c>
      <c r="CV84" s="319" t="s">
        <v>2337</v>
      </c>
      <c r="CW84" s="319" t="s">
        <v>586</v>
      </c>
      <c r="CX84" s="319" t="s">
        <v>366</v>
      </c>
      <c r="CY84" s="319" t="s">
        <v>366</v>
      </c>
      <c r="CZ84" s="319" t="s">
        <v>366</v>
      </c>
      <c r="DA84" s="319" t="s">
        <v>1174</v>
      </c>
      <c r="DB84" s="319" t="s">
        <v>2338</v>
      </c>
      <c r="DC84" s="319" t="s">
        <v>2339</v>
      </c>
      <c r="DD84" s="319" t="s">
        <v>2340</v>
      </c>
      <c r="DE84" s="319" t="s">
        <v>2341</v>
      </c>
      <c r="DF84" s="319" t="s">
        <v>2342</v>
      </c>
      <c r="DG84" s="319" t="s">
        <v>2343</v>
      </c>
      <c r="DH84" s="336" t="s">
        <v>675</v>
      </c>
      <c r="DI84" s="336" t="s">
        <v>675</v>
      </c>
      <c r="DJ84" s="336" t="s">
        <v>675</v>
      </c>
      <c r="DK84" s="336" t="s">
        <v>2344</v>
      </c>
      <c r="DL84" s="336" t="s">
        <v>1921</v>
      </c>
      <c r="DM84" s="319"/>
    </row>
    <row r="85" spans="1:117" s="2" customFormat="1"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309" t="s">
        <v>75</v>
      </c>
      <c r="AD85" s="318" t="str">
        <f t="shared" ca="1" si="3"/>
        <v>399,046</v>
      </c>
      <c r="AE85" s="319" t="s">
        <v>1760</v>
      </c>
      <c r="AF85" s="319"/>
      <c r="AG85" s="319"/>
      <c r="AH85" s="319" t="s">
        <v>1761</v>
      </c>
      <c r="AI85" s="319" t="s">
        <v>1762</v>
      </c>
      <c r="AJ85" s="319" t="s">
        <v>1763</v>
      </c>
      <c r="AK85" s="319" t="s">
        <v>1764</v>
      </c>
      <c r="AL85" s="319" t="s">
        <v>1765</v>
      </c>
      <c r="AM85" s="319" t="s">
        <v>1766</v>
      </c>
      <c r="AN85" s="319" t="s">
        <v>1767</v>
      </c>
      <c r="AO85" s="319" t="s">
        <v>1768</v>
      </c>
      <c r="AP85" s="319" t="s">
        <v>1769</v>
      </c>
      <c r="AQ85" s="319" t="s">
        <v>1770</v>
      </c>
      <c r="AR85" s="319" t="s">
        <v>1771</v>
      </c>
      <c r="AS85" s="319" t="s">
        <v>1772</v>
      </c>
      <c r="AT85" s="336" t="s">
        <v>1773</v>
      </c>
      <c r="AU85" s="336" t="s">
        <v>1774</v>
      </c>
      <c r="AV85" s="336" t="s">
        <v>1775</v>
      </c>
      <c r="AW85" s="336" t="s">
        <v>1776</v>
      </c>
      <c r="AX85" s="336" t="s">
        <v>1777</v>
      </c>
      <c r="AY85" s="319"/>
      <c r="AZ85" s="321"/>
      <c r="BA85" s="319" t="s">
        <v>674</v>
      </c>
      <c r="BB85" s="319"/>
      <c r="BC85" s="319"/>
      <c r="BD85" s="319" t="s">
        <v>1778</v>
      </c>
      <c r="BE85" s="319" t="s">
        <v>1779</v>
      </c>
      <c r="BF85" s="319" t="s">
        <v>1763</v>
      </c>
      <c r="BG85" s="319" t="s">
        <v>1780</v>
      </c>
      <c r="BH85" s="319" t="s">
        <v>1765</v>
      </c>
      <c r="BI85" s="319" t="s">
        <v>675</v>
      </c>
      <c r="BJ85" s="319" t="s">
        <v>675</v>
      </c>
      <c r="BK85" s="319" t="s">
        <v>799</v>
      </c>
      <c r="BL85" s="319" t="s">
        <v>800</v>
      </c>
      <c r="BM85" s="319" t="s">
        <v>801</v>
      </c>
      <c r="BN85" s="319" t="s">
        <v>802</v>
      </c>
      <c r="BO85" s="319" t="s">
        <v>803</v>
      </c>
      <c r="BP85" s="336" t="s">
        <v>1781</v>
      </c>
      <c r="BQ85" s="336" t="s">
        <v>1782</v>
      </c>
      <c r="BR85" s="336" t="s">
        <v>1783</v>
      </c>
      <c r="BS85" s="336" t="s">
        <v>1784</v>
      </c>
      <c r="BT85" s="336" t="s">
        <v>1650</v>
      </c>
      <c r="BU85" s="319"/>
      <c r="BV85" s="321"/>
      <c r="BW85" s="319" t="s">
        <v>2345</v>
      </c>
      <c r="BX85" s="319" t="s">
        <v>366</v>
      </c>
      <c r="BY85" s="319" t="s">
        <v>366</v>
      </c>
      <c r="BZ85" s="319" t="s">
        <v>2346</v>
      </c>
      <c r="CA85" s="319" t="s">
        <v>2347</v>
      </c>
      <c r="CB85" s="319" t="s">
        <v>1763</v>
      </c>
      <c r="CC85" s="319" t="s">
        <v>2348</v>
      </c>
      <c r="CD85" s="319" t="s">
        <v>1765</v>
      </c>
      <c r="CE85" s="319" t="s">
        <v>675</v>
      </c>
      <c r="CF85" s="319" t="s">
        <v>675</v>
      </c>
      <c r="CG85" s="319" t="s">
        <v>2349</v>
      </c>
      <c r="CH85" s="319" t="s">
        <v>2350</v>
      </c>
      <c r="CI85" s="319" t="s">
        <v>2351</v>
      </c>
      <c r="CJ85" s="319" t="s">
        <v>2352</v>
      </c>
      <c r="CK85" s="319" t="s">
        <v>2353</v>
      </c>
      <c r="CL85" s="336" t="s">
        <v>2354</v>
      </c>
      <c r="CM85" s="336" t="s">
        <v>2355</v>
      </c>
      <c r="CN85" s="336" t="s">
        <v>2356</v>
      </c>
      <c r="CO85" s="336" t="s">
        <v>2357</v>
      </c>
      <c r="CP85" s="336" t="s">
        <v>1362</v>
      </c>
      <c r="CQ85" s="319"/>
      <c r="CR85" s="321"/>
      <c r="CS85" s="319" t="s">
        <v>2358</v>
      </c>
      <c r="CT85" s="319" t="s">
        <v>366</v>
      </c>
      <c r="CU85" s="319" t="s">
        <v>366</v>
      </c>
      <c r="CV85" s="319" t="s">
        <v>2359</v>
      </c>
      <c r="CW85" s="319" t="s">
        <v>2360</v>
      </c>
      <c r="CX85" s="319" t="s">
        <v>366</v>
      </c>
      <c r="CY85" s="319" t="s">
        <v>1423</v>
      </c>
      <c r="CZ85" s="319" t="s">
        <v>366</v>
      </c>
      <c r="DA85" s="319" t="s">
        <v>675</v>
      </c>
      <c r="DB85" s="319" t="s">
        <v>675</v>
      </c>
      <c r="DC85" s="319" t="s">
        <v>2361</v>
      </c>
      <c r="DD85" s="319" t="s">
        <v>2362</v>
      </c>
      <c r="DE85" s="319" t="s">
        <v>2363</v>
      </c>
      <c r="DF85" s="319" t="s">
        <v>2364</v>
      </c>
      <c r="DG85" s="319" t="s">
        <v>2365</v>
      </c>
      <c r="DH85" s="336" t="s">
        <v>2366</v>
      </c>
      <c r="DI85" s="336" t="s">
        <v>2367</v>
      </c>
      <c r="DJ85" s="336" t="s">
        <v>2368</v>
      </c>
      <c r="DK85" s="336" t="s">
        <v>2369</v>
      </c>
      <c r="DL85" s="336" t="s">
        <v>2313</v>
      </c>
      <c r="DM85" s="319"/>
    </row>
    <row r="86" spans="1:117" s="2" customFormat="1"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309" t="s">
        <v>363</v>
      </c>
      <c r="AD86" s="318" t="str">
        <f t="shared" ca="1" si="3"/>
        <v>-</v>
      </c>
      <c r="AE86" s="319" t="s">
        <v>675</v>
      </c>
      <c r="AF86" s="319" t="s">
        <v>675</v>
      </c>
      <c r="AG86" s="319" t="s">
        <v>675</v>
      </c>
      <c r="AH86" s="319" t="s">
        <v>675</v>
      </c>
      <c r="AI86" s="319" t="s">
        <v>675</v>
      </c>
      <c r="AJ86" s="319" t="s">
        <v>675</v>
      </c>
      <c r="AK86" s="319" t="s">
        <v>675</v>
      </c>
      <c r="AL86" s="319" t="s">
        <v>675</v>
      </c>
      <c r="AM86" s="319" t="s">
        <v>675</v>
      </c>
      <c r="AN86" s="319" t="s">
        <v>675</v>
      </c>
      <c r="AO86" s="319" t="s">
        <v>675</v>
      </c>
      <c r="AP86" s="319" t="s">
        <v>675</v>
      </c>
      <c r="AQ86" s="319" t="s">
        <v>675</v>
      </c>
      <c r="AR86" s="319" t="s">
        <v>675</v>
      </c>
      <c r="AS86" s="319" t="s">
        <v>675</v>
      </c>
      <c r="AT86" s="336" t="s">
        <v>675</v>
      </c>
      <c r="AU86" s="336" t="s">
        <v>675</v>
      </c>
      <c r="AV86" s="336" t="s">
        <v>675</v>
      </c>
      <c r="AW86" s="336" t="s">
        <v>675</v>
      </c>
      <c r="AX86" s="336" t="s">
        <v>675</v>
      </c>
      <c r="AY86" s="319"/>
      <c r="AZ86" s="321"/>
      <c r="BA86" s="319" t="s">
        <v>675</v>
      </c>
      <c r="BB86" s="319" t="s">
        <v>675</v>
      </c>
      <c r="BC86" s="319" t="s">
        <v>675</v>
      </c>
      <c r="BD86" s="319" t="s">
        <v>675</v>
      </c>
      <c r="BE86" s="319" t="s">
        <v>675</v>
      </c>
      <c r="BF86" s="319" t="s">
        <v>675</v>
      </c>
      <c r="BG86" s="319" t="s">
        <v>675</v>
      </c>
      <c r="BH86" s="319" t="s">
        <v>675</v>
      </c>
      <c r="BI86" s="319" t="s">
        <v>675</v>
      </c>
      <c r="BJ86" s="319" t="s">
        <v>675</v>
      </c>
      <c r="BK86" s="319" t="s">
        <v>675</v>
      </c>
      <c r="BL86" s="319" t="s">
        <v>675</v>
      </c>
      <c r="BM86" s="319" t="s">
        <v>675</v>
      </c>
      <c r="BN86" s="319" t="s">
        <v>675</v>
      </c>
      <c r="BO86" s="319" t="s">
        <v>675</v>
      </c>
      <c r="BP86" s="336" t="s">
        <v>675</v>
      </c>
      <c r="BQ86" s="336" t="s">
        <v>675</v>
      </c>
      <c r="BR86" s="336" t="s">
        <v>675</v>
      </c>
      <c r="BS86" s="336" t="s">
        <v>675</v>
      </c>
      <c r="BT86" s="336" t="s">
        <v>675</v>
      </c>
      <c r="BU86" s="319"/>
      <c r="BV86" s="321"/>
      <c r="BW86" s="319" t="s">
        <v>675</v>
      </c>
      <c r="BX86" s="319" t="s">
        <v>675</v>
      </c>
      <c r="BY86" s="319" t="s">
        <v>675</v>
      </c>
      <c r="BZ86" s="319" t="s">
        <v>675</v>
      </c>
      <c r="CA86" s="319" t="s">
        <v>675</v>
      </c>
      <c r="CB86" s="319" t="s">
        <v>675</v>
      </c>
      <c r="CC86" s="319" t="s">
        <v>675</v>
      </c>
      <c r="CD86" s="319" t="s">
        <v>675</v>
      </c>
      <c r="CE86" s="319" t="s">
        <v>675</v>
      </c>
      <c r="CF86" s="319" t="s">
        <v>675</v>
      </c>
      <c r="CG86" s="319" t="s">
        <v>675</v>
      </c>
      <c r="CH86" s="319" t="s">
        <v>675</v>
      </c>
      <c r="CI86" s="319" t="s">
        <v>675</v>
      </c>
      <c r="CJ86" s="319" t="s">
        <v>675</v>
      </c>
      <c r="CK86" s="319" t="s">
        <v>675</v>
      </c>
      <c r="CL86" s="336" t="s">
        <v>675</v>
      </c>
      <c r="CM86" s="336" t="s">
        <v>675</v>
      </c>
      <c r="CN86" s="336" t="s">
        <v>675</v>
      </c>
      <c r="CO86" s="336" t="s">
        <v>675</v>
      </c>
      <c r="CP86" s="336" t="s">
        <v>675</v>
      </c>
      <c r="CQ86" s="319"/>
      <c r="CR86" s="321"/>
      <c r="CS86" s="319" t="s">
        <v>675</v>
      </c>
      <c r="CT86" s="319" t="s">
        <v>675</v>
      </c>
      <c r="CU86" s="319" t="s">
        <v>675</v>
      </c>
      <c r="CV86" s="319" t="s">
        <v>675</v>
      </c>
      <c r="CW86" s="319" t="s">
        <v>675</v>
      </c>
      <c r="CX86" s="319" t="s">
        <v>675</v>
      </c>
      <c r="CY86" s="319" t="s">
        <v>675</v>
      </c>
      <c r="CZ86" s="319" t="s">
        <v>675</v>
      </c>
      <c r="DA86" s="319" t="s">
        <v>675</v>
      </c>
      <c r="DB86" s="319" t="s">
        <v>675</v>
      </c>
      <c r="DC86" s="319" t="s">
        <v>675</v>
      </c>
      <c r="DD86" s="319" t="s">
        <v>675</v>
      </c>
      <c r="DE86" s="319" t="s">
        <v>675</v>
      </c>
      <c r="DF86" s="319" t="s">
        <v>675</v>
      </c>
      <c r="DG86" s="319" t="s">
        <v>675</v>
      </c>
      <c r="DH86" s="336" t="s">
        <v>675</v>
      </c>
      <c r="DI86" s="336" t="s">
        <v>675</v>
      </c>
      <c r="DJ86" s="336" t="s">
        <v>675</v>
      </c>
      <c r="DK86" s="336" t="s">
        <v>675</v>
      </c>
      <c r="DL86" s="336" t="s">
        <v>675</v>
      </c>
      <c r="DM86" s="319"/>
    </row>
    <row r="87" spans="1:117" s="2" customFormat="1"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309"/>
      <c r="AD87" s="313"/>
      <c r="AE87" s="322"/>
      <c r="AF87" s="323"/>
      <c r="AG87" s="323"/>
      <c r="AH87" s="323"/>
      <c r="AI87" s="323"/>
      <c r="AJ87" s="323"/>
      <c r="AK87" s="323"/>
      <c r="AL87" s="323"/>
      <c r="AM87" s="323"/>
      <c r="AN87" s="323"/>
      <c r="AO87" s="320"/>
      <c r="AP87" s="320"/>
      <c r="AQ87" s="320"/>
      <c r="AR87" s="320"/>
      <c r="AS87" s="320"/>
      <c r="AT87" s="320"/>
      <c r="AU87" s="320"/>
      <c r="AV87" s="320"/>
      <c r="AW87" s="320"/>
      <c r="AX87" s="320"/>
      <c r="AY87" s="320"/>
      <c r="AZ87" s="321"/>
      <c r="BA87" s="321"/>
      <c r="BB87" s="321"/>
      <c r="BC87" s="321"/>
      <c r="BD87" s="321"/>
      <c r="BE87" s="321"/>
      <c r="BF87" s="321"/>
      <c r="BG87" s="321"/>
      <c r="BH87" s="321"/>
      <c r="BI87" s="321"/>
      <c r="BJ87" s="321"/>
      <c r="BK87" s="321"/>
      <c r="BL87" s="321"/>
      <c r="BM87" s="321"/>
      <c r="BN87" s="321"/>
      <c r="BO87" s="321"/>
      <c r="BP87" s="321"/>
      <c r="BQ87" s="321"/>
      <c r="BR87" s="321"/>
      <c r="BS87" s="321"/>
      <c r="BT87" s="321"/>
      <c r="BU87" s="320"/>
      <c r="BV87" s="321"/>
      <c r="BW87" s="321"/>
      <c r="BX87" s="321"/>
      <c r="BY87" s="321"/>
      <c r="BZ87" s="321"/>
      <c r="CA87" s="321"/>
      <c r="CB87" s="321"/>
      <c r="CC87" s="321"/>
      <c r="CD87" s="321"/>
      <c r="CE87" s="321"/>
      <c r="CF87" s="321"/>
      <c r="CG87" s="321"/>
      <c r="CH87" s="321"/>
      <c r="CI87" s="321"/>
      <c r="CJ87" s="321"/>
      <c r="CK87" s="321"/>
      <c r="CL87" s="321"/>
      <c r="CM87" s="321"/>
      <c r="CN87" s="321"/>
      <c r="CO87" s="321"/>
      <c r="CP87" s="321"/>
      <c r="CQ87" s="320"/>
      <c r="CR87" s="321"/>
      <c r="CS87" s="321"/>
      <c r="CT87" s="321"/>
      <c r="CU87" s="321"/>
      <c r="CV87" s="321"/>
      <c r="CW87" s="321"/>
      <c r="CX87" s="321"/>
      <c r="CY87" s="321"/>
      <c r="CZ87" s="321"/>
      <c r="DA87" s="321"/>
      <c r="DB87" s="321"/>
      <c r="DC87" s="321"/>
      <c r="DD87" s="321"/>
      <c r="DE87" s="321"/>
      <c r="DF87" s="321"/>
      <c r="DG87" s="321"/>
      <c r="DH87" s="321"/>
      <c r="DI87" s="321"/>
      <c r="DJ87" s="321"/>
      <c r="DK87" s="321"/>
      <c r="DL87" s="321"/>
      <c r="DM87" s="320"/>
    </row>
    <row r="88" spans="1:117"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309">
        <f>COUNTA(AC36:AC86)</f>
        <v>51</v>
      </c>
      <c r="AD88" s="324">
        <f t="shared" ref="AD88" ca="1" si="4">COUNTA(AD36:AD86)</f>
        <v>51</v>
      </c>
      <c r="AE88" s="309">
        <f t="shared" ref="AE88:AY88" si="5">COUNTA(AE36:AE86)</f>
        <v>51</v>
      </c>
      <c r="AF88" s="309">
        <f t="shared" si="5"/>
        <v>50</v>
      </c>
      <c r="AG88" s="309">
        <f t="shared" si="5"/>
        <v>41</v>
      </c>
      <c r="AH88" s="309">
        <f t="shared" si="5"/>
        <v>51</v>
      </c>
      <c r="AI88" s="309">
        <f t="shared" si="5"/>
        <v>51</v>
      </c>
      <c r="AJ88" s="309">
        <f t="shared" si="5"/>
        <v>46</v>
      </c>
      <c r="AK88" s="309">
        <f t="shared" si="5"/>
        <v>50</v>
      </c>
      <c r="AL88" s="309">
        <f t="shared" si="5"/>
        <v>50</v>
      </c>
      <c r="AM88" s="309">
        <f t="shared" si="5"/>
        <v>51</v>
      </c>
      <c r="AN88" s="309">
        <f t="shared" si="5"/>
        <v>51</v>
      </c>
      <c r="AO88" s="309">
        <f t="shared" si="5"/>
        <v>50</v>
      </c>
      <c r="AP88" s="309">
        <f t="shared" si="5"/>
        <v>49</v>
      </c>
      <c r="AQ88" s="309">
        <f t="shared" si="5"/>
        <v>46</v>
      </c>
      <c r="AR88" s="309">
        <f t="shared" si="5"/>
        <v>46</v>
      </c>
      <c r="AS88" s="309">
        <f t="shared" si="5"/>
        <v>50</v>
      </c>
      <c r="AT88" s="309">
        <f t="shared" si="5"/>
        <v>50</v>
      </c>
      <c r="AU88" s="309">
        <f t="shared" si="5"/>
        <v>50</v>
      </c>
      <c r="AV88" s="309">
        <f t="shared" si="5"/>
        <v>50</v>
      </c>
      <c r="AW88" s="309">
        <f t="shared" si="5"/>
        <v>51</v>
      </c>
      <c r="AX88" s="309">
        <f t="shared" si="5"/>
        <v>51</v>
      </c>
      <c r="AY88" s="309">
        <f t="shared" si="5"/>
        <v>0</v>
      </c>
      <c r="AZ88" s="321"/>
      <c r="BA88" s="321"/>
      <c r="BB88" s="321"/>
      <c r="BC88" s="321"/>
      <c r="BD88" s="321"/>
      <c r="BE88" s="321"/>
      <c r="BF88" s="321"/>
      <c r="BG88" s="321"/>
      <c r="BH88" s="321"/>
      <c r="BI88" s="321"/>
      <c r="BJ88" s="321"/>
      <c r="BK88" s="321"/>
      <c r="BL88" s="321"/>
      <c r="BM88" s="321"/>
      <c r="BN88" s="321"/>
      <c r="BO88" s="321"/>
      <c r="BP88" s="321"/>
      <c r="BQ88" s="321"/>
      <c r="BR88" s="321"/>
      <c r="BS88" s="321"/>
      <c r="BT88" s="321"/>
      <c r="BU88" s="309">
        <f>COUNTA(BU36:BU86)</f>
        <v>0</v>
      </c>
      <c r="BV88" s="321"/>
      <c r="BW88" s="321"/>
      <c r="BX88" s="321"/>
      <c r="BY88" s="321"/>
      <c r="BZ88" s="321"/>
      <c r="CA88" s="321"/>
      <c r="CB88" s="321"/>
      <c r="CC88" s="321"/>
      <c r="CD88" s="321"/>
      <c r="CE88" s="321"/>
      <c r="CF88" s="321"/>
      <c r="CG88" s="321"/>
      <c r="CH88" s="321"/>
      <c r="CI88" s="321"/>
      <c r="CJ88" s="321"/>
      <c r="CK88" s="321"/>
      <c r="CL88" s="321"/>
      <c r="CM88" s="321"/>
      <c r="CN88" s="321"/>
      <c r="CO88" s="321"/>
      <c r="CP88" s="321"/>
      <c r="CQ88" s="309">
        <f>COUNTA(CQ36:CQ86)</f>
        <v>0</v>
      </c>
      <c r="CR88" s="321"/>
      <c r="CS88" s="321"/>
      <c r="CT88" s="321"/>
      <c r="CU88" s="321"/>
      <c r="CV88" s="321"/>
      <c r="CW88" s="321"/>
      <c r="CX88" s="321"/>
      <c r="CY88" s="321"/>
      <c r="CZ88" s="321"/>
      <c r="DA88" s="321"/>
      <c r="DB88" s="321"/>
      <c r="DC88" s="321"/>
      <c r="DD88" s="321"/>
      <c r="DE88" s="321"/>
      <c r="DF88" s="321"/>
      <c r="DG88" s="321"/>
      <c r="DH88" s="321"/>
      <c r="DI88" s="321"/>
      <c r="DJ88" s="321"/>
      <c r="DK88" s="321"/>
      <c r="DL88" s="321"/>
      <c r="DM88" s="309">
        <f>COUNTA(DM36:DM86)</f>
        <v>0</v>
      </c>
    </row>
    <row r="89" spans="1:117"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309"/>
      <c r="AD89" s="313"/>
      <c r="AE89" s="309"/>
      <c r="AF89" s="320"/>
      <c r="AG89" s="320"/>
      <c r="AH89" s="320"/>
      <c r="AI89" s="320"/>
      <c r="AJ89" s="320"/>
      <c r="AK89" s="320"/>
      <c r="AL89" s="320"/>
      <c r="AM89" s="320"/>
      <c r="AN89" s="320"/>
      <c r="AO89" s="320"/>
      <c r="AP89" s="320"/>
      <c r="AQ89" s="320"/>
      <c r="AR89" s="320"/>
      <c r="AS89" s="320"/>
      <c r="AT89" s="320"/>
      <c r="AU89" s="320"/>
      <c r="AV89" s="320"/>
      <c r="AW89" s="320"/>
      <c r="AX89" s="320"/>
      <c r="AY89" s="320"/>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321"/>
      <c r="CA89" s="321"/>
      <c r="CB89" s="321"/>
      <c r="CC89" s="321"/>
      <c r="CD89" s="321"/>
      <c r="CE89" s="321"/>
      <c r="CF89" s="321"/>
      <c r="CG89" s="321"/>
      <c r="CH89" s="321"/>
      <c r="CI89" s="321"/>
      <c r="CJ89" s="321"/>
      <c r="CK89" s="321"/>
      <c r="CL89" s="321"/>
      <c r="CM89" s="321"/>
      <c r="CN89" s="321"/>
      <c r="CO89" s="321"/>
      <c r="CP89" s="321"/>
      <c r="CQ89" s="321"/>
      <c r="CR89" s="321"/>
      <c r="CS89" s="321"/>
      <c r="CT89" s="321"/>
      <c r="CU89" s="321"/>
      <c r="CV89" s="321"/>
      <c r="CW89" s="321"/>
      <c r="CX89" s="321"/>
      <c r="CY89" s="321"/>
      <c r="CZ89" s="321"/>
      <c r="DA89" s="321"/>
      <c r="DB89" s="321"/>
      <c r="DC89" s="321"/>
      <c r="DD89" s="321"/>
      <c r="DE89" s="321"/>
      <c r="DF89" s="321"/>
      <c r="DG89" s="321"/>
      <c r="DH89" s="321"/>
      <c r="DI89" s="321"/>
      <c r="DJ89" s="321"/>
      <c r="DK89" s="321"/>
      <c r="DL89" s="321"/>
      <c r="DM89" s="321"/>
    </row>
    <row r="90" spans="1:117"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309"/>
      <c r="AD90" s="313"/>
      <c r="AE90" s="309"/>
      <c r="AF90" s="320"/>
      <c r="AG90" s="320"/>
      <c r="AH90" s="320"/>
      <c r="AI90" s="320"/>
      <c r="AJ90" s="320"/>
      <c r="AK90" s="320"/>
      <c r="AL90" s="320"/>
      <c r="AM90" s="320"/>
      <c r="AN90" s="320"/>
      <c r="AO90" s="320"/>
      <c r="AP90" s="320"/>
      <c r="AQ90" s="320"/>
      <c r="AR90" s="320"/>
      <c r="AS90" s="320"/>
      <c r="AT90" s="320"/>
      <c r="AU90" s="320"/>
      <c r="AV90" s="320"/>
      <c r="AW90" s="320"/>
      <c r="AX90" s="320"/>
      <c r="AY90" s="320"/>
      <c r="AZ90" s="321"/>
      <c r="BA90" s="321"/>
      <c r="BB90" s="321"/>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row>
    <row r="91" spans="1:117"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309"/>
      <c r="AD91" s="313"/>
      <c r="AE91" s="309"/>
      <c r="AF91" s="320"/>
      <c r="AG91" s="320"/>
      <c r="AH91" s="320"/>
      <c r="AI91" s="320"/>
      <c r="AJ91" s="320"/>
      <c r="AK91" s="320"/>
      <c r="AL91" s="320"/>
      <c r="AM91" s="320"/>
      <c r="AN91" s="320"/>
      <c r="AO91" s="320"/>
      <c r="AP91" s="320"/>
      <c r="AQ91" s="320"/>
      <c r="AR91" s="320"/>
      <c r="AS91" s="320"/>
      <c r="AT91" s="320"/>
      <c r="AU91" s="320"/>
      <c r="AV91" s="320"/>
      <c r="AW91" s="320"/>
      <c r="AX91" s="320"/>
      <c r="AY91" s="320"/>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21"/>
      <c r="DI91" s="321"/>
      <c r="DJ91" s="321"/>
      <c r="DK91" s="321"/>
      <c r="DL91" s="321"/>
      <c r="DM91" s="321"/>
    </row>
    <row r="92" spans="1:117"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309"/>
      <c r="AD92" s="313"/>
      <c r="AE92" s="309"/>
      <c r="AF92" s="320"/>
      <c r="AG92" s="320"/>
      <c r="AH92" s="320"/>
      <c r="AI92" s="320"/>
      <c r="AJ92" s="320"/>
      <c r="AK92" s="320"/>
      <c r="AL92" s="320"/>
      <c r="AM92" s="320"/>
      <c r="AN92" s="320"/>
      <c r="AO92" s="320"/>
      <c r="AP92" s="320"/>
      <c r="AQ92" s="320"/>
      <c r="AR92" s="320"/>
      <c r="AS92" s="320"/>
      <c r="AT92" s="320"/>
      <c r="AU92" s="320"/>
      <c r="AV92" s="320"/>
      <c r="AW92" s="320"/>
      <c r="AX92" s="320"/>
      <c r="AY92" s="320"/>
      <c r="AZ92" s="321"/>
      <c r="BA92" s="321"/>
      <c r="BB92" s="321"/>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1"/>
      <c r="CB92" s="321"/>
      <c r="CC92" s="321"/>
      <c r="CD92" s="321"/>
      <c r="CE92" s="321"/>
      <c r="CF92" s="321"/>
      <c r="CG92" s="321"/>
      <c r="CH92" s="321"/>
      <c r="CI92" s="321"/>
      <c r="CJ92" s="321"/>
      <c r="CK92" s="321"/>
      <c r="CL92" s="321"/>
      <c r="CM92" s="321"/>
      <c r="CN92" s="321"/>
      <c r="CO92" s="321"/>
      <c r="CP92" s="321"/>
      <c r="CQ92" s="321"/>
      <c r="CR92" s="321"/>
      <c r="CS92" s="321"/>
      <c r="CT92" s="321"/>
      <c r="CU92" s="321"/>
      <c r="CV92" s="321"/>
      <c r="CW92" s="321"/>
      <c r="CX92" s="321"/>
      <c r="CY92" s="321"/>
      <c r="CZ92" s="321"/>
      <c r="DA92" s="321"/>
      <c r="DB92" s="321"/>
      <c r="DC92" s="321"/>
      <c r="DD92" s="321"/>
      <c r="DE92" s="321"/>
      <c r="DF92" s="321"/>
      <c r="DG92" s="321"/>
      <c r="DH92" s="321"/>
      <c r="DI92" s="321"/>
      <c r="DJ92" s="321"/>
      <c r="DK92" s="321"/>
      <c r="DL92" s="321"/>
      <c r="DM92" s="321"/>
    </row>
    <row r="93" spans="1:117"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309"/>
      <c r="AD93" s="313"/>
      <c r="AE93" s="309"/>
      <c r="AF93" s="320"/>
      <c r="AG93" s="320"/>
      <c r="AH93" s="320"/>
      <c r="AI93" s="320"/>
      <c r="AJ93" s="320"/>
      <c r="AK93" s="320"/>
      <c r="AL93" s="320"/>
      <c r="AM93" s="320"/>
      <c r="AN93" s="320"/>
      <c r="AO93" s="320"/>
      <c r="AP93" s="320"/>
      <c r="AQ93" s="320"/>
      <c r="AR93" s="320"/>
      <c r="AS93" s="320"/>
      <c r="AT93" s="320"/>
      <c r="AU93" s="320"/>
      <c r="AV93" s="320"/>
      <c r="AW93" s="320"/>
      <c r="AX93" s="320"/>
      <c r="AY93" s="320"/>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row>
    <row r="94" spans="1:117"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309"/>
      <c r="AD94" s="313"/>
      <c r="AE94" s="309"/>
      <c r="AF94" s="320"/>
      <c r="AG94" s="320"/>
      <c r="AH94" s="320"/>
      <c r="AI94" s="320"/>
      <c r="AJ94" s="320"/>
      <c r="AK94" s="320"/>
      <c r="AL94" s="320"/>
      <c r="AM94" s="320"/>
      <c r="AN94" s="320"/>
      <c r="AO94" s="320"/>
      <c r="AP94" s="320"/>
      <c r="AQ94" s="320"/>
      <c r="AR94" s="320"/>
      <c r="AS94" s="320"/>
      <c r="AT94" s="320"/>
      <c r="AU94" s="320"/>
      <c r="AV94" s="320"/>
      <c r="AW94" s="320"/>
      <c r="AX94" s="320"/>
      <c r="AY94" s="320"/>
      <c r="AZ94" s="321"/>
      <c r="BA94" s="321"/>
      <c r="BB94" s="321"/>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row>
    <row r="95" spans="1:117"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309"/>
      <c r="AD95" s="313"/>
      <c r="AE95" s="309"/>
      <c r="AF95" s="320"/>
      <c r="AG95" s="320"/>
      <c r="AH95" s="320"/>
      <c r="AI95" s="320"/>
      <c r="AJ95" s="320"/>
      <c r="AK95" s="320"/>
      <c r="AL95" s="320"/>
      <c r="AM95" s="320"/>
      <c r="AN95" s="320"/>
      <c r="AO95" s="320"/>
      <c r="AP95" s="320"/>
      <c r="AQ95" s="320"/>
      <c r="AR95" s="320"/>
      <c r="AS95" s="320"/>
      <c r="AT95" s="320"/>
      <c r="AU95" s="320"/>
      <c r="AV95" s="320"/>
      <c r="AW95" s="320"/>
      <c r="AX95" s="320"/>
      <c r="AY95" s="320"/>
      <c r="AZ95" s="321"/>
      <c r="BA95" s="321"/>
      <c r="BB95" s="321"/>
      <c r="BC95" s="321"/>
      <c r="BD95" s="321"/>
      <c r="BE95" s="321"/>
      <c r="BF95" s="321"/>
      <c r="BG95" s="321"/>
      <c r="BH95" s="321"/>
      <c r="BI95" s="321"/>
      <c r="BJ95" s="321"/>
      <c r="BK95" s="321"/>
      <c r="BL95" s="321"/>
      <c r="BM95" s="321"/>
      <c r="BN95" s="321"/>
      <c r="BO95" s="321"/>
      <c r="BP95" s="321"/>
      <c r="BQ95" s="321"/>
      <c r="BR95" s="321"/>
      <c r="BS95" s="321"/>
      <c r="BT95" s="321"/>
      <c r="BU95" s="321"/>
      <c r="BV95" s="321"/>
      <c r="BW95" s="321"/>
      <c r="BX95" s="321"/>
      <c r="BY95" s="321"/>
      <c r="BZ95" s="321"/>
      <c r="CA95" s="321"/>
      <c r="CB95" s="321"/>
      <c r="CC95" s="321"/>
      <c r="CD95" s="321"/>
      <c r="CE95" s="321"/>
      <c r="CF95" s="321"/>
      <c r="CG95" s="321"/>
      <c r="CH95" s="321"/>
      <c r="CI95" s="321"/>
      <c r="CJ95" s="321"/>
      <c r="CK95" s="321"/>
      <c r="CL95" s="321"/>
      <c r="CM95" s="321"/>
      <c r="CN95" s="321"/>
      <c r="CO95" s="321"/>
      <c r="CP95" s="321"/>
      <c r="CQ95" s="321"/>
      <c r="CR95" s="321"/>
      <c r="CS95" s="321"/>
      <c r="CT95" s="321"/>
      <c r="CU95" s="321"/>
      <c r="CV95" s="321"/>
      <c r="CW95" s="321"/>
      <c r="CX95" s="321"/>
      <c r="CY95" s="321"/>
      <c r="CZ95" s="321"/>
      <c r="DA95" s="321"/>
      <c r="DB95" s="321"/>
      <c r="DC95" s="321"/>
      <c r="DD95" s="321"/>
      <c r="DE95" s="321"/>
      <c r="DF95" s="321"/>
      <c r="DG95" s="321"/>
      <c r="DH95" s="321"/>
      <c r="DI95" s="321"/>
      <c r="DJ95" s="321"/>
      <c r="DK95" s="321"/>
      <c r="DL95" s="321"/>
      <c r="DM95" s="321"/>
    </row>
    <row r="96" spans="1:117"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309"/>
      <c r="AD96" s="313"/>
      <c r="AE96" s="309"/>
      <c r="AF96" s="320"/>
      <c r="AG96" s="320"/>
      <c r="AH96" s="320"/>
      <c r="AI96" s="320"/>
      <c r="AJ96" s="320"/>
      <c r="AK96" s="320"/>
      <c r="AL96" s="320"/>
      <c r="AM96" s="320"/>
      <c r="AN96" s="320"/>
      <c r="AO96" s="320"/>
      <c r="AP96" s="320"/>
      <c r="AQ96" s="320"/>
      <c r="AR96" s="320"/>
      <c r="AS96" s="320"/>
      <c r="AT96" s="320"/>
      <c r="AU96" s="320"/>
      <c r="AV96" s="320"/>
      <c r="AW96" s="320"/>
      <c r="AX96" s="320"/>
      <c r="AY96" s="320"/>
      <c r="AZ96" s="321"/>
      <c r="BA96" s="321"/>
      <c r="BB96" s="321"/>
      <c r="BC96" s="321"/>
      <c r="BD96" s="321"/>
      <c r="BE96" s="321"/>
      <c r="BF96" s="321"/>
      <c r="BG96" s="321"/>
      <c r="BH96" s="321"/>
      <c r="BI96" s="321"/>
      <c r="BJ96" s="321"/>
      <c r="BK96" s="321"/>
      <c r="BL96" s="321"/>
      <c r="BM96" s="321"/>
      <c r="BN96" s="321"/>
      <c r="BO96" s="321"/>
      <c r="BP96" s="321"/>
      <c r="BQ96" s="321"/>
      <c r="BR96" s="321"/>
      <c r="BS96" s="321"/>
      <c r="BT96" s="321"/>
      <c r="BU96" s="321"/>
      <c r="BV96" s="321"/>
      <c r="BW96" s="321"/>
      <c r="BX96" s="321"/>
      <c r="BY96" s="321"/>
      <c r="BZ96" s="321"/>
      <c r="CA96" s="321"/>
      <c r="CB96" s="321"/>
      <c r="CC96" s="321"/>
      <c r="CD96" s="321"/>
      <c r="CE96" s="321"/>
      <c r="CF96" s="321"/>
      <c r="CG96" s="321"/>
      <c r="CH96" s="321"/>
      <c r="CI96" s="321"/>
      <c r="CJ96" s="321"/>
      <c r="CK96" s="321"/>
      <c r="CL96" s="321"/>
      <c r="CM96" s="321"/>
      <c r="CN96" s="321"/>
      <c r="CO96" s="321"/>
      <c r="CP96" s="321"/>
      <c r="CQ96" s="321"/>
      <c r="CR96" s="321"/>
      <c r="CS96" s="321"/>
      <c r="CT96" s="321"/>
      <c r="CU96" s="321"/>
      <c r="CV96" s="321"/>
      <c r="CW96" s="321"/>
      <c r="CX96" s="321"/>
      <c r="CY96" s="321"/>
      <c r="CZ96" s="321"/>
      <c r="DA96" s="321"/>
      <c r="DB96" s="321"/>
      <c r="DC96" s="321"/>
      <c r="DD96" s="321"/>
      <c r="DE96" s="321"/>
      <c r="DF96" s="321"/>
      <c r="DG96" s="321"/>
      <c r="DH96" s="321"/>
      <c r="DI96" s="321"/>
      <c r="DJ96" s="321"/>
      <c r="DK96" s="321"/>
      <c r="DL96" s="321"/>
      <c r="DM96" s="321"/>
    </row>
    <row r="97" spans="1:117"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309"/>
      <c r="AD97" s="313"/>
      <c r="AE97" s="309"/>
      <c r="AF97" s="320"/>
      <c r="AG97" s="320"/>
      <c r="AH97" s="320"/>
      <c r="AI97" s="320"/>
      <c r="AJ97" s="320"/>
      <c r="AK97" s="320"/>
      <c r="AL97" s="320"/>
      <c r="AM97" s="320"/>
      <c r="AN97" s="320"/>
      <c r="AO97" s="320"/>
      <c r="AP97" s="320"/>
      <c r="AQ97" s="320"/>
      <c r="AR97" s="320"/>
      <c r="AS97" s="320"/>
      <c r="AT97" s="320"/>
      <c r="AU97" s="320"/>
      <c r="AV97" s="320"/>
      <c r="AW97" s="320"/>
      <c r="AX97" s="320"/>
      <c r="AY97" s="320"/>
      <c r="AZ97" s="321"/>
      <c r="BA97" s="321"/>
      <c r="BB97" s="321"/>
      <c r="BC97" s="321"/>
      <c r="BD97" s="321"/>
      <c r="BE97" s="321"/>
      <c r="BF97" s="321"/>
      <c r="BG97" s="321"/>
      <c r="BH97" s="321"/>
      <c r="BI97" s="321"/>
      <c r="BJ97" s="321"/>
      <c r="BK97" s="321"/>
      <c r="BL97" s="321"/>
      <c r="BM97" s="321"/>
      <c r="BN97" s="321"/>
      <c r="BO97" s="321"/>
      <c r="BP97" s="321"/>
      <c r="BQ97" s="321"/>
      <c r="BR97" s="321"/>
      <c r="BS97" s="321"/>
      <c r="BT97" s="321"/>
      <c r="BU97" s="321"/>
      <c r="BV97" s="321"/>
      <c r="BW97" s="321"/>
      <c r="BX97" s="321"/>
      <c r="BY97" s="321"/>
      <c r="BZ97" s="321"/>
      <c r="CA97" s="321"/>
      <c r="CB97" s="321"/>
      <c r="CC97" s="321"/>
      <c r="CD97" s="321"/>
      <c r="CE97" s="321"/>
      <c r="CF97" s="321"/>
      <c r="CG97" s="321"/>
      <c r="CH97" s="321"/>
      <c r="CI97" s="321"/>
      <c r="CJ97" s="321"/>
      <c r="CK97" s="321"/>
      <c r="CL97" s="321"/>
      <c r="CM97" s="321"/>
      <c r="CN97" s="321"/>
      <c r="CO97" s="321"/>
      <c r="CP97" s="321"/>
      <c r="CQ97" s="321"/>
      <c r="CR97" s="321"/>
      <c r="CS97" s="321"/>
      <c r="CT97" s="321"/>
      <c r="CU97" s="321"/>
      <c r="CV97" s="321"/>
      <c r="CW97" s="321"/>
      <c r="CX97" s="321"/>
      <c r="CY97" s="321"/>
      <c r="CZ97" s="321"/>
      <c r="DA97" s="321"/>
      <c r="DB97" s="321"/>
      <c r="DC97" s="321"/>
      <c r="DD97" s="321"/>
      <c r="DE97" s="321"/>
      <c r="DF97" s="321"/>
      <c r="DG97" s="321"/>
      <c r="DH97" s="321"/>
      <c r="DI97" s="321"/>
      <c r="DJ97" s="321"/>
      <c r="DK97" s="321"/>
      <c r="DL97" s="321"/>
      <c r="DM97" s="321"/>
    </row>
    <row r="98" spans="1:117"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309"/>
      <c r="AD98" s="313"/>
      <c r="AE98" s="309"/>
      <c r="AF98" s="320"/>
      <c r="AG98" s="320"/>
      <c r="AH98" s="320"/>
      <c r="AI98" s="320"/>
      <c r="AJ98" s="320"/>
      <c r="AK98" s="320"/>
      <c r="AL98" s="320"/>
      <c r="AM98" s="320"/>
      <c r="AN98" s="320"/>
      <c r="AO98" s="320"/>
      <c r="AP98" s="320"/>
      <c r="AQ98" s="320"/>
      <c r="AR98" s="320"/>
      <c r="AS98" s="320"/>
      <c r="AT98" s="320"/>
      <c r="AU98" s="320"/>
      <c r="AV98" s="320"/>
      <c r="AW98" s="320"/>
      <c r="AX98" s="320"/>
      <c r="AY98" s="320"/>
      <c r="AZ98" s="321"/>
      <c r="BA98" s="321"/>
      <c r="BB98" s="321"/>
      <c r="BC98" s="321"/>
      <c r="BD98" s="321"/>
      <c r="BE98" s="321"/>
      <c r="BF98" s="321"/>
      <c r="BG98" s="321"/>
      <c r="BH98" s="321"/>
      <c r="BI98" s="321"/>
      <c r="BJ98" s="321"/>
      <c r="BK98" s="321"/>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21"/>
      <c r="DI98" s="321"/>
      <c r="DJ98" s="321"/>
      <c r="DK98" s="321"/>
      <c r="DL98" s="321"/>
      <c r="DM98" s="321"/>
    </row>
    <row r="99" spans="1:117"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309"/>
      <c r="AD99" s="313"/>
      <c r="AE99" s="309"/>
      <c r="AF99" s="320"/>
      <c r="AG99" s="320"/>
      <c r="AH99" s="320"/>
      <c r="AI99" s="320"/>
      <c r="AJ99" s="320"/>
      <c r="AK99" s="320"/>
      <c r="AL99" s="320"/>
      <c r="AM99" s="320"/>
      <c r="AN99" s="320"/>
      <c r="AO99" s="320"/>
      <c r="AP99" s="320"/>
      <c r="AQ99" s="320"/>
      <c r="AR99" s="320"/>
      <c r="AS99" s="320"/>
      <c r="AT99" s="320"/>
      <c r="AU99" s="320"/>
      <c r="AV99" s="320"/>
      <c r="AW99" s="320"/>
      <c r="AX99" s="320"/>
      <c r="AY99" s="320"/>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21"/>
      <c r="DI99" s="321"/>
      <c r="DJ99" s="321"/>
      <c r="DK99" s="321"/>
      <c r="DL99" s="321"/>
      <c r="DM99" s="321"/>
    </row>
    <row r="100" spans="1:117"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309"/>
      <c r="AD100" s="313"/>
      <c r="AE100" s="309"/>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1"/>
      <c r="DI100" s="321"/>
      <c r="DJ100" s="321"/>
      <c r="DK100" s="321"/>
      <c r="DL100" s="321"/>
      <c r="DM100" s="321"/>
    </row>
    <row r="101" spans="1:117"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309"/>
      <c r="AD101" s="313"/>
      <c r="AE101" s="309"/>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1"/>
      <c r="BA101" s="321"/>
      <c r="BB101" s="321"/>
      <c r="BC101" s="321"/>
      <c r="BD101" s="321"/>
      <c r="BE101" s="321"/>
      <c r="BF101" s="321"/>
      <c r="BG101" s="321"/>
      <c r="BH101" s="321"/>
      <c r="BI101" s="321"/>
      <c r="BJ101" s="321"/>
      <c r="BK101" s="321"/>
      <c r="BL101" s="321"/>
      <c r="BM101" s="321"/>
      <c r="BN101" s="321"/>
      <c r="BO101" s="321"/>
      <c r="BP101" s="321"/>
      <c r="BQ101" s="321"/>
      <c r="BR101" s="321"/>
      <c r="BS101" s="321"/>
      <c r="BT101" s="321"/>
      <c r="BU101" s="321"/>
      <c r="BV101" s="321"/>
      <c r="BW101" s="321"/>
      <c r="BX101" s="321"/>
      <c r="BY101" s="321"/>
      <c r="BZ101" s="321"/>
      <c r="CA101" s="321"/>
      <c r="CB101" s="321"/>
      <c r="CC101" s="321"/>
      <c r="CD101" s="321"/>
      <c r="CE101" s="321"/>
      <c r="CF101" s="321"/>
      <c r="CG101" s="321"/>
      <c r="CH101" s="321"/>
      <c r="CI101" s="321"/>
      <c r="CJ101" s="321"/>
      <c r="CK101" s="321"/>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1"/>
      <c r="DI101" s="321"/>
      <c r="DJ101" s="321"/>
      <c r="DK101" s="321"/>
      <c r="DL101" s="321"/>
      <c r="DM101" s="321"/>
    </row>
    <row r="102" spans="1:117"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309"/>
      <c r="AD102" s="313"/>
      <c r="AE102" s="309"/>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321"/>
      <c r="CC102" s="321"/>
      <c r="CD102" s="321"/>
      <c r="CE102" s="321"/>
      <c r="CF102" s="321"/>
      <c r="CG102" s="321"/>
      <c r="CH102" s="321"/>
      <c r="CI102" s="321"/>
      <c r="CJ102" s="321"/>
      <c r="CK102" s="321"/>
      <c r="CL102" s="321"/>
      <c r="CM102" s="321"/>
      <c r="CN102" s="321"/>
      <c r="CO102" s="321"/>
      <c r="CP102" s="321"/>
      <c r="CQ102" s="321"/>
      <c r="CR102" s="321"/>
      <c r="CS102" s="321"/>
      <c r="CT102" s="321"/>
      <c r="CU102" s="321"/>
      <c r="CV102" s="321"/>
      <c r="CW102" s="321"/>
      <c r="CX102" s="321"/>
      <c r="CY102" s="321"/>
      <c r="CZ102" s="321"/>
      <c r="DA102" s="321"/>
      <c r="DB102" s="321"/>
      <c r="DC102" s="321"/>
      <c r="DD102" s="321"/>
      <c r="DE102" s="321"/>
      <c r="DF102" s="321"/>
      <c r="DG102" s="321"/>
      <c r="DH102" s="321"/>
      <c r="DI102" s="321"/>
      <c r="DJ102" s="321"/>
      <c r="DK102" s="321"/>
      <c r="DL102" s="321"/>
      <c r="DM102" s="321"/>
    </row>
    <row r="103" spans="1:117"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309"/>
      <c r="AD103" s="306"/>
      <c r="AE103" s="325"/>
      <c r="AF103" s="326"/>
      <c r="AG103" s="327"/>
      <c r="AH103" s="327"/>
      <c r="AI103" s="328"/>
      <c r="AJ103" s="328"/>
      <c r="AK103" s="308"/>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321"/>
      <c r="CC103" s="321"/>
      <c r="CD103" s="321"/>
      <c r="CE103" s="321"/>
      <c r="CF103" s="321"/>
      <c r="CG103" s="321"/>
      <c r="CH103" s="321"/>
      <c r="CI103" s="321"/>
      <c r="CJ103" s="321"/>
      <c r="CK103" s="321"/>
      <c r="CL103" s="321"/>
      <c r="CM103" s="321"/>
      <c r="CN103" s="321"/>
      <c r="CO103" s="321"/>
      <c r="CP103" s="321"/>
      <c r="CQ103" s="321"/>
      <c r="CR103" s="321"/>
      <c r="CS103" s="321"/>
      <c r="CT103" s="321"/>
      <c r="CU103" s="321"/>
      <c r="CV103" s="321"/>
      <c r="CW103" s="321"/>
      <c r="CX103" s="321"/>
      <c r="CY103" s="321"/>
      <c r="CZ103" s="321"/>
      <c r="DA103" s="321"/>
      <c r="DB103" s="321"/>
      <c r="DC103" s="321"/>
      <c r="DD103" s="321"/>
      <c r="DE103" s="321"/>
      <c r="DF103" s="321"/>
      <c r="DG103" s="321"/>
      <c r="DH103" s="321"/>
      <c r="DI103" s="321"/>
      <c r="DJ103" s="321"/>
      <c r="DK103" s="321"/>
      <c r="DL103" s="321"/>
      <c r="DM103" s="321"/>
    </row>
    <row r="104" spans="1:117"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298"/>
      <c r="AD104" s="329"/>
      <c r="AE104" s="298"/>
      <c r="AF104" s="298"/>
      <c r="AG104" s="298"/>
      <c r="AH104" s="298"/>
      <c r="AI104" s="298"/>
      <c r="AJ104" s="298"/>
      <c r="AK104" s="298"/>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R104" s="321"/>
      <c r="CS104" s="321"/>
      <c r="CT104" s="321"/>
      <c r="CU104" s="321"/>
      <c r="CV104" s="321"/>
      <c r="CW104" s="321"/>
      <c r="CX104" s="321"/>
      <c r="CY104" s="321"/>
      <c r="CZ104" s="321"/>
      <c r="DA104" s="321"/>
      <c r="DB104" s="321"/>
      <c r="DC104" s="321"/>
      <c r="DD104" s="321"/>
      <c r="DE104" s="321"/>
      <c r="DF104" s="321"/>
      <c r="DG104" s="321"/>
      <c r="DH104" s="321"/>
      <c r="DI104" s="321"/>
      <c r="DJ104" s="321"/>
      <c r="DK104" s="321"/>
      <c r="DL104" s="321"/>
      <c r="DM104" s="321"/>
    </row>
    <row r="105" spans="1:117"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289"/>
      <c r="AD105" s="290" t="s">
        <v>1</v>
      </c>
      <c r="AE105" s="291" t="s">
        <v>0</v>
      </c>
      <c r="AF105" s="291" t="s">
        <v>3</v>
      </c>
      <c r="AG105" s="291" t="s">
        <v>4</v>
      </c>
      <c r="AH105" s="291"/>
      <c r="AI105" s="292"/>
      <c r="AJ105" s="292"/>
      <c r="AK105" s="292"/>
      <c r="AL105" s="293"/>
      <c r="AM105" s="293"/>
      <c r="AN105" s="293"/>
      <c r="AO105" s="293"/>
      <c r="AP105" s="293"/>
      <c r="AQ105" s="293"/>
      <c r="AR105" s="293"/>
      <c r="AS105" s="293"/>
      <c r="AT105" s="293"/>
      <c r="AU105" s="293"/>
      <c r="AV105" s="293"/>
      <c r="AW105" s="293"/>
      <c r="AX105" s="293"/>
      <c r="AY105" s="293"/>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321"/>
      <c r="CC105" s="321"/>
      <c r="CD105" s="321"/>
      <c r="CE105" s="321"/>
      <c r="CF105" s="321"/>
      <c r="CG105" s="321"/>
      <c r="CH105" s="321"/>
      <c r="CI105" s="321"/>
      <c r="CJ105" s="321"/>
      <c r="CK105" s="321"/>
      <c r="CL105" s="321"/>
      <c r="CM105" s="321"/>
      <c r="CN105" s="321"/>
      <c r="CO105" s="321"/>
      <c r="CP105" s="321"/>
      <c r="CQ105" s="321"/>
      <c r="CR105" s="321"/>
      <c r="CS105" s="321"/>
      <c r="CT105" s="321"/>
      <c r="CU105" s="321"/>
      <c r="CV105" s="321"/>
      <c r="CW105" s="321"/>
      <c r="CX105" s="321"/>
      <c r="CY105" s="321"/>
      <c r="CZ105" s="321"/>
      <c r="DA105" s="321"/>
      <c r="DB105" s="321"/>
      <c r="DC105" s="321"/>
      <c r="DD105" s="321"/>
      <c r="DE105" s="321"/>
      <c r="DF105" s="321"/>
      <c r="DG105" s="321"/>
      <c r="DH105" s="321"/>
      <c r="DI105" s="321"/>
      <c r="DJ105" s="321"/>
      <c r="DK105" s="321"/>
      <c r="DL105" s="321"/>
      <c r="DM105" s="321"/>
    </row>
    <row r="106" spans="1:117"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289"/>
      <c r="AD106" s="290">
        <v>1</v>
      </c>
      <c r="AE106" s="291">
        <f>1+(AD106-1)*22</f>
        <v>1</v>
      </c>
      <c r="AF106" s="294">
        <v>20</v>
      </c>
      <c r="AG106" s="294">
        <f>AF106+AE106</f>
        <v>21</v>
      </c>
      <c r="AH106" s="294"/>
      <c r="AI106" s="292"/>
      <c r="AJ106" s="292"/>
      <c r="AK106" s="292"/>
      <c r="AL106" s="293"/>
      <c r="AM106" s="293"/>
      <c r="AN106" s="293"/>
      <c r="AO106" s="293"/>
      <c r="AP106" s="293"/>
      <c r="AQ106" s="293"/>
      <c r="AR106" s="293"/>
      <c r="AS106" s="293"/>
      <c r="AT106" s="293"/>
      <c r="AU106" s="293"/>
      <c r="AV106" s="293"/>
      <c r="AW106" s="293"/>
      <c r="AX106" s="293"/>
      <c r="AY106" s="293"/>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321"/>
      <c r="CC106" s="321"/>
      <c r="CD106" s="321"/>
      <c r="CE106" s="321"/>
      <c r="CF106" s="321"/>
      <c r="CG106" s="321"/>
      <c r="CH106" s="321"/>
      <c r="CI106" s="321"/>
      <c r="CJ106" s="321"/>
      <c r="CK106" s="321"/>
      <c r="CL106" s="321"/>
      <c r="CM106" s="321"/>
      <c r="CN106" s="321"/>
      <c r="CO106" s="321"/>
      <c r="CP106" s="321"/>
      <c r="CQ106" s="321"/>
      <c r="CR106" s="321"/>
      <c r="CS106" s="321"/>
      <c r="CT106" s="321"/>
      <c r="CU106" s="321"/>
      <c r="CV106" s="321"/>
      <c r="CW106" s="321"/>
      <c r="CX106" s="321"/>
      <c r="CY106" s="321"/>
      <c r="CZ106" s="321"/>
      <c r="DA106" s="321"/>
      <c r="DB106" s="321"/>
      <c r="DC106" s="321"/>
      <c r="DD106" s="321"/>
      <c r="DE106" s="321"/>
      <c r="DF106" s="321"/>
      <c r="DG106" s="321"/>
      <c r="DH106" s="321"/>
      <c r="DI106" s="321"/>
      <c r="DJ106" s="321"/>
      <c r="DK106" s="321"/>
      <c r="DL106" s="321"/>
      <c r="DM106" s="321"/>
    </row>
    <row r="107" spans="1:117"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295"/>
      <c r="AD107" s="296"/>
      <c r="AE107" s="293"/>
      <c r="AF107" s="297"/>
      <c r="AG107" s="298"/>
      <c r="AH107" s="298"/>
      <c r="AI107" s="292"/>
      <c r="AJ107" s="292"/>
      <c r="AK107" s="292"/>
      <c r="AL107" s="293"/>
      <c r="AM107" s="293"/>
      <c r="AN107" s="293"/>
      <c r="AO107" s="293"/>
      <c r="AP107" s="293"/>
      <c r="AQ107" s="293"/>
      <c r="AR107" s="293"/>
      <c r="AS107" s="293"/>
      <c r="AT107" s="293"/>
      <c r="AU107" s="293"/>
      <c r="AV107" s="293"/>
      <c r="AW107" s="293"/>
      <c r="AX107" s="293"/>
      <c r="AY107" s="293"/>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1"/>
      <c r="DI107" s="321"/>
      <c r="DJ107" s="321"/>
      <c r="DK107" s="321"/>
      <c r="DL107" s="321"/>
      <c r="DM107" s="321"/>
    </row>
    <row r="108" spans="1:117"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295"/>
      <c r="AD108" s="299" t="s">
        <v>2</v>
      </c>
      <c r="AE108" s="300" t="s">
        <v>5</v>
      </c>
      <c r="AF108" s="300"/>
      <c r="AG108" s="300"/>
      <c r="AH108" s="300"/>
      <c r="AI108" s="292"/>
      <c r="AJ108" s="292"/>
      <c r="AK108" s="292"/>
      <c r="AL108" s="293"/>
      <c r="AM108" s="293"/>
      <c r="AN108" s="293"/>
      <c r="AO108" s="293"/>
      <c r="AP108" s="293"/>
      <c r="AQ108" s="293"/>
      <c r="AR108" s="293"/>
      <c r="AS108" s="293"/>
      <c r="AT108" s="293"/>
      <c r="AU108" s="293"/>
      <c r="AV108" s="293"/>
      <c r="AW108" s="293"/>
      <c r="AX108" s="293"/>
      <c r="AY108" s="293"/>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321"/>
      <c r="CC108" s="321"/>
      <c r="CD108" s="321"/>
      <c r="CE108" s="321"/>
      <c r="CF108" s="321"/>
      <c r="CG108" s="321"/>
      <c r="CH108" s="321"/>
      <c r="CI108" s="321"/>
      <c r="CJ108" s="321"/>
      <c r="CK108" s="321"/>
      <c r="CL108" s="321"/>
      <c r="CM108" s="321"/>
      <c r="CN108" s="321"/>
      <c r="CO108" s="321"/>
      <c r="CP108" s="321"/>
      <c r="CQ108" s="321"/>
      <c r="CR108" s="321"/>
      <c r="CS108" s="321"/>
      <c r="CT108" s="321"/>
      <c r="CU108" s="321"/>
      <c r="CV108" s="321"/>
      <c r="CW108" s="321"/>
      <c r="CX108" s="321"/>
      <c r="CY108" s="321"/>
      <c r="CZ108" s="321"/>
      <c r="DA108" s="321"/>
      <c r="DB108" s="321"/>
      <c r="DC108" s="321"/>
      <c r="DD108" s="321"/>
      <c r="DE108" s="321"/>
      <c r="DF108" s="321"/>
      <c r="DG108" s="321"/>
      <c r="DH108" s="321"/>
      <c r="DI108" s="321"/>
      <c r="DJ108" s="321"/>
      <c r="DK108" s="321"/>
      <c r="DL108" s="321"/>
      <c r="DM108" s="321"/>
    </row>
    <row r="109" spans="1:117"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295"/>
      <c r="AD109" s="301" t="str">
        <f>AD9</f>
        <v>Winter 2015-2016</v>
      </c>
      <c r="AE109" s="302" t="str">
        <f>AE135</f>
        <v>SYSTEM: Total lane miles</v>
      </c>
      <c r="AF109" s="303"/>
      <c r="AG109" s="303"/>
      <c r="AH109" s="303"/>
      <c r="AI109" s="298"/>
      <c r="AJ109" s="298"/>
      <c r="AK109" s="298"/>
      <c r="AL109" s="293"/>
      <c r="AM109" s="293"/>
      <c r="AN109" s="293"/>
      <c r="AO109" s="293"/>
      <c r="AP109" s="293"/>
      <c r="AQ109" s="293"/>
      <c r="AR109" s="293"/>
      <c r="AS109" s="293"/>
      <c r="AT109" s="293"/>
      <c r="AU109" s="293"/>
      <c r="AV109" s="293"/>
      <c r="AW109" s="293"/>
      <c r="AX109" s="293"/>
      <c r="AY109" s="293"/>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321"/>
      <c r="CC109" s="321"/>
      <c r="CD109" s="321"/>
      <c r="CE109" s="321"/>
      <c r="CF109" s="321"/>
      <c r="CG109" s="321"/>
      <c r="CH109" s="321"/>
      <c r="CI109" s="321"/>
      <c r="CJ109" s="321"/>
      <c r="CK109" s="321"/>
      <c r="CL109" s="321"/>
      <c r="CM109" s="321"/>
      <c r="CN109" s="321"/>
      <c r="CO109" s="321"/>
      <c r="CP109" s="321"/>
      <c r="CQ109" s="321"/>
      <c r="CR109" s="321"/>
      <c r="CS109" s="321"/>
      <c r="CT109" s="321"/>
      <c r="CU109" s="321"/>
      <c r="CV109" s="321"/>
      <c r="CW109" s="321"/>
      <c r="CX109" s="321"/>
      <c r="CY109" s="321"/>
      <c r="CZ109" s="321"/>
      <c r="DA109" s="321"/>
      <c r="DB109" s="321"/>
      <c r="DC109" s="321"/>
      <c r="DD109" s="321"/>
      <c r="DE109" s="321"/>
      <c r="DF109" s="321"/>
      <c r="DG109" s="321"/>
      <c r="DH109" s="321"/>
      <c r="DI109" s="321"/>
      <c r="DJ109" s="321"/>
      <c r="DK109" s="321"/>
      <c r="DL109" s="321"/>
      <c r="DM109" s="321"/>
    </row>
    <row r="110" spans="1:117"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295"/>
      <c r="AD110" s="301" t="str">
        <f t="shared" ref="AD110:AD112" si="6">AD10</f>
        <v>Winter 2014-2015</v>
      </c>
      <c r="AE110" s="302" t="str">
        <f>AF135</f>
        <v>HUMAN RESOURCES: State workers (full-time)</v>
      </c>
      <c r="AF110" s="303"/>
      <c r="AG110" s="303"/>
      <c r="AH110" s="303"/>
      <c r="AI110" s="298"/>
      <c r="AJ110" s="298"/>
      <c r="AK110" s="298"/>
      <c r="AL110" s="293"/>
      <c r="AM110" s="293"/>
      <c r="AN110" s="293"/>
      <c r="AO110" s="293"/>
      <c r="AP110" s="293"/>
      <c r="AQ110" s="293"/>
      <c r="AR110" s="293"/>
      <c r="AS110" s="293"/>
      <c r="AT110" s="293"/>
      <c r="AU110" s="293"/>
      <c r="AV110" s="293"/>
      <c r="AW110" s="293"/>
      <c r="AX110" s="293"/>
      <c r="AY110" s="293"/>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21"/>
      <c r="DI110" s="321"/>
      <c r="DJ110" s="321"/>
      <c r="DK110" s="321"/>
      <c r="DL110" s="321"/>
      <c r="DM110" s="321"/>
    </row>
    <row r="111" spans="1:117"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293"/>
      <c r="AD111" s="301" t="str">
        <f t="shared" si="6"/>
        <v>Average 2014-15 and 2015-16</v>
      </c>
      <c r="AE111" s="302" t="str">
        <f>AG135</f>
        <v>HUMAN RESOURCES: State workers (part-time and seasonal)</v>
      </c>
      <c r="AF111" s="303"/>
      <c r="AG111" s="303"/>
      <c r="AH111" s="303"/>
      <c r="AI111" s="298"/>
      <c r="AJ111" s="298"/>
      <c r="AK111" s="298"/>
      <c r="AL111" s="293"/>
      <c r="AM111" s="293"/>
      <c r="AN111" s="293"/>
      <c r="AO111" s="293"/>
      <c r="AP111" s="293"/>
      <c r="AQ111" s="293"/>
      <c r="AR111" s="293"/>
      <c r="AS111" s="293"/>
      <c r="AT111" s="293"/>
      <c r="AU111" s="293"/>
      <c r="AV111" s="293"/>
      <c r="AW111" s="293"/>
      <c r="AX111" s="293"/>
      <c r="AY111" s="293"/>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row>
    <row r="112" spans="1:117"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295"/>
      <c r="AD112" s="301" t="str">
        <f t="shared" si="6"/>
        <v>Change 2014-15 to 2015-16</v>
      </c>
      <c r="AE112" s="302" t="str">
        <f>AH135</f>
        <v>VEHICLE RESOURCES: Plow trucks (owned and contracted units)</v>
      </c>
      <c r="AF112" s="303"/>
      <c r="AG112" s="303"/>
      <c r="AH112" s="303"/>
      <c r="AI112" s="298"/>
      <c r="AJ112" s="298"/>
      <c r="AK112" s="298"/>
      <c r="AL112" s="293"/>
      <c r="AM112" s="293"/>
      <c r="AN112" s="293"/>
      <c r="AO112" s="293"/>
      <c r="AP112" s="293"/>
      <c r="AQ112" s="293"/>
      <c r="AR112" s="293"/>
      <c r="AS112" s="293"/>
      <c r="AT112" s="293"/>
      <c r="AU112" s="293"/>
      <c r="AV112" s="293"/>
      <c r="AW112" s="293"/>
      <c r="AX112" s="293"/>
      <c r="AY112" s="293"/>
      <c r="AZ112" s="321"/>
      <c r="BA112" s="321"/>
      <c r="BB112" s="321"/>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R112" s="321"/>
      <c r="CS112" s="321"/>
      <c r="CT112" s="321"/>
      <c r="CU112" s="321"/>
      <c r="CV112" s="321"/>
      <c r="CW112" s="321"/>
      <c r="CX112" s="321"/>
      <c r="CY112" s="321"/>
      <c r="CZ112" s="321"/>
      <c r="DA112" s="321"/>
      <c r="DB112" s="321"/>
      <c r="DC112" s="321"/>
      <c r="DD112" s="321"/>
      <c r="DE112" s="321"/>
      <c r="DF112" s="321"/>
      <c r="DG112" s="321"/>
      <c r="DH112" s="321"/>
      <c r="DI112" s="321"/>
      <c r="DJ112" s="321"/>
      <c r="DK112" s="321"/>
      <c r="DL112" s="321"/>
      <c r="DM112" s="321"/>
    </row>
    <row r="113" spans="1:117"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295"/>
      <c r="AD113" s="301"/>
      <c r="AE113" s="302" t="str">
        <f>AI135</f>
        <v>VEHICLE RESOURCES: Road graders (owned and contracted units)</v>
      </c>
      <c r="AF113" s="303"/>
      <c r="AG113" s="303"/>
      <c r="AH113" s="303"/>
      <c r="AI113" s="298"/>
      <c r="AJ113" s="298"/>
      <c r="AK113" s="298"/>
      <c r="AL113" s="293"/>
      <c r="AM113" s="293"/>
      <c r="AN113" s="293"/>
      <c r="AO113" s="293"/>
      <c r="AP113" s="293"/>
      <c r="AQ113" s="293"/>
      <c r="AR113" s="293"/>
      <c r="AS113" s="293"/>
      <c r="AT113" s="293"/>
      <c r="AU113" s="293"/>
      <c r="AV113" s="293"/>
      <c r="AW113" s="293"/>
      <c r="AX113" s="293"/>
      <c r="AY113" s="293"/>
      <c r="AZ113" s="321"/>
      <c r="BA113" s="321"/>
      <c r="BB113" s="321"/>
      <c r="BC113" s="321"/>
      <c r="BD113" s="321"/>
      <c r="BE113" s="321"/>
      <c r="BF113" s="321"/>
      <c r="BG113" s="321"/>
      <c r="BH113" s="321"/>
      <c r="BI113" s="321"/>
      <c r="BJ113" s="321"/>
      <c r="BK113" s="321"/>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21"/>
      <c r="DI113" s="321"/>
      <c r="DJ113" s="321"/>
      <c r="DK113" s="321"/>
      <c r="DL113" s="321"/>
      <c r="DM113" s="321"/>
    </row>
    <row r="114" spans="1:117"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295"/>
      <c r="AD114" s="301"/>
      <c r="AE114" s="302" t="str">
        <f>AJ135</f>
        <v>VEHICLE RESOURCES: Blowers (owned and contracted units)</v>
      </c>
      <c r="AF114" s="303"/>
      <c r="AG114" s="303"/>
      <c r="AH114" s="303"/>
      <c r="AI114" s="298"/>
      <c r="AJ114" s="298"/>
      <c r="AK114" s="298"/>
      <c r="AL114" s="293"/>
      <c r="AM114" s="293"/>
      <c r="AN114" s="293"/>
      <c r="AO114" s="293"/>
      <c r="AP114" s="293"/>
      <c r="AQ114" s="293"/>
      <c r="AR114" s="293"/>
      <c r="AS114" s="293"/>
      <c r="AT114" s="293"/>
      <c r="AU114" s="293"/>
      <c r="AV114" s="293"/>
      <c r="AW114" s="293"/>
      <c r="AX114" s="293"/>
      <c r="AY114" s="293"/>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1"/>
      <c r="DI114" s="321"/>
      <c r="DJ114" s="321"/>
      <c r="DK114" s="321"/>
      <c r="DL114" s="321"/>
      <c r="DM114" s="321"/>
    </row>
    <row r="115" spans="1:117"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295"/>
      <c r="AD115" s="301"/>
      <c r="AE115" s="302" t="str">
        <f>AK135</f>
        <v>FACILITY RESOURCES: Salt storage facilities (count)</v>
      </c>
      <c r="AF115" s="303"/>
      <c r="AG115" s="303"/>
      <c r="AH115" s="303"/>
      <c r="AI115" s="298"/>
      <c r="AJ115" s="298"/>
      <c r="AK115" s="298"/>
      <c r="AL115" s="293"/>
      <c r="AM115" s="293"/>
      <c r="AN115" s="293"/>
      <c r="AO115" s="293"/>
      <c r="AP115" s="293"/>
      <c r="AQ115" s="293"/>
      <c r="AR115" s="293"/>
      <c r="AS115" s="293"/>
      <c r="AT115" s="293"/>
      <c r="AU115" s="293"/>
      <c r="AV115" s="293"/>
      <c r="AW115" s="293"/>
      <c r="AX115" s="293"/>
      <c r="AY115" s="293"/>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R115" s="321"/>
      <c r="CS115" s="321"/>
      <c r="CT115" s="321"/>
      <c r="CU115" s="321"/>
      <c r="CV115" s="321"/>
      <c r="CW115" s="321"/>
      <c r="CX115" s="321"/>
      <c r="CY115" s="321"/>
      <c r="CZ115" s="321"/>
      <c r="DA115" s="321"/>
      <c r="DB115" s="321"/>
      <c r="DC115" s="321"/>
      <c r="DD115" s="321"/>
      <c r="DE115" s="321"/>
      <c r="DF115" s="321"/>
      <c r="DG115" s="321"/>
      <c r="DH115" s="321"/>
      <c r="DI115" s="321"/>
      <c r="DJ115" s="321"/>
      <c r="DK115" s="321"/>
      <c r="DL115" s="321"/>
      <c r="DM115" s="321"/>
    </row>
    <row r="116" spans="1:117"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295"/>
      <c r="AD116" s="301"/>
      <c r="AE116" s="302" t="str">
        <f>AL135</f>
        <v>FACILITY RESOURCES: Salt storage capacity (tons)</v>
      </c>
      <c r="AF116" s="303"/>
      <c r="AG116" s="303"/>
      <c r="AH116" s="303"/>
      <c r="AI116" s="298"/>
      <c r="AJ116" s="298"/>
      <c r="AK116" s="298"/>
      <c r="AL116" s="293"/>
      <c r="AM116" s="293"/>
      <c r="AN116" s="293"/>
      <c r="AO116" s="293"/>
      <c r="AP116" s="293"/>
      <c r="AQ116" s="293"/>
      <c r="AR116" s="293"/>
      <c r="AS116" s="293"/>
      <c r="AT116" s="293"/>
      <c r="AU116" s="293"/>
      <c r="AV116" s="293"/>
      <c r="AW116" s="293"/>
      <c r="AX116" s="293"/>
      <c r="AY116" s="293"/>
      <c r="AZ116" s="321"/>
      <c r="BA116" s="321"/>
      <c r="BB116" s="321"/>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21"/>
      <c r="DI116" s="321"/>
      <c r="DJ116" s="321"/>
      <c r="DK116" s="321"/>
      <c r="DL116" s="321"/>
      <c r="DM116" s="321"/>
    </row>
    <row r="117" spans="1:117"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295"/>
      <c r="AD117" s="301"/>
      <c r="AE117" s="302" t="str">
        <f>AM135</f>
        <v>FACILITY RESOURCES: Liquid storage facilities (count)</v>
      </c>
      <c r="AF117" s="303"/>
      <c r="AG117" s="303"/>
      <c r="AH117" s="303"/>
      <c r="AI117" s="298"/>
      <c r="AJ117" s="298"/>
      <c r="AK117" s="298"/>
      <c r="AL117" s="293"/>
      <c r="AM117" s="293"/>
      <c r="AN117" s="293"/>
      <c r="AO117" s="293"/>
      <c r="AP117" s="293"/>
      <c r="AQ117" s="293"/>
      <c r="AR117" s="293"/>
      <c r="AS117" s="293"/>
      <c r="AT117" s="293"/>
      <c r="AU117" s="293"/>
      <c r="AV117" s="293"/>
      <c r="AW117" s="293"/>
      <c r="AX117" s="293"/>
      <c r="AY117" s="293"/>
      <c r="AZ117" s="321"/>
      <c r="BA117" s="321"/>
      <c r="BB117" s="321"/>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1"/>
      <c r="DI117" s="321"/>
      <c r="DJ117" s="321"/>
      <c r="DK117" s="321"/>
      <c r="DL117" s="321"/>
      <c r="DM117" s="321"/>
    </row>
    <row r="118" spans="1:117"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295"/>
      <c r="AD118" s="301"/>
      <c r="AE118" s="302" t="str">
        <f>AN135</f>
        <v>FACILITY RESOURCES: Liquid storage capacity (gallons)</v>
      </c>
      <c r="AF118" s="303"/>
      <c r="AG118" s="303"/>
      <c r="AH118" s="303"/>
      <c r="AI118" s="298"/>
      <c r="AJ118" s="298"/>
      <c r="AK118" s="298"/>
      <c r="AL118" s="293"/>
      <c r="AM118" s="293"/>
      <c r="AN118" s="293"/>
      <c r="AO118" s="293"/>
      <c r="AP118" s="293"/>
      <c r="AQ118" s="293"/>
      <c r="AR118" s="293"/>
      <c r="AS118" s="293"/>
      <c r="AT118" s="293"/>
      <c r="AU118" s="293"/>
      <c r="AV118" s="293"/>
      <c r="AW118" s="293"/>
      <c r="AX118" s="293"/>
      <c r="AY118" s="293"/>
      <c r="AZ118" s="321"/>
      <c r="BA118" s="321"/>
      <c r="BB118" s="321"/>
      <c r="BC118" s="321"/>
      <c r="BD118" s="321"/>
      <c r="BE118" s="321"/>
      <c r="BF118" s="321"/>
      <c r="BG118" s="321"/>
      <c r="BH118" s="321"/>
      <c r="BI118" s="321"/>
      <c r="BJ118" s="321"/>
      <c r="BK118" s="321"/>
      <c r="BL118" s="321"/>
      <c r="BM118" s="321"/>
      <c r="BN118" s="321"/>
      <c r="BO118" s="321"/>
      <c r="BP118" s="321"/>
      <c r="BQ118" s="321"/>
      <c r="BR118" s="321"/>
      <c r="BS118" s="321"/>
      <c r="BT118" s="321"/>
      <c r="BU118" s="321"/>
      <c r="BV118" s="321"/>
      <c r="BW118" s="321"/>
      <c r="BX118" s="321"/>
      <c r="BY118" s="321"/>
      <c r="BZ118" s="321"/>
      <c r="CA118" s="321"/>
      <c r="CB118" s="321"/>
      <c r="CC118" s="321"/>
      <c r="CD118" s="321"/>
      <c r="CE118" s="321"/>
      <c r="CF118" s="321"/>
      <c r="CG118" s="321"/>
      <c r="CH118" s="321"/>
      <c r="CI118" s="321"/>
      <c r="CJ118" s="321"/>
      <c r="CK118" s="321"/>
      <c r="CL118" s="321"/>
      <c r="CM118" s="321"/>
      <c r="CN118" s="321"/>
      <c r="CO118" s="321"/>
      <c r="CP118" s="321"/>
      <c r="CQ118" s="321"/>
      <c r="CR118" s="321"/>
      <c r="CS118" s="321"/>
      <c r="CT118" s="321"/>
      <c r="CU118" s="321"/>
      <c r="CV118" s="321"/>
      <c r="CW118" s="321"/>
      <c r="CX118" s="321"/>
      <c r="CY118" s="321"/>
      <c r="CZ118" s="321"/>
      <c r="DA118" s="321"/>
      <c r="DB118" s="321"/>
      <c r="DC118" s="321"/>
      <c r="DD118" s="321"/>
      <c r="DE118" s="321"/>
      <c r="DF118" s="321"/>
      <c r="DG118" s="321"/>
      <c r="DH118" s="321"/>
      <c r="DI118" s="321"/>
      <c r="DJ118" s="321"/>
      <c r="DK118" s="321"/>
      <c r="DL118" s="321"/>
      <c r="DM118" s="321"/>
    </row>
    <row r="119" spans="1:117"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295"/>
      <c r="AD119" s="301"/>
      <c r="AE119" s="302" t="str">
        <f>AO135</f>
        <v>DRY MATERIALS: Salt applied (tons)</v>
      </c>
      <c r="AF119" s="303"/>
      <c r="AG119" s="303"/>
      <c r="AH119" s="303"/>
      <c r="AI119" s="298"/>
      <c r="AJ119" s="298"/>
      <c r="AK119" s="298"/>
      <c r="AL119" s="293"/>
      <c r="AM119" s="293"/>
      <c r="AN119" s="293"/>
      <c r="AO119" s="293"/>
      <c r="AP119" s="293"/>
      <c r="AQ119" s="293"/>
      <c r="AR119" s="293"/>
      <c r="AS119" s="293"/>
      <c r="AT119" s="293"/>
      <c r="AU119" s="293"/>
      <c r="AV119" s="293"/>
      <c r="AW119" s="293"/>
      <c r="AX119" s="293"/>
      <c r="AY119" s="293"/>
      <c r="AZ119" s="321"/>
      <c r="BA119" s="321"/>
      <c r="BB119" s="321"/>
      <c r="BC119" s="321"/>
      <c r="BD119" s="321"/>
      <c r="BE119" s="321"/>
      <c r="BF119" s="321"/>
      <c r="BG119" s="321"/>
      <c r="BH119" s="321"/>
      <c r="BI119" s="321"/>
      <c r="BJ119" s="321"/>
      <c r="BK119" s="321"/>
      <c r="BL119" s="321"/>
      <c r="BM119" s="321"/>
      <c r="BN119" s="321"/>
      <c r="BO119" s="321"/>
      <c r="BP119" s="321"/>
      <c r="BQ119" s="321"/>
      <c r="BR119" s="321"/>
      <c r="BS119" s="321"/>
      <c r="BT119" s="321"/>
      <c r="BU119" s="321"/>
      <c r="BV119" s="321"/>
      <c r="BW119" s="321"/>
      <c r="BX119" s="321"/>
      <c r="BY119" s="321"/>
      <c r="BZ119" s="321"/>
      <c r="CA119" s="321"/>
      <c r="CB119" s="321"/>
      <c r="CC119" s="321"/>
      <c r="CD119" s="321"/>
      <c r="CE119" s="321"/>
      <c r="CF119" s="321"/>
      <c r="CG119" s="321"/>
      <c r="CH119" s="321"/>
      <c r="CI119" s="321"/>
      <c r="CJ119" s="321"/>
      <c r="CK119" s="321"/>
      <c r="CL119" s="321"/>
      <c r="CM119" s="321"/>
      <c r="CN119" s="321"/>
      <c r="CO119" s="321"/>
      <c r="CP119" s="321"/>
      <c r="CQ119" s="321"/>
      <c r="CR119" s="321"/>
      <c r="CS119" s="321"/>
      <c r="CT119" s="321"/>
      <c r="CU119" s="321"/>
      <c r="CV119" s="321"/>
      <c r="CW119" s="321"/>
      <c r="CX119" s="321"/>
      <c r="CY119" s="321"/>
      <c r="CZ119" s="321"/>
      <c r="DA119" s="321"/>
      <c r="DB119" s="321"/>
      <c r="DC119" s="321"/>
      <c r="DD119" s="321"/>
      <c r="DE119" s="321"/>
      <c r="DF119" s="321"/>
      <c r="DG119" s="321"/>
      <c r="DH119" s="321"/>
      <c r="DI119" s="321"/>
      <c r="DJ119" s="321"/>
      <c r="DK119" s="321"/>
      <c r="DL119" s="321"/>
      <c r="DM119" s="321"/>
    </row>
    <row r="120" spans="1:117"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295"/>
      <c r="AD120" s="301"/>
      <c r="AE120" s="302" t="str">
        <f>AP135</f>
        <v>DRY MATERIALS: Total chemicals applied (tons)</v>
      </c>
      <c r="AF120" s="303"/>
      <c r="AG120" s="303"/>
      <c r="AH120" s="303"/>
      <c r="AI120" s="298"/>
      <c r="AJ120" s="298"/>
      <c r="AK120" s="298"/>
      <c r="AL120" s="293"/>
      <c r="AM120" s="293"/>
      <c r="AN120" s="293"/>
      <c r="AO120" s="293"/>
      <c r="AP120" s="293"/>
      <c r="AQ120" s="293"/>
      <c r="AR120" s="293"/>
      <c r="AS120" s="293"/>
      <c r="AT120" s="293"/>
      <c r="AU120" s="293"/>
      <c r="AV120" s="293"/>
      <c r="AW120" s="293"/>
      <c r="AX120" s="293"/>
      <c r="AY120" s="293"/>
      <c r="AZ120" s="321"/>
      <c r="BA120" s="321"/>
      <c r="BB120" s="321"/>
      <c r="BC120" s="321"/>
      <c r="BD120" s="321"/>
      <c r="BE120" s="321"/>
      <c r="BF120" s="321"/>
      <c r="BG120" s="321"/>
      <c r="BH120" s="321"/>
      <c r="BI120" s="321"/>
      <c r="BJ120" s="321"/>
      <c r="BK120" s="321"/>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1"/>
      <c r="DI120" s="321"/>
      <c r="DJ120" s="321"/>
      <c r="DK120" s="321"/>
      <c r="DL120" s="321"/>
      <c r="DM120" s="321"/>
    </row>
    <row r="121" spans="1:117"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295"/>
      <c r="AD121" s="301"/>
      <c r="AE121" s="302" t="str">
        <f>AQ135</f>
        <v>DRY MATERIALS: Abrasives (non-chemical) applied (tons)</v>
      </c>
      <c r="AF121" s="303"/>
      <c r="AG121" s="303"/>
      <c r="AH121" s="303"/>
      <c r="AI121" s="298"/>
      <c r="AJ121" s="298"/>
      <c r="AK121" s="298"/>
      <c r="AL121" s="293"/>
      <c r="AM121" s="293"/>
      <c r="AN121" s="293"/>
      <c r="AO121" s="293"/>
      <c r="AP121" s="293"/>
      <c r="AQ121" s="293"/>
      <c r="AR121" s="293"/>
      <c r="AS121" s="293"/>
      <c r="AT121" s="293"/>
      <c r="AU121" s="293"/>
      <c r="AV121" s="293"/>
      <c r="AW121" s="293"/>
      <c r="AX121" s="293"/>
      <c r="AY121" s="293"/>
      <c r="AZ121" s="321"/>
      <c r="BA121" s="321"/>
      <c r="BB121" s="321"/>
      <c r="BC121" s="321"/>
      <c r="BD121" s="321"/>
      <c r="BE121" s="321"/>
      <c r="BF121" s="321"/>
      <c r="BG121" s="321"/>
      <c r="BH121" s="321"/>
      <c r="BI121" s="321"/>
      <c r="BJ121" s="321"/>
      <c r="BK121" s="321"/>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1"/>
      <c r="DI121" s="321"/>
      <c r="DJ121" s="321"/>
      <c r="DK121" s="321"/>
      <c r="DL121" s="321"/>
      <c r="DM121" s="321"/>
    </row>
    <row r="122" spans="1:117"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295"/>
      <c r="AD122" s="301"/>
      <c r="AE122" s="302" t="str">
        <f>AR135</f>
        <v>LIQUID MATERIALS: Salt brine applied (gallons)</v>
      </c>
      <c r="AF122" s="303"/>
      <c r="AG122" s="303"/>
      <c r="AH122" s="303"/>
      <c r="AI122" s="298"/>
      <c r="AJ122" s="298"/>
      <c r="AK122" s="298"/>
      <c r="AL122" s="293"/>
      <c r="AM122" s="293"/>
      <c r="AN122" s="293"/>
      <c r="AO122" s="293"/>
      <c r="AP122" s="293"/>
      <c r="AQ122" s="293"/>
      <c r="AR122" s="293"/>
      <c r="AS122" s="293"/>
      <c r="AT122" s="293"/>
      <c r="AU122" s="293"/>
      <c r="AV122" s="293"/>
      <c r="AW122" s="293"/>
      <c r="AX122" s="293"/>
      <c r="AY122" s="293"/>
      <c r="AZ122" s="321"/>
      <c r="BA122" s="321"/>
      <c r="BB122" s="321"/>
      <c r="BC122" s="321"/>
      <c r="BD122" s="321"/>
      <c r="BE122" s="321"/>
      <c r="BF122" s="321"/>
      <c r="BG122" s="321"/>
      <c r="BH122" s="321"/>
      <c r="BI122" s="321"/>
      <c r="BJ122" s="321"/>
      <c r="BK122" s="321"/>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21"/>
      <c r="DI122" s="321"/>
      <c r="DJ122" s="321"/>
      <c r="DK122" s="321"/>
      <c r="DL122" s="321"/>
      <c r="DM122" s="321"/>
    </row>
    <row r="123" spans="1:117"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295"/>
      <c r="AD123" s="301"/>
      <c r="AE123" s="302" t="str">
        <f>AS135</f>
        <v>LIQUID MATERIALS: Total liquid applied (gallons)</v>
      </c>
      <c r="AF123" s="303"/>
      <c r="AG123" s="303"/>
      <c r="AH123" s="303"/>
      <c r="AI123" s="298"/>
      <c r="AJ123" s="298"/>
      <c r="AK123" s="298"/>
      <c r="AL123" s="293"/>
      <c r="AM123" s="293"/>
      <c r="AN123" s="293"/>
      <c r="AO123" s="293"/>
      <c r="AP123" s="293"/>
      <c r="AQ123" s="293"/>
      <c r="AR123" s="293"/>
      <c r="AS123" s="293"/>
      <c r="AT123" s="293"/>
      <c r="AU123" s="293"/>
      <c r="AV123" s="293"/>
      <c r="AW123" s="293"/>
      <c r="AX123" s="293"/>
      <c r="AY123" s="293"/>
      <c r="AZ123" s="321"/>
      <c r="BA123" s="321"/>
      <c r="BB123" s="321"/>
      <c r="BC123" s="321"/>
      <c r="BD123" s="321"/>
      <c r="BE123" s="321"/>
      <c r="BF123" s="321"/>
      <c r="BG123" s="321"/>
      <c r="BH123" s="321"/>
      <c r="BI123" s="321"/>
      <c r="BJ123" s="321"/>
      <c r="BK123" s="321"/>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1"/>
      <c r="DI123" s="321"/>
      <c r="DJ123" s="321"/>
      <c r="DK123" s="321"/>
      <c r="DL123" s="321"/>
      <c r="DM123" s="321"/>
    </row>
    <row r="124" spans="1:117"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295"/>
      <c r="AD124" s="301"/>
      <c r="AE124" s="304" t="str">
        <f>AT135</f>
        <v>COST: Total labor cost ($)</v>
      </c>
      <c r="AF124" s="303"/>
      <c r="AG124" s="303"/>
      <c r="AH124" s="303"/>
      <c r="AI124" s="298"/>
      <c r="AJ124" s="298"/>
      <c r="AK124" s="298"/>
      <c r="AL124" s="293"/>
      <c r="AM124" s="293"/>
      <c r="AN124" s="293"/>
      <c r="AO124" s="293"/>
      <c r="AP124" s="293"/>
      <c r="AQ124" s="293"/>
      <c r="AR124" s="293"/>
      <c r="AS124" s="293"/>
      <c r="AT124" s="293"/>
      <c r="AU124" s="293"/>
      <c r="AV124" s="293"/>
      <c r="AW124" s="293"/>
      <c r="AX124" s="293"/>
      <c r="AY124" s="293"/>
      <c r="AZ124" s="321"/>
      <c r="BA124" s="321"/>
      <c r="BB124" s="321"/>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1"/>
      <c r="DI124" s="321"/>
      <c r="DJ124" s="321"/>
      <c r="DK124" s="321"/>
      <c r="DL124" s="321"/>
      <c r="DM124" s="321"/>
    </row>
    <row r="125" spans="1:117"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295"/>
      <c r="AD125" s="301"/>
      <c r="AE125" s="304" t="str">
        <f>AU135</f>
        <v>COST: Total equipment cost ($)</v>
      </c>
      <c r="AF125" s="303"/>
      <c r="AG125" s="303"/>
      <c r="AH125" s="303"/>
      <c r="AI125" s="298"/>
      <c r="AJ125" s="298"/>
      <c r="AK125" s="298"/>
      <c r="AL125" s="293"/>
      <c r="AM125" s="293"/>
      <c r="AN125" s="293"/>
      <c r="AO125" s="293"/>
      <c r="AP125" s="293"/>
      <c r="AQ125" s="293"/>
      <c r="AR125" s="293"/>
      <c r="AS125" s="293"/>
      <c r="AT125" s="293"/>
      <c r="AU125" s="293"/>
      <c r="AV125" s="293"/>
      <c r="AW125" s="293"/>
      <c r="AX125" s="293"/>
      <c r="AY125" s="293"/>
      <c r="AZ125" s="321"/>
      <c r="BA125" s="321"/>
      <c r="BB125" s="321"/>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R125" s="321"/>
      <c r="CS125" s="321"/>
      <c r="CT125" s="321"/>
      <c r="CU125" s="321"/>
      <c r="CV125" s="321"/>
      <c r="CW125" s="321"/>
      <c r="CX125" s="321"/>
      <c r="CY125" s="321"/>
      <c r="CZ125" s="321"/>
      <c r="DA125" s="321"/>
      <c r="DB125" s="321"/>
      <c r="DC125" s="321"/>
      <c r="DD125" s="321"/>
      <c r="DE125" s="321"/>
      <c r="DF125" s="321"/>
      <c r="DG125" s="321"/>
      <c r="DH125" s="321"/>
      <c r="DI125" s="321"/>
      <c r="DJ125" s="321"/>
      <c r="DK125" s="321"/>
      <c r="DL125" s="321"/>
      <c r="DM125" s="321"/>
    </row>
    <row r="126" spans="1:117"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295"/>
      <c r="AD126" s="301"/>
      <c r="AE126" s="304" t="str">
        <f>AV135</f>
        <v>COST: Total materials cost ($)</v>
      </c>
      <c r="AF126" s="303"/>
      <c r="AG126" s="303"/>
      <c r="AH126" s="303"/>
      <c r="AI126" s="298"/>
      <c r="AJ126" s="298"/>
      <c r="AK126" s="298"/>
      <c r="AL126" s="293"/>
      <c r="AM126" s="293"/>
      <c r="AN126" s="293"/>
      <c r="AO126" s="293"/>
      <c r="AP126" s="293"/>
      <c r="AQ126" s="293"/>
      <c r="AR126" s="293"/>
      <c r="AS126" s="293"/>
      <c r="AT126" s="293"/>
      <c r="AU126" s="293"/>
      <c r="AV126" s="293"/>
      <c r="AW126" s="293"/>
      <c r="AX126" s="293"/>
      <c r="AY126" s="293"/>
      <c r="AZ126" s="321"/>
      <c r="BA126" s="321"/>
      <c r="BB126" s="321"/>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R126" s="321"/>
      <c r="CS126" s="321"/>
      <c r="CT126" s="321"/>
      <c r="CU126" s="321"/>
      <c r="CV126" s="321"/>
      <c r="CW126" s="321"/>
      <c r="CX126" s="321"/>
      <c r="CY126" s="321"/>
      <c r="CZ126" s="321"/>
      <c r="DA126" s="321"/>
      <c r="DB126" s="321"/>
      <c r="DC126" s="321"/>
      <c r="DD126" s="321"/>
      <c r="DE126" s="321"/>
      <c r="DF126" s="321"/>
      <c r="DG126" s="321"/>
      <c r="DH126" s="321"/>
      <c r="DI126" s="321"/>
      <c r="DJ126" s="321"/>
      <c r="DK126" s="321"/>
      <c r="DL126" s="321"/>
      <c r="DM126" s="321"/>
    </row>
    <row r="127" spans="1:117"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295"/>
      <c r="AD127" s="301"/>
      <c r="AE127" s="304" t="str">
        <f>AW135</f>
        <v>COSTS: Snow and ice total expenditure ($)</v>
      </c>
      <c r="AF127" s="303"/>
      <c r="AG127" s="303"/>
      <c r="AH127" s="303"/>
      <c r="AI127" s="298"/>
      <c r="AJ127" s="298"/>
      <c r="AK127" s="298"/>
      <c r="AL127" s="293"/>
      <c r="AM127" s="293"/>
      <c r="AN127" s="293"/>
      <c r="AO127" s="293"/>
      <c r="AP127" s="293"/>
      <c r="AQ127" s="293"/>
      <c r="AR127" s="293"/>
      <c r="AS127" s="293"/>
      <c r="AT127" s="293"/>
      <c r="AU127" s="293"/>
      <c r="AV127" s="293"/>
      <c r="AW127" s="293"/>
      <c r="AX127" s="293"/>
      <c r="AY127" s="293"/>
      <c r="AZ127" s="321"/>
      <c r="BA127" s="321"/>
      <c r="BB127" s="321"/>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R127" s="321"/>
      <c r="CS127" s="321"/>
      <c r="CT127" s="321"/>
      <c r="CU127" s="321"/>
      <c r="CV127" s="321"/>
      <c r="CW127" s="321"/>
      <c r="CX127" s="321"/>
      <c r="CY127" s="321"/>
      <c r="CZ127" s="321"/>
      <c r="DA127" s="321"/>
      <c r="DB127" s="321"/>
      <c r="DC127" s="321"/>
      <c r="DD127" s="321"/>
      <c r="DE127" s="321"/>
      <c r="DF127" s="321"/>
      <c r="DG127" s="321"/>
      <c r="DH127" s="321"/>
      <c r="DI127" s="321"/>
      <c r="DJ127" s="321"/>
      <c r="DK127" s="321"/>
      <c r="DL127" s="321"/>
      <c r="DM127" s="321"/>
    </row>
    <row r="128" spans="1:117"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295"/>
      <c r="AD128" s="301"/>
      <c r="AE128" s="304" t="str">
        <f>AX135</f>
        <v>COSTS: Average salt price mid-winter (Jan. 1) ($/ton)</v>
      </c>
      <c r="AF128" s="303"/>
      <c r="AG128" s="303"/>
      <c r="AH128" s="303"/>
      <c r="AI128" s="298"/>
      <c r="AJ128" s="298"/>
      <c r="AK128" s="298"/>
      <c r="AL128" s="293"/>
      <c r="AM128" s="293"/>
      <c r="AN128" s="293"/>
      <c r="AO128" s="293"/>
      <c r="AP128" s="293"/>
      <c r="AQ128" s="293"/>
      <c r="AR128" s="293"/>
      <c r="AS128" s="293"/>
      <c r="AT128" s="293"/>
      <c r="AU128" s="293"/>
      <c r="AV128" s="293"/>
      <c r="AW128" s="293"/>
      <c r="AX128" s="293"/>
      <c r="AY128" s="293"/>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1"/>
      <c r="DI128" s="321"/>
      <c r="DJ128" s="321"/>
      <c r="DK128" s="321"/>
      <c r="DL128" s="321"/>
      <c r="DM128" s="321"/>
    </row>
    <row r="129" spans="1:118"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295"/>
      <c r="AD129" s="301"/>
      <c r="AE129" s="304" t="s">
        <v>976</v>
      </c>
      <c r="AF129" s="303"/>
      <c r="AG129" s="303"/>
      <c r="AH129" s="303"/>
      <c r="AI129" s="298"/>
      <c r="AJ129" s="298"/>
      <c r="AK129" s="298"/>
      <c r="AL129" s="293"/>
      <c r="AM129" s="293"/>
      <c r="AN129" s="293"/>
      <c r="AO129" s="293"/>
      <c r="AP129" s="293"/>
      <c r="AQ129" s="293"/>
      <c r="AR129" s="293"/>
      <c r="AS129" s="293"/>
      <c r="AT129" s="293"/>
      <c r="AU129" s="293"/>
      <c r="AV129" s="293"/>
      <c r="AW129" s="293"/>
      <c r="AX129" s="293"/>
      <c r="AY129" s="293"/>
      <c r="AZ129" s="321"/>
      <c r="BA129" s="321"/>
      <c r="BB129" s="321"/>
      <c r="BC129" s="321"/>
      <c r="BD129" s="321"/>
      <c r="BE129" s="321"/>
      <c r="BF129" s="321"/>
      <c r="BG129" s="321"/>
      <c r="BH129" s="321"/>
      <c r="BI129" s="321"/>
      <c r="BJ129" s="321"/>
      <c r="BK129" s="321"/>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1"/>
      <c r="DI129" s="321"/>
      <c r="DJ129" s="321"/>
      <c r="DK129" s="321"/>
      <c r="DL129" s="321"/>
      <c r="DM129" s="321"/>
    </row>
    <row r="130" spans="1:118"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295"/>
      <c r="AD130" s="301"/>
      <c r="AE130" s="304">
        <f>AZ135</f>
        <v>0</v>
      </c>
      <c r="AF130" s="303"/>
      <c r="AG130" s="303"/>
      <c r="AH130" s="303"/>
      <c r="AI130" s="298"/>
      <c r="AJ130" s="298"/>
      <c r="AK130" s="298"/>
      <c r="AL130" s="293"/>
      <c r="AM130" s="293"/>
      <c r="AN130" s="293"/>
      <c r="AO130" s="293"/>
      <c r="AP130" s="293"/>
      <c r="AQ130" s="293"/>
      <c r="AR130" s="293"/>
      <c r="AS130" s="293"/>
      <c r="AT130" s="293"/>
      <c r="AU130" s="293"/>
      <c r="AV130" s="293"/>
      <c r="AW130" s="293"/>
      <c r="AX130" s="293"/>
      <c r="AY130" s="293"/>
      <c r="AZ130" s="321"/>
      <c r="BA130" s="321"/>
      <c r="BB130" s="321"/>
      <c r="BC130" s="321"/>
      <c r="BD130" s="321"/>
      <c r="BE130" s="321"/>
      <c r="BF130" s="321"/>
      <c r="BG130" s="321"/>
      <c r="BH130" s="321"/>
      <c r="BI130" s="321"/>
      <c r="BJ130" s="321"/>
      <c r="BK130" s="321"/>
      <c r="BL130" s="321"/>
      <c r="BM130" s="321"/>
      <c r="BN130" s="321"/>
      <c r="BO130" s="321"/>
      <c r="BP130" s="321"/>
      <c r="BQ130" s="321"/>
      <c r="BR130" s="321"/>
      <c r="BS130" s="321"/>
      <c r="BT130" s="321"/>
      <c r="BU130" s="321"/>
      <c r="BV130" s="321"/>
      <c r="BW130" s="321"/>
      <c r="BX130" s="321"/>
      <c r="BY130" s="321"/>
      <c r="BZ130" s="321"/>
      <c r="CA130" s="321"/>
      <c r="CB130" s="321"/>
      <c r="CC130" s="321"/>
      <c r="CD130" s="321"/>
      <c r="CE130" s="321"/>
      <c r="CF130" s="321"/>
      <c r="CG130" s="321"/>
      <c r="CH130" s="321"/>
      <c r="CI130" s="321"/>
      <c r="CJ130" s="321"/>
      <c r="CK130" s="321"/>
      <c r="CL130" s="321"/>
      <c r="CM130" s="321"/>
      <c r="CN130" s="321"/>
      <c r="CO130" s="321"/>
      <c r="CP130" s="321"/>
      <c r="CQ130" s="321"/>
      <c r="CR130" s="321"/>
      <c r="CS130" s="321"/>
      <c r="CT130" s="321"/>
      <c r="CU130" s="321"/>
      <c r="CV130" s="321"/>
      <c r="CW130" s="321"/>
      <c r="CX130" s="321"/>
      <c r="CY130" s="321"/>
      <c r="CZ130" s="321"/>
      <c r="DA130" s="321"/>
      <c r="DB130" s="321"/>
      <c r="DC130" s="321"/>
      <c r="DD130" s="321"/>
      <c r="DE130" s="321"/>
      <c r="DF130" s="321"/>
      <c r="DG130" s="321"/>
      <c r="DH130" s="321"/>
      <c r="DI130" s="321"/>
      <c r="DJ130" s="321"/>
      <c r="DK130" s="321"/>
      <c r="DL130" s="321"/>
      <c r="DM130" s="321"/>
    </row>
    <row r="131" spans="1:118"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295"/>
      <c r="AD131" s="301"/>
      <c r="AE131" s="302"/>
      <c r="AF131" s="303"/>
      <c r="AG131" s="303"/>
      <c r="AH131" s="303"/>
      <c r="AI131" s="298"/>
      <c r="AJ131" s="298"/>
      <c r="AK131" s="298"/>
      <c r="AL131" s="293"/>
      <c r="AM131" s="293"/>
      <c r="AN131" s="293"/>
      <c r="AO131" s="293"/>
      <c r="AP131" s="293"/>
      <c r="AQ131" s="293"/>
      <c r="AR131" s="293"/>
      <c r="AS131" s="293"/>
      <c r="AT131" s="293"/>
      <c r="AU131" s="293"/>
      <c r="AV131" s="293"/>
      <c r="AW131" s="293"/>
      <c r="AX131" s="293"/>
      <c r="AY131" s="293"/>
      <c r="AZ131" s="321"/>
      <c r="BA131" s="321"/>
      <c r="BB131" s="321"/>
      <c r="BC131" s="321"/>
      <c r="BD131" s="321"/>
      <c r="BE131" s="321"/>
      <c r="BF131" s="321"/>
      <c r="BG131" s="321"/>
      <c r="BH131" s="321"/>
      <c r="BI131" s="321"/>
      <c r="BJ131" s="321"/>
      <c r="BK131" s="321"/>
      <c r="BL131" s="321"/>
      <c r="BM131" s="321"/>
      <c r="BN131" s="321"/>
      <c r="BO131" s="321"/>
      <c r="BP131" s="321"/>
      <c r="BQ131" s="321"/>
      <c r="BR131" s="321"/>
      <c r="BS131" s="321"/>
      <c r="BT131" s="321"/>
      <c r="BU131" s="321"/>
      <c r="BV131" s="321"/>
      <c r="BW131" s="321"/>
      <c r="BX131" s="321"/>
      <c r="BY131" s="321"/>
      <c r="BZ131" s="321"/>
      <c r="CA131" s="321"/>
      <c r="CB131" s="321"/>
      <c r="CC131" s="321"/>
      <c r="CD131" s="321"/>
      <c r="CE131" s="321"/>
      <c r="CF131" s="321"/>
      <c r="CG131" s="321"/>
      <c r="CH131" s="321"/>
      <c r="CI131" s="321"/>
      <c r="CJ131" s="321"/>
      <c r="CK131" s="321"/>
      <c r="CL131" s="321"/>
      <c r="CM131" s="321"/>
      <c r="CN131" s="321"/>
      <c r="CO131" s="321"/>
      <c r="CP131" s="321"/>
      <c r="CQ131" s="321"/>
      <c r="CR131" s="321"/>
      <c r="CS131" s="321"/>
      <c r="CT131" s="321"/>
      <c r="CU131" s="321"/>
      <c r="CV131" s="321"/>
      <c r="CW131" s="321"/>
      <c r="CX131" s="321"/>
      <c r="CY131" s="321"/>
      <c r="CZ131" s="321"/>
      <c r="DA131" s="321"/>
      <c r="DB131" s="321"/>
      <c r="DC131" s="321"/>
      <c r="DD131" s="321"/>
      <c r="DE131" s="321"/>
      <c r="DF131" s="321"/>
      <c r="DG131" s="321"/>
      <c r="DH131" s="321"/>
      <c r="DI131" s="321"/>
      <c r="DJ131" s="321"/>
      <c r="DK131" s="321"/>
      <c r="DL131" s="321"/>
      <c r="DM131" s="321"/>
    </row>
    <row r="132" spans="1:118"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295"/>
      <c r="AD132" s="306"/>
      <c r="AE132" s="307"/>
      <c r="AF132" s="297"/>
      <c r="AG132" s="292"/>
      <c r="AH132" s="292"/>
      <c r="AI132" s="292"/>
      <c r="AJ132" s="292"/>
      <c r="AK132" s="308"/>
      <c r="AL132" s="293"/>
      <c r="AM132" s="293"/>
      <c r="AN132" s="293"/>
      <c r="AO132" s="293"/>
      <c r="AP132" s="293"/>
      <c r="AQ132" s="293"/>
      <c r="AR132" s="293"/>
      <c r="AS132" s="293"/>
      <c r="AT132" s="293"/>
      <c r="AU132" s="293"/>
      <c r="AV132" s="293"/>
      <c r="AW132" s="293"/>
      <c r="AX132" s="293"/>
      <c r="AY132" s="293"/>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21"/>
      <c r="DI132" s="321"/>
      <c r="DJ132" s="321"/>
      <c r="DK132" s="321"/>
      <c r="DL132" s="321"/>
      <c r="DM132" s="321"/>
    </row>
    <row r="133" spans="1:118"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309"/>
      <c r="AD133" s="313"/>
      <c r="AE133" s="311"/>
      <c r="AF133" s="312"/>
      <c r="AG133" s="312"/>
      <c r="AH133" s="312"/>
      <c r="AI133" s="312"/>
      <c r="AJ133" s="312"/>
      <c r="AK133" s="312"/>
      <c r="AL133" s="312"/>
      <c r="AM133" s="312"/>
      <c r="AN133" s="312"/>
      <c r="AO133" s="312"/>
      <c r="AP133" s="312"/>
      <c r="AQ133" s="312"/>
      <c r="AR133" s="312"/>
      <c r="AS133" s="312"/>
      <c r="AT133" s="312"/>
      <c r="AU133" s="312"/>
      <c r="AV133" s="312"/>
      <c r="AW133" s="312"/>
      <c r="AX133" s="312"/>
      <c r="AY133" s="312"/>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321"/>
      <c r="CF133" s="321"/>
      <c r="CG133" s="321"/>
      <c r="CH133" s="321"/>
      <c r="CI133" s="321"/>
      <c r="CJ133" s="321"/>
      <c r="CK133" s="321"/>
      <c r="CL133" s="321"/>
      <c r="CM133" s="321"/>
      <c r="CN133" s="321"/>
      <c r="CO133" s="321"/>
      <c r="CP133" s="321"/>
      <c r="CQ133" s="321"/>
      <c r="CR133" s="321"/>
      <c r="CS133" s="321"/>
      <c r="CT133" s="321"/>
      <c r="CU133" s="321"/>
      <c r="CV133" s="321"/>
      <c r="CW133" s="321"/>
      <c r="CX133" s="321"/>
      <c r="CY133" s="321"/>
      <c r="CZ133" s="321"/>
      <c r="DA133" s="321"/>
      <c r="DB133" s="321"/>
      <c r="DC133" s="321"/>
      <c r="DD133" s="321"/>
      <c r="DE133" s="321"/>
      <c r="DF133" s="321"/>
      <c r="DG133" s="321"/>
      <c r="DH133" s="321"/>
      <c r="DI133" s="321"/>
      <c r="DJ133" s="321"/>
      <c r="DK133" s="321"/>
      <c r="DL133" s="321"/>
      <c r="DM133" s="321"/>
    </row>
    <row r="134" spans="1:118"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309"/>
      <c r="AD134" s="318" t="str">
        <f ca="1">IF(ISBLANK(OFFSET(AC134,0,$AG$106)),"",OFFSET(AC134,0,$AG$106))</f>
        <v>Winter 2015-2016</v>
      </c>
      <c r="AE134" s="300" t="str">
        <f>AE34</f>
        <v>Winter 2015-2016</v>
      </c>
      <c r="AF134" s="300" t="str">
        <f t="shared" ref="AF134:AS134" si="7">AF34</f>
        <v>Winter 2015-2016</v>
      </c>
      <c r="AG134" s="300" t="str">
        <f t="shared" si="7"/>
        <v>Winter 2015-2016</v>
      </c>
      <c r="AH134" s="300" t="str">
        <f t="shared" si="7"/>
        <v>Winter 2015-2016</v>
      </c>
      <c r="AI134" s="300" t="str">
        <f t="shared" si="7"/>
        <v>Winter 2015-2016</v>
      </c>
      <c r="AJ134" s="300" t="str">
        <f t="shared" si="7"/>
        <v>Winter 2015-2016</v>
      </c>
      <c r="AK134" s="300" t="str">
        <f t="shared" si="7"/>
        <v>Winter 2015-2016</v>
      </c>
      <c r="AL134" s="300" t="str">
        <f t="shared" si="7"/>
        <v>Winter 2015-2016</v>
      </c>
      <c r="AM134" s="300" t="str">
        <f t="shared" si="7"/>
        <v>Winter 2015-2016</v>
      </c>
      <c r="AN134" s="300" t="str">
        <f t="shared" si="7"/>
        <v>Winter 2015-2016</v>
      </c>
      <c r="AO134" s="300" t="str">
        <f t="shared" si="7"/>
        <v>Winter 2015-2016</v>
      </c>
      <c r="AP134" s="300" t="str">
        <f t="shared" si="7"/>
        <v>Winter 2015-2016</v>
      </c>
      <c r="AQ134" s="300" t="str">
        <f t="shared" si="7"/>
        <v>Winter 2015-2016</v>
      </c>
      <c r="AR134" s="300" t="str">
        <f t="shared" si="7"/>
        <v>Winter 2015-2016</v>
      </c>
      <c r="AS134" s="300" t="str">
        <f t="shared" si="7"/>
        <v>Winter 2015-2016</v>
      </c>
      <c r="AT134" s="300" t="str">
        <f t="shared" ref="AT134:AX134" si="8">AT34</f>
        <v>Winter 2015-2016</v>
      </c>
      <c r="AU134" s="300" t="str">
        <f t="shared" si="8"/>
        <v>Winter 2015-2016</v>
      </c>
      <c r="AV134" s="300" t="str">
        <f t="shared" si="8"/>
        <v>Winter 2015-2016</v>
      </c>
      <c r="AW134" s="300" t="str">
        <f t="shared" si="8"/>
        <v>Winter 2015-2016</v>
      </c>
      <c r="AX134" s="300" t="str">
        <f t="shared" si="8"/>
        <v>Winter 2015-2016</v>
      </c>
      <c r="AY134" s="321"/>
      <c r="AZ134" s="321"/>
      <c r="BA134" s="300" t="str">
        <f>BA34</f>
        <v>Winter 2014-2015</v>
      </c>
      <c r="BB134" s="300" t="str">
        <f t="shared" ref="BB134:BT134" si="9">BB34</f>
        <v>Winter 2014-2015</v>
      </c>
      <c r="BC134" s="300" t="str">
        <f t="shared" si="9"/>
        <v>Winter 2014-2015</v>
      </c>
      <c r="BD134" s="300" t="str">
        <f t="shared" si="9"/>
        <v>Winter 2014-2015</v>
      </c>
      <c r="BE134" s="300" t="str">
        <f t="shared" si="9"/>
        <v>Winter 2014-2015</v>
      </c>
      <c r="BF134" s="300" t="str">
        <f t="shared" si="9"/>
        <v>Winter 2014-2015</v>
      </c>
      <c r="BG134" s="300" t="str">
        <f t="shared" si="9"/>
        <v>Winter 2014-2015</v>
      </c>
      <c r="BH134" s="300" t="str">
        <f t="shared" si="9"/>
        <v>Winter 2014-2015</v>
      </c>
      <c r="BI134" s="300" t="str">
        <f t="shared" si="9"/>
        <v>Winter 2014-2015</v>
      </c>
      <c r="BJ134" s="300" t="str">
        <f t="shared" si="9"/>
        <v>Winter 2014-2015</v>
      </c>
      <c r="BK134" s="300" t="str">
        <f t="shared" si="9"/>
        <v>Winter 2014-2015</v>
      </c>
      <c r="BL134" s="300" t="str">
        <f t="shared" si="9"/>
        <v>Winter 2014-2015</v>
      </c>
      <c r="BM134" s="300" t="str">
        <f t="shared" si="9"/>
        <v>Winter 2014-2015</v>
      </c>
      <c r="BN134" s="300" t="str">
        <f t="shared" si="9"/>
        <v>Winter 2014-2015</v>
      </c>
      <c r="BO134" s="300" t="str">
        <f t="shared" si="9"/>
        <v>Winter 2014-2015</v>
      </c>
      <c r="BP134" s="300" t="str">
        <f t="shared" si="9"/>
        <v>Winter 2014-2015</v>
      </c>
      <c r="BQ134" s="300" t="str">
        <f t="shared" si="9"/>
        <v>Winter 2014-2015</v>
      </c>
      <c r="BR134" s="300" t="str">
        <f t="shared" si="9"/>
        <v>Winter 2014-2015</v>
      </c>
      <c r="BS134" s="300" t="str">
        <f t="shared" si="9"/>
        <v>Winter 2014-2015</v>
      </c>
      <c r="BT134" s="300" t="str">
        <f t="shared" si="9"/>
        <v>Winter 2014-2015</v>
      </c>
      <c r="BU134" s="300"/>
      <c r="BV134" s="321"/>
      <c r="BW134" s="300" t="str">
        <f>BW34</f>
        <v>Average 2014-15 and 2015-16</v>
      </c>
      <c r="BX134" s="300" t="str">
        <f t="shared" ref="BX134:CP134" si="10">BX34</f>
        <v>Average 2014-15 and 2015-16</v>
      </c>
      <c r="BY134" s="300" t="str">
        <f t="shared" si="10"/>
        <v>Average 2014-15 and 2015-16</v>
      </c>
      <c r="BZ134" s="300" t="str">
        <f t="shared" si="10"/>
        <v>Average 2014-15 and 2015-16</v>
      </c>
      <c r="CA134" s="300" t="str">
        <f t="shared" si="10"/>
        <v>Average 2014-15 and 2015-16</v>
      </c>
      <c r="CB134" s="300" t="str">
        <f t="shared" si="10"/>
        <v>Average 2014-15 and 2015-16</v>
      </c>
      <c r="CC134" s="300" t="str">
        <f t="shared" si="10"/>
        <v>Average 2014-15 and 2015-16</v>
      </c>
      <c r="CD134" s="300" t="str">
        <f t="shared" si="10"/>
        <v>Average 2014-15 and 2015-16</v>
      </c>
      <c r="CE134" s="300" t="str">
        <f t="shared" si="10"/>
        <v>Average 2014-15 and 2015-16</v>
      </c>
      <c r="CF134" s="300" t="str">
        <f t="shared" si="10"/>
        <v>Average 2014-15 and 2015-16</v>
      </c>
      <c r="CG134" s="300" t="str">
        <f t="shared" si="10"/>
        <v>Average 2014-15 and 2015-16</v>
      </c>
      <c r="CH134" s="300" t="str">
        <f t="shared" si="10"/>
        <v>Average 2014-15 and 2015-16</v>
      </c>
      <c r="CI134" s="300" t="str">
        <f t="shared" si="10"/>
        <v>Average 2014-15 and 2015-16</v>
      </c>
      <c r="CJ134" s="300" t="str">
        <f t="shared" si="10"/>
        <v>Average 2014-15 and 2015-16</v>
      </c>
      <c r="CK134" s="300" t="str">
        <f t="shared" si="10"/>
        <v>Average 2014-15 and 2015-16</v>
      </c>
      <c r="CL134" s="300" t="str">
        <f t="shared" si="10"/>
        <v>Average 2014-15 and 2015-16</v>
      </c>
      <c r="CM134" s="300" t="str">
        <f t="shared" si="10"/>
        <v>Average 2014-15 and 2015-16</v>
      </c>
      <c r="CN134" s="300" t="str">
        <f t="shared" si="10"/>
        <v>Average 2014-15 and 2015-16</v>
      </c>
      <c r="CO134" s="300" t="str">
        <f t="shared" si="10"/>
        <v>Average 2014-15 and 2015-16</v>
      </c>
      <c r="CP134" s="300" t="str">
        <f t="shared" si="10"/>
        <v>Average 2014-15 and 2015-16</v>
      </c>
      <c r="CQ134" s="300"/>
      <c r="CR134" s="321"/>
      <c r="CS134" s="300" t="str">
        <f>CS34</f>
        <v>Change 2014-15 to 2015-16</v>
      </c>
      <c r="CT134" s="300" t="str">
        <f t="shared" ref="CT134:DL134" si="11">CT34</f>
        <v>Change 2014-15 to 2015-16</v>
      </c>
      <c r="CU134" s="300" t="str">
        <f t="shared" si="11"/>
        <v>Change 2014-15 to 2015-16</v>
      </c>
      <c r="CV134" s="300" t="str">
        <f t="shared" si="11"/>
        <v>Change 2014-15 to 2015-16</v>
      </c>
      <c r="CW134" s="300" t="str">
        <f t="shared" si="11"/>
        <v>Change 2014-15 to 2015-16</v>
      </c>
      <c r="CX134" s="300" t="str">
        <f t="shared" si="11"/>
        <v>Change 2014-15 to 2015-16</v>
      </c>
      <c r="CY134" s="300" t="str">
        <f t="shared" si="11"/>
        <v>Change 2014-15 to 2015-16</v>
      </c>
      <c r="CZ134" s="300" t="str">
        <f t="shared" si="11"/>
        <v>Change 2014-15 to 2015-16</v>
      </c>
      <c r="DA134" s="300" t="str">
        <f t="shared" si="11"/>
        <v>Change 2014-15 to 2015-16</v>
      </c>
      <c r="DB134" s="300" t="str">
        <f t="shared" si="11"/>
        <v>Change 2014-15 to 2015-16</v>
      </c>
      <c r="DC134" s="300" t="str">
        <f t="shared" si="11"/>
        <v>Change 2014-15 to 2015-16</v>
      </c>
      <c r="DD134" s="300" t="str">
        <f t="shared" si="11"/>
        <v>Change 2014-15 to 2015-16</v>
      </c>
      <c r="DE134" s="300" t="str">
        <f t="shared" si="11"/>
        <v>Change 2014-15 to 2015-16</v>
      </c>
      <c r="DF134" s="300" t="str">
        <f t="shared" si="11"/>
        <v>Change 2014-15 to 2015-16</v>
      </c>
      <c r="DG134" s="300" t="str">
        <f t="shared" si="11"/>
        <v>Change 2014-15 to 2015-16</v>
      </c>
      <c r="DH134" s="300" t="str">
        <f t="shared" si="11"/>
        <v>Change 2014-15 to 2015-16</v>
      </c>
      <c r="DI134" s="300" t="str">
        <f t="shared" si="11"/>
        <v>Change 2014-15 to 2015-16</v>
      </c>
      <c r="DJ134" s="300" t="str">
        <f t="shared" si="11"/>
        <v>Change 2014-15 to 2015-16</v>
      </c>
      <c r="DK134" s="300" t="str">
        <f t="shared" si="11"/>
        <v>Change 2014-15 to 2015-16</v>
      </c>
      <c r="DL134" s="300" t="str">
        <f t="shared" si="11"/>
        <v>Change 2014-15 to 2015-16</v>
      </c>
      <c r="DM134" s="300"/>
    </row>
    <row r="135" spans="1:118"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309"/>
      <c r="AD135" s="318" t="str">
        <f ca="1">IF(ISBLANK(OFFSET(AC135,0,$AG$106)),"",OFFSET(AC135,0,$AG$106))</f>
        <v>COSTS: Average salt price mid-winter (Jan. 1) ($/ton)</v>
      </c>
      <c r="AE135" s="317" t="str">
        <f t="shared" ref="AE135:AS135" si="12">AE35</f>
        <v>SYSTEM: Total lane miles</v>
      </c>
      <c r="AF135" s="316" t="str">
        <f t="shared" si="12"/>
        <v>HUMAN RESOURCES: State workers (full-time)</v>
      </c>
      <c r="AG135" s="316" t="str">
        <f t="shared" si="12"/>
        <v>HUMAN RESOURCES: State workers (part-time and seasonal)</v>
      </c>
      <c r="AH135" s="316" t="str">
        <f t="shared" si="12"/>
        <v>VEHICLE RESOURCES: Plow trucks (owned and contracted units)</v>
      </c>
      <c r="AI135" s="316" t="str">
        <f t="shared" si="12"/>
        <v>VEHICLE RESOURCES: Road graders (owned and contracted units)</v>
      </c>
      <c r="AJ135" s="316" t="str">
        <f t="shared" si="12"/>
        <v>VEHICLE RESOURCES: Blowers (owned and contracted units)</v>
      </c>
      <c r="AK135" s="316" t="str">
        <f t="shared" si="12"/>
        <v>FACILITY RESOURCES: Salt storage facilities (count)</v>
      </c>
      <c r="AL135" s="316" t="str">
        <f t="shared" si="12"/>
        <v>FACILITY RESOURCES: Salt storage capacity (tons)</v>
      </c>
      <c r="AM135" s="316" t="str">
        <f t="shared" si="12"/>
        <v>FACILITY RESOURCES: Liquid storage facilities (count)</v>
      </c>
      <c r="AN135" s="316" t="str">
        <f t="shared" si="12"/>
        <v>FACILITY RESOURCES: Liquid storage capacity (gallons)</v>
      </c>
      <c r="AO135" s="316" t="str">
        <f t="shared" si="12"/>
        <v>DRY MATERIALS: Salt applied (tons)</v>
      </c>
      <c r="AP135" s="316" t="str">
        <f t="shared" si="12"/>
        <v>DRY MATERIALS: Total chemicals applied (tons)</v>
      </c>
      <c r="AQ135" s="316" t="str">
        <f t="shared" si="12"/>
        <v>DRY MATERIALS: Abrasives (non-chemical) applied (tons)</v>
      </c>
      <c r="AR135" s="316" t="str">
        <f t="shared" si="12"/>
        <v>LIQUID MATERIALS: Salt brine applied (gallons)</v>
      </c>
      <c r="AS135" s="316" t="str">
        <f t="shared" si="12"/>
        <v>LIQUID MATERIALS: Total liquid applied (gallons)</v>
      </c>
      <c r="AT135" s="316" t="str">
        <f t="shared" ref="AT135:AX135" si="13">AT35</f>
        <v>COST: Total labor cost ($)</v>
      </c>
      <c r="AU135" s="316" t="str">
        <f t="shared" si="13"/>
        <v>COST: Total equipment cost ($)</v>
      </c>
      <c r="AV135" s="316" t="str">
        <f t="shared" si="13"/>
        <v>COST: Total materials cost ($)</v>
      </c>
      <c r="AW135" s="316" t="str">
        <f t="shared" si="13"/>
        <v>COSTS: Snow and ice total expenditure ($)</v>
      </c>
      <c r="AX135" s="316" t="str">
        <f t="shared" si="13"/>
        <v>COSTS: Average salt price mid-winter (Jan. 1) ($/ton)</v>
      </c>
      <c r="AY135" s="316"/>
      <c r="AZ135" s="316"/>
      <c r="BA135" s="317" t="str">
        <f t="shared" ref="BA135:BT135" si="14">BA35</f>
        <v>SYSTEM: Total lane miles</v>
      </c>
      <c r="BB135" s="316" t="str">
        <f t="shared" si="14"/>
        <v>HUMAN RESOURCES: State workers (full-time)</v>
      </c>
      <c r="BC135" s="316" t="str">
        <f t="shared" si="14"/>
        <v>HUMAN RESOURCES: State workers (part-time and seasonal)</v>
      </c>
      <c r="BD135" s="316" t="str">
        <f t="shared" si="14"/>
        <v>VEHICLE RESOURCES: Plow trucks (owned and contracted units)</v>
      </c>
      <c r="BE135" s="316" t="str">
        <f t="shared" si="14"/>
        <v>VEHICLE RESOURCES: Road graders (owned and contracted units)</v>
      </c>
      <c r="BF135" s="316" t="str">
        <f t="shared" si="14"/>
        <v>VEHICLE RESOURCES: Blowers (owned and contracted units)</v>
      </c>
      <c r="BG135" s="316" t="str">
        <f t="shared" si="14"/>
        <v>FACILITY RESOURCES: Salt storage facilities (count)</v>
      </c>
      <c r="BH135" s="316" t="str">
        <f t="shared" si="14"/>
        <v>FACILITY RESOURCES: Salt storage capacity (tons)</v>
      </c>
      <c r="BI135" s="316" t="str">
        <f t="shared" si="14"/>
        <v>FACILITY RESOURCES: Liquid storage facilities (count)</v>
      </c>
      <c r="BJ135" s="316" t="str">
        <f t="shared" si="14"/>
        <v>FACILITY RESOURCES: Liquid storage capacity (gallons)</v>
      </c>
      <c r="BK135" s="316" t="str">
        <f t="shared" si="14"/>
        <v>DRY MATERIALS: Salt applied (tons)</v>
      </c>
      <c r="BL135" s="316" t="str">
        <f t="shared" si="14"/>
        <v>DRY MATERIALS: Total chemicals applied (tons)</v>
      </c>
      <c r="BM135" s="316" t="str">
        <f t="shared" si="14"/>
        <v>DRY MATERIALS: Abrasives (non-chemical) applied (tons)</v>
      </c>
      <c r="BN135" s="316" t="str">
        <f t="shared" si="14"/>
        <v>LIQUID MATERIALS: Salt brine applied (gallons)</v>
      </c>
      <c r="BO135" s="316" t="str">
        <f t="shared" si="14"/>
        <v>LIQUID MATERIALS: Total liquid applied (gallons)</v>
      </c>
      <c r="BP135" s="316" t="str">
        <f t="shared" si="14"/>
        <v>COST: Total labor cost ($)</v>
      </c>
      <c r="BQ135" s="316" t="str">
        <f t="shared" si="14"/>
        <v>COST: Total equipment cost ($)</v>
      </c>
      <c r="BR135" s="316" t="str">
        <f t="shared" si="14"/>
        <v>COST: Total materials cost ($)</v>
      </c>
      <c r="BS135" s="316" t="str">
        <f t="shared" si="14"/>
        <v>COSTS: Snow and ice total expenditure ($)</v>
      </c>
      <c r="BT135" s="316" t="str">
        <f t="shared" si="14"/>
        <v>COSTS: Average salt price mid-winter (Jan. 1) ($/ton)</v>
      </c>
      <c r="BU135" s="316"/>
      <c r="BV135" s="316"/>
      <c r="BW135" s="317" t="str">
        <f t="shared" ref="BW135:CP135" si="15">BW35</f>
        <v>SYSTEM: Total lane miles</v>
      </c>
      <c r="BX135" s="316" t="str">
        <f t="shared" si="15"/>
        <v>HUMAN RESOURCES: State workers (full-time)</v>
      </c>
      <c r="BY135" s="316" t="str">
        <f t="shared" si="15"/>
        <v>HUMAN RESOURCES: State workers (part-time and seasonal)</v>
      </c>
      <c r="BZ135" s="316" t="str">
        <f t="shared" si="15"/>
        <v>VEHICLE RESOURCES: Plow trucks (owned and contracted units)</v>
      </c>
      <c r="CA135" s="316" t="str">
        <f t="shared" si="15"/>
        <v>VEHICLE RESOURCES: Road graders (owned and contracted units)</v>
      </c>
      <c r="CB135" s="316" t="str">
        <f t="shared" si="15"/>
        <v>VEHICLE RESOURCES: Blowers (owned and contracted units)</v>
      </c>
      <c r="CC135" s="316" t="str">
        <f t="shared" si="15"/>
        <v>FACILITY RESOURCES: Salt storage facilities (count)</v>
      </c>
      <c r="CD135" s="316" t="str">
        <f t="shared" si="15"/>
        <v>FACILITY RESOURCES: Salt storage capacity (tons)</v>
      </c>
      <c r="CE135" s="316" t="str">
        <f t="shared" si="15"/>
        <v>FACILITY RESOURCES: Liquid storage facilities (count)</v>
      </c>
      <c r="CF135" s="316" t="str">
        <f t="shared" si="15"/>
        <v>FACILITY RESOURCES: Liquid storage capacity (gallons)</v>
      </c>
      <c r="CG135" s="316" t="str">
        <f t="shared" si="15"/>
        <v>DRY MATERIALS: Salt applied (tons)</v>
      </c>
      <c r="CH135" s="316" t="str">
        <f t="shared" si="15"/>
        <v>DRY MATERIALS: Total chemicals applied (tons)</v>
      </c>
      <c r="CI135" s="316" t="str">
        <f t="shared" si="15"/>
        <v>DRY MATERIALS: Abrasives (non-chemical) applied (tons)</v>
      </c>
      <c r="CJ135" s="316" t="str">
        <f t="shared" si="15"/>
        <v>LIQUID MATERIALS: Salt brine applied (gallons)</v>
      </c>
      <c r="CK135" s="316" t="str">
        <f t="shared" si="15"/>
        <v>LIQUID MATERIALS: Total liquid applied (gallons)</v>
      </c>
      <c r="CL135" s="316" t="str">
        <f t="shared" si="15"/>
        <v>COST: Total labor cost ($)</v>
      </c>
      <c r="CM135" s="316" t="str">
        <f t="shared" si="15"/>
        <v>COST: Total equipment cost ($)</v>
      </c>
      <c r="CN135" s="316" t="str">
        <f t="shared" si="15"/>
        <v>COST: Total materials cost ($)</v>
      </c>
      <c r="CO135" s="316" t="str">
        <f t="shared" si="15"/>
        <v>COSTS: Snow and ice total expenditure ($)</v>
      </c>
      <c r="CP135" s="316" t="str">
        <f t="shared" si="15"/>
        <v>COSTS: Average salt price mid-winter (Jan. 1) ($/ton)</v>
      </c>
      <c r="CQ135" s="316"/>
      <c r="CR135" s="316"/>
      <c r="CS135" s="317" t="str">
        <f t="shared" ref="CS135:DL135" si="16">CS35</f>
        <v>SYSTEM: Total lane miles</v>
      </c>
      <c r="CT135" s="316" t="str">
        <f t="shared" si="16"/>
        <v>HUMAN RESOURCES: State workers (full-time)</v>
      </c>
      <c r="CU135" s="316" t="str">
        <f t="shared" si="16"/>
        <v>HUMAN RESOURCES: State workers (part-time and seasonal)</v>
      </c>
      <c r="CV135" s="316" t="str">
        <f t="shared" si="16"/>
        <v>VEHICLE RESOURCES: Plow trucks (owned and contracted units)</v>
      </c>
      <c r="CW135" s="316" t="str">
        <f t="shared" si="16"/>
        <v>VEHICLE RESOURCES: Road graders (owned and contracted units)</v>
      </c>
      <c r="CX135" s="316" t="str">
        <f t="shared" si="16"/>
        <v>VEHICLE RESOURCES: Blowers (owned and contracted units)</v>
      </c>
      <c r="CY135" s="316" t="str">
        <f t="shared" si="16"/>
        <v>FACILITY RESOURCES: Salt storage facilities (count)</v>
      </c>
      <c r="CZ135" s="316" t="str">
        <f t="shared" si="16"/>
        <v>FACILITY RESOURCES: Salt storage capacity (tons)</v>
      </c>
      <c r="DA135" s="316" t="str">
        <f t="shared" si="16"/>
        <v>FACILITY RESOURCES: Liquid storage facilities (count)</v>
      </c>
      <c r="DB135" s="316" t="str">
        <f t="shared" si="16"/>
        <v>FACILITY RESOURCES: Liquid storage capacity (gallons)</v>
      </c>
      <c r="DC135" s="316" t="str">
        <f t="shared" si="16"/>
        <v>DRY MATERIALS: Salt applied (tons)</v>
      </c>
      <c r="DD135" s="316" t="str">
        <f t="shared" si="16"/>
        <v>DRY MATERIALS: Total chemicals applied (tons)</v>
      </c>
      <c r="DE135" s="316" t="str">
        <f t="shared" si="16"/>
        <v>DRY MATERIALS: Abrasives (non-chemical) applied (tons)</v>
      </c>
      <c r="DF135" s="316" t="str">
        <f t="shared" si="16"/>
        <v>LIQUID MATERIALS: Salt brine applied (gallons)</v>
      </c>
      <c r="DG135" s="316" t="str">
        <f t="shared" si="16"/>
        <v>LIQUID MATERIALS: Total liquid applied (gallons)</v>
      </c>
      <c r="DH135" s="316" t="str">
        <f t="shared" si="16"/>
        <v>COST: Total labor cost ($)</v>
      </c>
      <c r="DI135" s="316" t="str">
        <f t="shared" si="16"/>
        <v>COST: Total equipment cost ($)</v>
      </c>
      <c r="DJ135" s="316" t="str">
        <f t="shared" si="16"/>
        <v>COST: Total materials cost ($)</v>
      </c>
      <c r="DK135" s="316" t="str">
        <f t="shared" si="16"/>
        <v>COSTS: Snow and ice total expenditure ($)</v>
      </c>
      <c r="DL135" s="316" t="str">
        <f t="shared" si="16"/>
        <v>COSTS: Average salt price mid-winter (Jan. 1) ($/ton)</v>
      </c>
      <c r="DM135" s="316"/>
      <c r="DN135" s="195"/>
    </row>
    <row r="136" spans="1:118"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309" t="s">
        <v>348</v>
      </c>
      <c r="AD136" s="318" t="str">
        <f t="shared" ref="AD136:AD167" ca="1" si="17">IF(ISBLANK(OFFSET(AC136,0,$AG$106)),"-",OFFSET(AC136,0,$AG$106))</f>
        <v>$207</v>
      </c>
      <c r="AE136" s="320" t="str">
        <f t="shared" ref="AE136:AX137" si="18">AE36</f>
        <v>29,273</v>
      </c>
      <c r="AF136" s="320" t="str">
        <f t="shared" si="18"/>
        <v>350</v>
      </c>
      <c r="AG136" s="320">
        <f t="shared" si="18"/>
        <v>0</v>
      </c>
      <c r="AH136" s="320" t="str">
        <f t="shared" si="18"/>
        <v>43</v>
      </c>
      <c r="AI136" s="320" t="str">
        <f t="shared" si="18"/>
        <v>9</v>
      </c>
      <c r="AJ136" s="320">
        <f t="shared" si="18"/>
        <v>0</v>
      </c>
      <c r="AK136" s="320">
        <f t="shared" si="18"/>
        <v>0</v>
      </c>
      <c r="AL136" s="320">
        <f t="shared" si="18"/>
        <v>0</v>
      </c>
      <c r="AM136" s="320" t="str">
        <f t="shared" si="18"/>
        <v>7</v>
      </c>
      <c r="AN136" s="320" t="str">
        <f t="shared" si="18"/>
        <v>12,174</v>
      </c>
      <c r="AO136" s="320">
        <f t="shared" si="18"/>
        <v>0</v>
      </c>
      <c r="AP136" s="320">
        <f t="shared" si="18"/>
        <v>0</v>
      </c>
      <c r="AQ136" s="320" t="str">
        <f t="shared" si="18"/>
        <v>2,326</v>
      </c>
      <c r="AR136" s="320">
        <f t="shared" si="18"/>
        <v>0</v>
      </c>
      <c r="AS136" s="320" t="str">
        <f t="shared" si="18"/>
        <v>22,276</v>
      </c>
      <c r="AT136" s="320" t="str">
        <f t="shared" si="18"/>
        <v>-</v>
      </c>
      <c r="AU136" s="320" t="str">
        <f t="shared" si="18"/>
        <v>-</v>
      </c>
      <c r="AV136" s="320" t="str">
        <f t="shared" si="18"/>
        <v>-</v>
      </c>
      <c r="AW136" s="320" t="str">
        <f t="shared" si="18"/>
        <v>-</v>
      </c>
      <c r="AX136" s="320" t="str">
        <f t="shared" si="18"/>
        <v>$207</v>
      </c>
      <c r="AY136" s="330" t="s">
        <v>276</v>
      </c>
      <c r="AZ136" s="330"/>
      <c r="BA136" s="309" t="str">
        <f t="shared" ref="BA136:BT138" si="19">BA36</f>
        <v>-</v>
      </c>
      <c r="BB136" s="320" t="str">
        <f t="shared" si="19"/>
        <v>-</v>
      </c>
      <c r="BC136" s="320" t="str">
        <f t="shared" si="19"/>
        <v>-</v>
      </c>
      <c r="BD136" s="320" t="str">
        <f t="shared" si="19"/>
        <v>-</v>
      </c>
      <c r="BE136" s="320" t="str">
        <f t="shared" si="19"/>
        <v>-</v>
      </c>
      <c r="BF136" s="320" t="str">
        <f t="shared" si="19"/>
        <v>-</v>
      </c>
      <c r="BG136" s="320" t="str">
        <f t="shared" si="19"/>
        <v>-</v>
      </c>
      <c r="BH136" s="320" t="str">
        <f t="shared" si="19"/>
        <v>-</v>
      </c>
      <c r="BI136" s="320" t="str">
        <f t="shared" si="19"/>
        <v>-</v>
      </c>
      <c r="BJ136" s="320" t="str">
        <f t="shared" si="19"/>
        <v>-</v>
      </c>
      <c r="BK136" s="320" t="str">
        <f t="shared" si="19"/>
        <v>-</v>
      </c>
      <c r="BL136" s="320" t="str">
        <f t="shared" si="19"/>
        <v>-</v>
      </c>
      <c r="BM136" s="320" t="str">
        <f t="shared" si="19"/>
        <v>-</v>
      </c>
      <c r="BN136" s="320" t="str">
        <f t="shared" si="19"/>
        <v>-</v>
      </c>
      <c r="BO136" s="320" t="str">
        <f t="shared" si="19"/>
        <v>-</v>
      </c>
      <c r="BP136" s="320" t="str">
        <f t="shared" si="19"/>
        <v>-</v>
      </c>
      <c r="BQ136" s="320" t="str">
        <f t="shared" si="19"/>
        <v>-</v>
      </c>
      <c r="BR136" s="320" t="str">
        <f t="shared" si="19"/>
        <v>-</v>
      </c>
      <c r="BS136" s="320" t="str">
        <f t="shared" si="19"/>
        <v>-</v>
      </c>
      <c r="BT136" s="320" t="str">
        <f t="shared" si="19"/>
        <v>-</v>
      </c>
      <c r="BU136" s="330" t="s">
        <v>276</v>
      </c>
      <c r="BV136" s="330" t="s">
        <v>276</v>
      </c>
      <c r="BW136" s="309" t="str">
        <f t="shared" ref="BW136:CP136" si="20">BW36</f>
        <v>-</v>
      </c>
      <c r="BX136" s="320" t="str">
        <f t="shared" si="20"/>
        <v>-</v>
      </c>
      <c r="BY136" s="320" t="str">
        <f t="shared" si="20"/>
        <v>-</v>
      </c>
      <c r="BZ136" s="320" t="str">
        <f t="shared" si="20"/>
        <v>-</v>
      </c>
      <c r="CA136" s="320" t="str">
        <f t="shared" si="20"/>
        <v>-</v>
      </c>
      <c r="CB136" s="320" t="str">
        <f t="shared" si="20"/>
        <v>-</v>
      </c>
      <c r="CC136" s="320" t="str">
        <f t="shared" si="20"/>
        <v>-</v>
      </c>
      <c r="CD136" s="320" t="str">
        <f t="shared" si="20"/>
        <v>-</v>
      </c>
      <c r="CE136" s="320" t="str">
        <f t="shared" si="20"/>
        <v>-</v>
      </c>
      <c r="CF136" s="320" t="str">
        <f t="shared" si="20"/>
        <v>-</v>
      </c>
      <c r="CG136" s="320" t="str">
        <f t="shared" si="20"/>
        <v>-</v>
      </c>
      <c r="CH136" s="320" t="str">
        <f t="shared" si="20"/>
        <v>-</v>
      </c>
      <c r="CI136" s="320" t="str">
        <f t="shared" si="20"/>
        <v>-</v>
      </c>
      <c r="CJ136" s="320" t="str">
        <f t="shared" si="20"/>
        <v>-</v>
      </c>
      <c r="CK136" s="320" t="str">
        <f t="shared" si="20"/>
        <v>-</v>
      </c>
      <c r="CL136" s="320" t="str">
        <f t="shared" si="20"/>
        <v>-</v>
      </c>
      <c r="CM136" s="320" t="str">
        <f t="shared" si="20"/>
        <v>-</v>
      </c>
      <c r="CN136" s="320" t="str">
        <f t="shared" si="20"/>
        <v>-</v>
      </c>
      <c r="CO136" s="320" t="str">
        <f t="shared" si="20"/>
        <v>-</v>
      </c>
      <c r="CP136" s="320" t="str">
        <f t="shared" si="20"/>
        <v>-</v>
      </c>
      <c r="CQ136" s="330" t="s">
        <v>276</v>
      </c>
      <c r="CR136" s="330" t="s">
        <v>276</v>
      </c>
      <c r="CS136" s="309" t="str">
        <f t="shared" ref="CS136:DL136" si="21">CS36</f>
        <v>-</v>
      </c>
      <c r="CT136" s="320" t="str">
        <f t="shared" si="21"/>
        <v>-</v>
      </c>
      <c r="CU136" s="320" t="str">
        <f t="shared" si="21"/>
        <v>-</v>
      </c>
      <c r="CV136" s="320" t="str">
        <f t="shared" si="21"/>
        <v>-</v>
      </c>
      <c r="CW136" s="320" t="str">
        <f t="shared" si="21"/>
        <v>-</v>
      </c>
      <c r="CX136" s="320" t="str">
        <f t="shared" si="21"/>
        <v>-</v>
      </c>
      <c r="CY136" s="320" t="str">
        <f t="shared" si="21"/>
        <v>-</v>
      </c>
      <c r="CZ136" s="320" t="str">
        <f t="shared" si="21"/>
        <v>-</v>
      </c>
      <c r="DA136" s="320" t="str">
        <f t="shared" si="21"/>
        <v>-</v>
      </c>
      <c r="DB136" s="320" t="str">
        <f t="shared" si="21"/>
        <v>-</v>
      </c>
      <c r="DC136" s="320" t="str">
        <f t="shared" si="21"/>
        <v>-</v>
      </c>
      <c r="DD136" s="320" t="str">
        <f t="shared" si="21"/>
        <v>-</v>
      </c>
      <c r="DE136" s="320" t="str">
        <f t="shared" si="21"/>
        <v>-</v>
      </c>
      <c r="DF136" s="320" t="str">
        <f t="shared" si="21"/>
        <v>-</v>
      </c>
      <c r="DG136" s="320" t="str">
        <f t="shared" si="21"/>
        <v>-</v>
      </c>
      <c r="DH136" s="320" t="str">
        <f t="shared" si="21"/>
        <v>-</v>
      </c>
      <c r="DI136" s="320" t="str">
        <f t="shared" si="21"/>
        <v>-</v>
      </c>
      <c r="DJ136" s="320" t="str">
        <f t="shared" si="21"/>
        <v>-</v>
      </c>
      <c r="DK136" s="320" t="str">
        <f t="shared" si="21"/>
        <v>-</v>
      </c>
      <c r="DL136" s="320" t="str">
        <f t="shared" si="21"/>
        <v>-</v>
      </c>
      <c r="DM136" s="330" t="s">
        <v>276</v>
      </c>
      <c r="DN136" s="280" t="s">
        <v>276</v>
      </c>
    </row>
    <row r="137" spans="1:118"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309" t="s">
        <v>347</v>
      </c>
      <c r="AD137" s="318" t="str">
        <f t="shared" ca="1" si="17"/>
        <v>$150</v>
      </c>
      <c r="AE137" s="320" t="str">
        <f t="shared" si="18"/>
        <v>15,000</v>
      </c>
      <c r="AF137" s="320" t="str">
        <f t="shared" si="18"/>
        <v>195</v>
      </c>
      <c r="AG137" s="320" t="str">
        <f t="shared" si="18"/>
        <v>14</v>
      </c>
      <c r="AH137" s="320" t="str">
        <f t="shared" si="18"/>
        <v>279</v>
      </c>
      <c r="AI137" s="320" t="str">
        <f t="shared" si="18"/>
        <v>300</v>
      </c>
      <c r="AJ137" s="320" t="str">
        <f t="shared" si="18"/>
        <v>86</v>
      </c>
      <c r="AK137" s="320" t="str">
        <f t="shared" si="18"/>
        <v>14</v>
      </c>
      <c r="AL137" s="320" t="str">
        <f t="shared" si="18"/>
        <v>8,815</v>
      </c>
      <c r="AM137" s="320" t="str">
        <f t="shared" si="18"/>
        <v>9</v>
      </c>
      <c r="AN137" s="320" t="str">
        <f t="shared" si="18"/>
        <v>127,000</v>
      </c>
      <c r="AO137" s="320" t="str">
        <f t="shared" si="18"/>
        <v>-</v>
      </c>
      <c r="AP137" s="320">
        <f t="shared" si="18"/>
        <v>0</v>
      </c>
      <c r="AQ137" s="320" t="str">
        <f t="shared" si="18"/>
        <v>-</v>
      </c>
      <c r="AR137" s="320" t="str">
        <f t="shared" si="18"/>
        <v>-</v>
      </c>
      <c r="AS137" s="320">
        <f t="shared" si="18"/>
        <v>0</v>
      </c>
      <c r="AT137" s="320" t="str">
        <f t="shared" si="18"/>
        <v>-</v>
      </c>
      <c r="AU137" s="320" t="str">
        <f t="shared" si="18"/>
        <v>-</v>
      </c>
      <c r="AV137" s="320" t="str">
        <f t="shared" si="18"/>
        <v>-</v>
      </c>
      <c r="AW137" s="320" t="str">
        <f t="shared" si="18"/>
        <v>-</v>
      </c>
      <c r="AX137" s="320" t="str">
        <f t="shared" si="18"/>
        <v>$150</v>
      </c>
      <c r="AY137" s="330" t="s">
        <v>276</v>
      </c>
      <c r="AZ137" s="330"/>
      <c r="BA137" s="309" t="str">
        <f t="shared" si="19"/>
        <v>-</v>
      </c>
      <c r="BB137" s="320" t="str">
        <f t="shared" si="19"/>
        <v>-</v>
      </c>
      <c r="BC137" s="320" t="str">
        <f t="shared" si="19"/>
        <v>-</v>
      </c>
      <c r="BD137" s="320" t="str">
        <f t="shared" si="19"/>
        <v>-</v>
      </c>
      <c r="BE137" s="320" t="str">
        <f t="shared" si="19"/>
        <v>-</v>
      </c>
      <c r="BF137" s="320" t="str">
        <f t="shared" si="19"/>
        <v>-</v>
      </c>
      <c r="BG137" s="320" t="str">
        <f t="shared" si="19"/>
        <v>-</v>
      </c>
      <c r="BH137" s="320" t="str">
        <f t="shared" si="19"/>
        <v>-</v>
      </c>
      <c r="BI137" s="320" t="str">
        <f t="shared" si="19"/>
        <v>-</v>
      </c>
      <c r="BJ137" s="320" t="str">
        <f t="shared" si="19"/>
        <v>-</v>
      </c>
      <c r="BK137" s="320" t="str">
        <f t="shared" si="19"/>
        <v>-</v>
      </c>
      <c r="BL137" s="320" t="str">
        <f t="shared" si="19"/>
        <v>-</v>
      </c>
      <c r="BM137" s="320" t="str">
        <f t="shared" si="19"/>
        <v>-</v>
      </c>
      <c r="BN137" s="320" t="str">
        <f t="shared" si="19"/>
        <v>-</v>
      </c>
      <c r="BO137" s="320" t="str">
        <f t="shared" si="19"/>
        <v>-</v>
      </c>
      <c r="BP137" s="320" t="str">
        <f t="shared" si="19"/>
        <v>-</v>
      </c>
      <c r="BQ137" s="320" t="str">
        <f t="shared" si="19"/>
        <v>-</v>
      </c>
      <c r="BR137" s="320" t="str">
        <f t="shared" si="19"/>
        <v>-</v>
      </c>
      <c r="BS137" s="320" t="str">
        <f t="shared" si="19"/>
        <v>-</v>
      </c>
      <c r="BT137" s="320" t="str">
        <f t="shared" si="19"/>
        <v>-</v>
      </c>
      <c r="BU137" s="330" t="s">
        <v>276</v>
      </c>
      <c r="BV137" s="330" t="s">
        <v>276</v>
      </c>
      <c r="BW137" s="309" t="str">
        <f t="shared" ref="BW137:CP137" si="22">BW37</f>
        <v>-</v>
      </c>
      <c r="BX137" s="320" t="str">
        <f t="shared" si="22"/>
        <v>-</v>
      </c>
      <c r="BY137" s="320" t="str">
        <f t="shared" si="22"/>
        <v>-</v>
      </c>
      <c r="BZ137" s="320" t="str">
        <f t="shared" si="22"/>
        <v>-</v>
      </c>
      <c r="CA137" s="320" t="str">
        <f t="shared" si="22"/>
        <v>-</v>
      </c>
      <c r="CB137" s="320" t="str">
        <f t="shared" si="22"/>
        <v>-</v>
      </c>
      <c r="CC137" s="320" t="str">
        <f t="shared" si="22"/>
        <v>-</v>
      </c>
      <c r="CD137" s="320" t="str">
        <f t="shared" si="22"/>
        <v>-</v>
      </c>
      <c r="CE137" s="320" t="str">
        <f t="shared" si="22"/>
        <v>-</v>
      </c>
      <c r="CF137" s="320" t="str">
        <f t="shared" si="22"/>
        <v>-</v>
      </c>
      <c r="CG137" s="320" t="str">
        <f t="shared" si="22"/>
        <v>-</v>
      </c>
      <c r="CH137" s="320" t="str">
        <f t="shared" si="22"/>
        <v>-</v>
      </c>
      <c r="CI137" s="320" t="str">
        <f t="shared" si="22"/>
        <v>-</v>
      </c>
      <c r="CJ137" s="320" t="str">
        <f t="shared" si="22"/>
        <v>-</v>
      </c>
      <c r="CK137" s="320" t="str">
        <f t="shared" si="22"/>
        <v>-</v>
      </c>
      <c r="CL137" s="320" t="str">
        <f t="shared" si="22"/>
        <v>-</v>
      </c>
      <c r="CM137" s="320" t="str">
        <f t="shared" si="22"/>
        <v>-</v>
      </c>
      <c r="CN137" s="320" t="str">
        <f t="shared" si="22"/>
        <v>-</v>
      </c>
      <c r="CO137" s="320" t="str">
        <f t="shared" si="22"/>
        <v>-</v>
      </c>
      <c r="CP137" s="320" t="str">
        <f t="shared" si="22"/>
        <v>-</v>
      </c>
      <c r="CQ137" s="330" t="s">
        <v>276</v>
      </c>
      <c r="CR137" s="330" t="s">
        <v>276</v>
      </c>
      <c r="CS137" s="309" t="str">
        <f t="shared" ref="CS137:DL137" si="23">CS37</f>
        <v>-</v>
      </c>
      <c r="CT137" s="320" t="str">
        <f t="shared" si="23"/>
        <v>-</v>
      </c>
      <c r="CU137" s="320" t="str">
        <f t="shared" si="23"/>
        <v>-</v>
      </c>
      <c r="CV137" s="320" t="str">
        <f t="shared" si="23"/>
        <v>-</v>
      </c>
      <c r="CW137" s="320" t="str">
        <f t="shared" si="23"/>
        <v>-</v>
      </c>
      <c r="CX137" s="320" t="str">
        <f t="shared" si="23"/>
        <v>-</v>
      </c>
      <c r="CY137" s="320" t="str">
        <f t="shared" si="23"/>
        <v>-</v>
      </c>
      <c r="CZ137" s="320" t="str">
        <f t="shared" si="23"/>
        <v>-</v>
      </c>
      <c r="DA137" s="320" t="str">
        <f t="shared" si="23"/>
        <v>-</v>
      </c>
      <c r="DB137" s="320" t="str">
        <f t="shared" si="23"/>
        <v>-</v>
      </c>
      <c r="DC137" s="320" t="str">
        <f t="shared" si="23"/>
        <v>-</v>
      </c>
      <c r="DD137" s="320" t="str">
        <f t="shared" si="23"/>
        <v>-</v>
      </c>
      <c r="DE137" s="320" t="str">
        <f t="shared" si="23"/>
        <v>-</v>
      </c>
      <c r="DF137" s="320" t="str">
        <f t="shared" si="23"/>
        <v>-</v>
      </c>
      <c r="DG137" s="320" t="str">
        <f t="shared" si="23"/>
        <v>-</v>
      </c>
      <c r="DH137" s="320" t="str">
        <f t="shared" si="23"/>
        <v>-</v>
      </c>
      <c r="DI137" s="320" t="str">
        <f t="shared" si="23"/>
        <v>-</v>
      </c>
      <c r="DJ137" s="320" t="str">
        <f t="shared" si="23"/>
        <v>-</v>
      </c>
      <c r="DK137" s="320" t="str">
        <f t="shared" si="23"/>
        <v>-</v>
      </c>
      <c r="DL137" s="320" t="str">
        <f t="shared" si="23"/>
        <v>-</v>
      </c>
      <c r="DM137" s="330" t="s">
        <v>276</v>
      </c>
      <c r="DN137" s="280" t="s">
        <v>276</v>
      </c>
    </row>
    <row r="138" spans="1:118"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309" t="s">
        <v>154</v>
      </c>
      <c r="AD138" s="318" t="str">
        <f t="shared" ca="1" si="17"/>
        <v>$125</v>
      </c>
      <c r="AE138" s="320" t="str">
        <f t="shared" ref="AE138" si="24">AE38</f>
        <v>14,000</v>
      </c>
      <c r="AF138" s="320" t="str">
        <f t="shared" ref="AF138:AS138" si="25">AF38</f>
        <v>447</v>
      </c>
      <c r="AG138" s="320">
        <f t="shared" si="25"/>
        <v>0</v>
      </c>
      <c r="AH138" s="320" t="str">
        <f t="shared" si="25"/>
        <v>197</v>
      </c>
      <c r="AI138" s="320" t="str">
        <f t="shared" si="25"/>
        <v>8</v>
      </c>
      <c r="AJ138" s="320" t="str">
        <f t="shared" si="25"/>
        <v>2</v>
      </c>
      <c r="AK138" s="320" t="str">
        <f t="shared" si="25"/>
        <v>32</v>
      </c>
      <c r="AL138" s="320" t="str">
        <f t="shared" si="25"/>
        <v>80</v>
      </c>
      <c r="AM138" s="320" t="str">
        <f t="shared" si="25"/>
        <v>32</v>
      </c>
      <c r="AN138" s="320" t="str">
        <f t="shared" si="25"/>
        <v>361,000</v>
      </c>
      <c r="AO138" s="320" t="str">
        <f t="shared" si="25"/>
        <v>22</v>
      </c>
      <c r="AP138" s="320" t="str">
        <f t="shared" si="25"/>
        <v>29</v>
      </c>
      <c r="AQ138" s="320" t="str">
        <f t="shared" si="25"/>
        <v>17</v>
      </c>
      <c r="AR138" s="320" t="str">
        <f t="shared" si="25"/>
        <v>82,000</v>
      </c>
      <c r="AS138" s="320" t="str">
        <f t="shared" si="25"/>
        <v>194,000</v>
      </c>
      <c r="AT138" s="320" t="str">
        <f t="shared" ref="AT138:AX138" si="26">AT38</f>
        <v>$2,500,000</v>
      </c>
      <c r="AU138" s="320" t="str">
        <f t="shared" si="26"/>
        <v>$2,800,000</v>
      </c>
      <c r="AV138" s="320" t="str">
        <f t="shared" si="26"/>
        <v>$2,800,000</v>
      </c>
      <c r="AW138" s="320" t="str">
        <f t="shared" si="26"/>
        <v>$7,800,000</v>
      </c>
      <c r="AX138" s="320" t="str">
        <f t="shared" si="26"/>
        <v>$125</v>
      </c>
      <c r="AY138" s="330" t="s">
        <v>276</v>
      </c>
      <c r="AZ138" s="330"/>
      <c r="BA138" s="309" t="str">
        <f t="shared" si="19"/>
        <v>14,000</v>
      </c>
      <c r="BB138" s="320" t="str">
        <f t="shared" si="19"/>
        <v>315</v>
      </c>
      <c r="BC138" s="320" t="str">
        <f t="shared" si="19"/>
        <v>98</v>
      </c>
      <c r="BD138" s="320" t="str">
        <f t="shared" si="19"/>
        <v>200</v>
      </c>
      <c r="BE138" s="320" t="str">
        <f t="shared" si="19"/>
        <v>7</v>
      </c>
      <c r="BF138" s="320" t="str">
        <f t="shared" si="19"/>
        <v>2</v>
      </c>
      <c r="BG138" s="320" t="str">
        <f t="shared" si="19"/>
        <v>32</v>
      </c>
      <c r="BH138" s="320" t="str">
        <f t="shared" si="19"/>
        <v>80</v>
      </c>
      <c r="BI138" s="320" t="str">
        <f t="shared" si="19"/>
        <v>32</v>
      </c>
      <c r="BJ138" s="320" t="str">
        <f t="shared" si="19"/>
        <v>361,000</v>
      </c>
      <c r="BK138" s="320" t="str">
        <f t="shared" si="19"/>
        <v>13,000</v>
      </c>
      <c r="BL138" s="320" t="str">
        <f t="shared" si="19"/>
        <v>13,000</v>
      </c>
      <c r="BM138" s="320">
        <f t="shared" si="19"/>
        <v>0</v>
      </c>
      <c r="BN138" s="320" t="str">
        <f t="shared" si="19"/>
        <v>15,000</v>
      </c>
      <c r="BO138" s="320" t="str">
        <f t="shared" si="19"/>
        <v>95,000</v>
      </c>
      <c r="BP138" s="320" t="str">
        <f t="shared" si="19"/>
        <v>$1,900,000</v>
      </c>
      <c r="BQ138" s="320" t="str">
        <f t="shared" si="19"/>
        <v>$2,300,000</v>
      </c>
      <c r="BR138" s="320" t="str">
        <f t="shared" si="19"/>
        <v>$1,600,000</v>
      </c>
      <c r="BS138" s="320" t="str">
        <f t="shared" si="19"/>
        <v>$5,800,000</v>
      </c>
      <c r="BT138" s="320" t="str">
        <f t="shared" si="19"/>
        <v>$125</v>
      </c>
      <c r="BU138" s="330" t="s">
        <v>276</v>
      </c>
      <c r="BV138" s="330" t="s">
        <v>276</v>
      </c>
      <c r="BW138" s="309" t="str">
        <f t="shared" ref="BW138:CP138" si="27">BW38</f>
        <v>14,000</v>
      </c>
      <c r="BX138" s="320" t="str">
        <f t="shared" si="27"/>
        <v>381</v>
      </c>
      <c r="BY138" s="320" t="str">
        <f t="shared" si="27"/>
        <v>49</v>
      </c>
      <c r="BZ138" s="320" t="str">
        <f t="shared" si="27"/>
        <v>199</v>
      </c>
      <c r="CA138" s="320" t="str">
        <f t="shared" si="27"/>
        <v>8</v>
      </c>
      <c r="CB138" s="320" t="str">
        <f t="shared" si="27"/>
        <v>2</v>
      </c>
      <c r="CC138" s="320" t="str">
        <f t="shared" si="27"/>
        <v>32</v>
      </c>
      <c r="CD138" s="320" t="str">
        <f t="shared" si="27"/>
        <v>80</v>
      </c>
      <c r="CE138" s="320" t="str">
        <f t="shared" si="27"/>
        <v>32</v>
      </c>
      <c r="CF138" s="320" t="str">
        <f t="shared" si="27"/>
        <v>361,000</v>
      </c>
      <c r="CG138" s="320" t="str">
        <f t="shared" si="27"/>
        <v>6,511</v>
      </c>
      <c r="CH138" s="320" t="str">
        <f t="shared" si="27"/>
        <v>6,515</v>
      </c>
      <c r="CI138" s="320" t="str">
        <f t="shared" si="27"/>
        <v>9</v>
      </c>
      <c r="CJ138" s="320" t="str">
        <f t="shared" si="27"/>
        <v>48,500</v>
      </c>
      <c r="CK138" s="320" t="str">
        <f t="shared" si="27"/>
        <v>144,500</v>
      </c>
      <c r="CL138" s="320" t="str">
        <f t="shared" si="27"/>
        <v>$2,200,000</v>
      </c>
      <c r="CM138" s="320" t="str">
        <f t="shared" si="27"/>
        <v>$2,550,000</v>
      </c>
      <c r="CN138" s="320" t="str">
        <f t="shared" si="27"/>
        <v>$2,200,000</v>
      </c>
      <c r="CO138" s="320" t="str">
        <f t="shared" si="27"/>
        <v>$6,800,000</v>
      </c>
      <c r="CP138" s="320" t="str">
        <f t="shared" si="27"/>
        <v>$125</v>
      </c>
      <c r="CQ138" s="330" t="s">
        <v>276</v>
      </c>
      <c r="CR138" s="330" t="s">
        <v>276</v>
      </c>
      <c r="CS138" s="309" t="str">
        <f t="shared" ref="CS138:DL138" si="28">CS38</f>
        <v>0</v>
      </c>
      <c r="CT138" s="320" t="str">
        <f t="shared" si="28"/>
        <v>132</v>
      </c>
      <c r="CU138" s="320" t="str">
        <f t="shared" si="28"/>
        <v>-98</v>
      </c>
      <c r="CV138" s="320" t="str">
        <f t="shared" si="28"/>
        <v>-3</v>
      </c>
      <c r="CW138" s="320" t="str">
        <f t="shared" si="28"/>
        <v>1</v>
      </c>
      <c r="CX138" s="320" t="str">
        <f t="shared" si="28"/>
        <v>0</v>
      </c>
      <c r="CY138" s="320" t="str">
        <f t="shared" si="28"/>
        <v>0</v>
      </c>
      <c r="CZ138" s="320" t="str">
        <f t="shared" si="28"/>
        <v>0</v>
      </c>
      <c r="DA138" s="320" t="str">
        <f t="shared" si="28"/>
        <v>0</v>
      </c>
      <c r="DB138" s="320" t="str">
        <f t="shared" si="28"/>
        <v>0</v>
      </c>
      <c r="DC138" s="320" t="str">
        <f t="shared" si="28"/>
        <v>-12,978</v>
      </c>
      <c r="DD138" s="320" t="str">
        <f t="shared" si="28"/>
        <v>-12,971</v>
      </c>
      <c r="DE138" s="320" t="str">
        <f t="shared" si="28"/>
        <v>17</v>
      </c>
      <c r="DF138" s="320" t="str">
        <f t="shared" si="28"/>
        <v>67,000</v>
      </c>
      <c r="DG138" s="320" t="str">
        <f t="shared" si="28"/>
        <v>99,000</v>
      </c>
      <c r="DH138" s="320" t="str">
        <f t="shared" si="28"/>
        <v>$600,000</v>
      </c>
      <c r="DI138" s="320" t="str">
        <f t="shared" si="28"/>
        <v>$500,000</v>
      </c>
      <c r="DJ138" s="320" t="str">
        <f t="shared" si="28"/>
        <v>$1,200,000</v>
      </c>
      <c r="DK138" s="320" t="str">
        <f t="shared" si="28"/>
        <v>$2,000,000</v>
      </c>
      <c r="DL138" s="320" t="str">
        <f t="shared" si="28"/>
        <v>$0</v>
      </c>
      <c r="DM138" s="330" t="s">
        <v>276</v>
      </c>
      <c r="DN138" s="280" t="s">
        <v>276</v>
      </c>
    </row>
    <row r="139" spans="1:118"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309" t="s">
        <v>155</v>
      </c>
      <c r="AD139" s="318" t="str">
        <f t="shared" ca="1" si="17"/>
        <v>-</v>
      </c>
      <c r="AE139" s="320" t="str">
        <f t="shared" ref="AE139" si="29">AE39</f>
        <v>-</v>
      </c>
      <c r="AF139" s="320" t="str">
        <f t="shared" ref="AF139:AS139" si="30">AF39</f>
        <v>-</v>
      </c>
      <c r="AG139" s="320" t="str">
        <f t="shared" si="30"/>
        <v>-</v>
      </c>
      <c r="AH139" s="320" t="str">
        <f t="shared" si="30"/>
        <v>-</v>
      </c>
      <c r="AI139" s="320" t="str">
        <f t="shared" si="30"/>
        <v>-</v>
      </c>
      <c r="AJ139" s="320" t="str">
        <f t="shared" si="30"/>
        <v>-</v>
      </c>
      <c r="AK139" s="320" t="str">
        <f t="shared" si="30"/>
        <v>-</v>
      </c>
      <c r="AL139" s="320" t="str">
        <f t="shared" si="30"/>
        <v>-</v>
      </c>
      <c r="AM139" s="320" t="str">
        <f t="shared" si="30"/>
        <v>-</v>
      </c>
      <c r="AN139" s="320" t="str">
        <f t="shared" si="30"/>
        <v>-</v>
      </c>
      <c r="AO139" s="320" t="str">
        <f t="shared" si="30"/>
        <v>-</v>
      </c>
      <c r="AP139" s="320" t="str">
        <f t="shared" si="30"/>
        <v>-</v>
      </c>
      <c r="AQ139" s="320" t="str">
        <f t="shared" si="30"/>
        <v>-</v>
      </c>
      <c r="AR139" s="320" t="str">
        <f t="shared" si="30"/>
        <v>-</v>
      </c>
      <c r="AS139" s="320" t="str">
        <f t="shared" si="30"/>
        <v>-</v>
      </c>
      <c r="AT139" s="320" t="str">
        <f t="shared" ref="AT139:AX139" si="31">AT39</f>
        <v>-</v>
      </c>
      <c r="AU139" s="320" t="str">
        <f t="shared" si="31"/>
        <v>-</v>
      </c>
      <c r="AV139" s="320" t="str">
        <f t="shared" si="31"/>
        <v>-</v>
      </c>
      <c r="AW139" s="320" t="str">
        <f t="shared" si="31"/>
        <v>-</v>
      </c>
      <c r="AX139" s="320" t="str">
        <f t="shared" si="31"/>
        <v>-</v>
      </c>
      <c r="AY139" s="330" t="s">
        <v>276</v>
      </c>
      <c r="AZ139" s="330"/>
      <c r="BA139" s="309" t="str">
        <f t="shared" ref="BA139:BT139" si="32">BA39</f>
        <v>37,650</v>
      </c>
      <c r="BB139" s="320" t="str">
        <f t="shared" si="32"/>
        <v>375</v>
      </c>
      <c r="BC139" s="320">
        <f t="shared" si="32"/>
        <v>0</v>
      </c>
      <c r="BD139" s="320" t="str">
        <f t="shared" si="32"/>
        <v>88</v>
      </c>
      <c r="BE139" s="320" t="str">
        <f t="shared" si="32"/>
        <v>30</v>
      </c>
      <c r="BF139" s="320">
        <f t="shared" si="32"/>
        <v>0</v>
      </c>
      <c r="BG139" s="320" t="str">
        <f t="shared" si="32"/>
        <v>90</v>
      </c>
      <c r="BH139" s="320" t="str">
        <f t="shared" si="32"/>
        <v>31,600</v>
      </c>
      <c r="BI139" s="320" t="str">
        <f t="shared" si="32"/>
        <v>80</v>
      </c>
      <c r="BJ139" s="320" t="str">
        <f t="shared" si="32"/>
        <v>400,000</v>
      </c>
      <c r="BK139" s="320" t="str">
        <f t="shared" si="32"/>
        <v>150</v>
      </c>
      <c r="BL139" s="320" t="str">
        <f t="shared" si="32"/>
        <v>60,970</v>
      </c>
      <c r="BM139" s="320" t="str">
        <f t="shared" si="32"/>
        <v>20,000</v>
      </c>
      <c r="BN139" s="320" t="str">
        <f t="shared" si="32"/>
        <v>500,000</v>
      </c>
      <c r="BO139" s="320" t="str">
        <f t="shared" si="32"/>
        <v>730,701</v>
      </c>
      <c r="BP139" s="320" t="str">
        <f t="shared" si="32"/>
        <v>-</v>
      </c>
      <c r="BQ139" s="320" t="str">
        <f t="shared" si="32"/>
        <v>-</v>
      </c>
      <c r="BR139" s="320" t="str">
        <f t="shared" si="32"/>
        <v>$6,666,845</v>
      </c>
      <c r="BS139" s="320" t="str">
        <f t="shared" si="32"/>
        <v>$14,951,604</v>
      </c>
      <c r="BT139" s="320" t="str">
        <f t="shared" si="32"/>
        <v>$130</v>
      </c>
      <c r="BU139" s="330" t="s">
        <v>276</v>
      </c>
      <c r="BV139" s="330" t="s">
        <v>276</v>
      </c>
      <c r="BW139" s="309" t="str">
        <f t="shared" ref="BW139:CP139" si="33">BW39</f>
        <v>-</v>
      </c>
      <c r="BX139" s="320" t="str">
        <f t="shared" si="33"/>
        <v>-</v>
      </c>
      <c r="BY139" s="320" t="str">
        <f t="shared" si="33"/>
        <v>-</v>
      </c>
      <c r="BZ139" s="320" t="str">
        <f t="shared" si="33"/>
        <v>-</v>
      </c>
      <c r="CA139" s="320" t="str">
        <f t="shared" si="33"/>
        <v>-</v>
      </c>
      <c r="CB139" s="320" t="str">
        <f t="shared" si="33"/>
        <v>-</v>
      </c>
      <c r="CC139" s="320" t="str">
        <f t="shared" si="33"/>
        <v>-</v>
      </c>
      <c r="CD139" s="320" t="str">
        <f t="shared" si="33"/>
        <v>-</v>
      </c>
      <c r="CE139" s="320" t="str">
        <f t="shared" si="33"/>
        <v>-</v>
      </c>
      <c r="CF139" s="320" t="str">
        <f t="shared" si="33"/>
        <v>-</v>
      </c>
      <c r="CG139" s="320" t="str">
        <f t="shared" si="33"/>
        <v>-</v>
      </c>
      <c r="CH139" s="320" t="str">
        <f t="shared" si="33"/>
        <v>-</v>
      </c>
      <c r="CI139" s="320" t="str">
        <f t="shared" si="33"/>
        <v>-</v>
      </c>
      <c r="CJ139" s="320" t="str">
        <f t="shared" si="33"/>
        <v>-</v>
      </c>
      <c r="CK139" s="320" t="str">
        <f t="shared" si="33"/>
        <v>-</v>
      </c>
      <c r="CL139" s="320" t="str">
        <f t="shared" si="33"/>
        <v>-</v>
      </c>
      <c r="CM139" s="320" t="str">
        <f t="shared" si="33"/>
        <v>-</v>
      </c>
      <c r="CN139" s="320" t="str">
        <f t="shared" si="33"/>
        <v>-</v>
      </c>
      <c r="CO139" s="320" t="str">
        <f t="shared" si="33"/>
        <v>-</v>
      </c>
      <c r="CP139" s="320" t="str">
        <f t="shared" si="33"/>
        <v>-</v>
      </c>
      <c r="CQ139" s="330" t="s">
        <v>276</v>
      </c>
      <c r="CR139" s="330" t="s">
        <v>276</v>
      </c>
      <c r="CS139" s="309" t="str">
        <f t="shared" ref="CS139:DL139" si="34">CS39</f>
        <v>-</v>
      </c>
      <c r="CT139" s="320" t="str">
        <f t="shared" si="34"/>
        <v>-</v>
      </c>
      <c r="CU139" s="320" t="str">
        <f t="shared" si="34"/>
        <v>-</v>
      </c>
      <c r="CV139" s="320" t="str">
        <f t="shared" si="34"/>
        <v>-</v>
      </c>
      <c r="CW139" s="320" t="str">
        <f t="shared" si="34"/>
        <v>-</v>
      </c>
      <c r="CX139" s="320" t="str">
        <f t="shared" si="34"/>
        <v>-</v>
      </c>
      <c r="CY139" s="320" t="str">
        <f t="shared" si="34"/>
        <v>-</v>
      </c>
      <c r="CZ139" s="320" t="str">
        <f t="shared" si="34"/>
        <v>-</v>
      </c>
      <c r="DA139" s="320" t="str">
        <f t="shared" si="34"/>
        <v>-</v>
      </c>
      <c r="DB139" s="320" t="str">
        <f t="shared" si="34"/>
        <v>-</v>
      </c>
      <c r="DC139" s="320" t="str">
        <f t="shared" si="34"/>
        <v>-</v>
      </c>
      <c r="DD139" s="320" t="str">
        <f t="shared" si="34"/>
        <v>-</v>
      </c>
      <c r="DE139" s="320" t="str">
        <f t="shared" si="34"/>
        <v>-</v>
      </c>
      <c r="DF139" s="320" t="str">
        <f t="shared" si="34"/>
        <v>-</v>
      </c>
      <c r="DG139" s="320" t="str">
        <f t="shared" si="34"/>
        <v>-</v>
      </c>
      <c r="DH139" s="320" t="str">
        <f t="shared" si="34"/>
        <v>-</v>
      </c>
      <c r="DI139" s="320" t="str">
        <f t="shared" si="34"/>
        <v>-</v>
      </c>
      <c r="DJ139" s="320" t="str">
        <f t="shared" si="34"/>
        <v>-</v>
      </c>
      <c r="DK139" s="320" t="str">
        <f t="shared" si="34"/>
        <v>-</v>
      </c>
      <c r="DL139" s="320" t="str">
        <f t="shared" si="34"/>
        <v>-</v>
      </c>
      <c r="DM139" s="330" t="s">
        <v>276</v>
      </c>
      <c r="DN139" s="280" t="s">
        <v>276</v>
      </c>
    </row>
    <row r="140" spans="1:118"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309" t="s">
        <v>131</v>
      </c>
      <c r="AD140" s="318" t="str">
        <f t="shared" ca="1" si="17"/>
        <v>-</v>
      </c>
      <c r="AE140" s="320" t="str">
        <f t="shared" ref="AE140" si="35">AE40</f>
        <v>50,679</v>
      </c>
      <c r="AF140" s="320" t="str">
        <f t="shared" ref="AF140:AS140" si="36">AF40</f>
        <v>1,945</v>
      </c>
      <c r="AG140" s="320" t="str">
        <f t="shared" si="36"/>
        <v>600</v>
      </c>
      <c r="AH140" s="320" t="str">
        <f t="shared" si="36"/>
        <v>1,025</v>
      </c>
      <c r="AI140" s="320" t="str">
        <f t="shared" si="36"/>
        <v>193</v>
      </c>
      <c r="AJ140" s="320" t="str">
        <f t="shared" si="36"/>
        <v>77</v>
      </c>
      <c r="AK140" s="320" t="str">
        <f t="shared" si="36"/>
        <v>64</v>
      </c>
      <c r="AL140" s="320" t="str">
        <f t="shared" si="36"/>
        <v>-</v>
      </c>
      <c r="AM140" s="320" t="str">
        <f t="shared" si="36"/>
        <v>-</v>
      </c>
      <c r="AN140" s="320" t="str">
        <f t="shared" si="36"/>
        <v>-</v>
      </c>
      <c r="AO140" s="320" t="str">
        <f t="shared" si="36"/>
        <v>19,650</v>
      </c>
      <c r="AP140" s="320" t="str">
        <f t="shared" si="36"/>
        <v>39,168</v>
      </c>
      <c r="AQ140" s="320" t="str">
        <f t="shared" si="36"/>
        <v>105,002</v>
      </c>
      <c r="AR140" s="320" t="str">
        <f t="shared" si="36"/>
        <v>900,816</v>
      </c>
      <c r="AS140" s="320" t="str">
        <f t="shared" si="36"/>
        <v>900,816</v>
      </c>
      <c r="AT140" s="320" t="str">
        <f t="shared" ref="AT140:AX140" si="37">AT40</f>
        <v>$20,009,840</v>
      </c>
      <c r="AU140" s="320" t="str">
        <f t="shared" si="37"/>
        <v>$4,260,665</v>
      </c>
      <c r="AV140" s="320" t="str">
        <f t="shared" si="37"/>
        <v>$5,232,636</v>
      </c>
      <c r="AW140" s="320" t="str">
        <f t="shared" si="37"/>
        <v>$29,749,902</v>
      </c>
      <c r="AX140" s="320" t="str">
        <f t="shared" si="37"/>
        <v>-</v>
      </c>
      <c r="AY140" s="330" t="s">
        <v>276</v>
      </c>
      <c r="AZ140" s="330"/>
      <c r="BA140" s="309" t="str">
        <f t="shared" ref="BA140:BT140" si="38">BA40</f>
        <v>49,645</v>
      </c>
      <c r="BB140" s="320" t="str">
        <f t="shared" si="38"/>
        <v>955</v>
      </c>
      <c r="BC140" s="320" t="str">
        <f t="shared" si="38"/>
        <v>551</v>
      </c>
      <c r="BD140" s="320" t="str">
        <f t="shared" si="38"/>
        <v>1,025</v>
      </c>
      <c r="BE140" s="320" t="str">
        <f t="shared" si="38"/>
        <v>193</v>
      </c>
      <c r="BF140" s="320" t="str">
        <f t="shared" si="38"/>
        <v>77</v>
      </c>
      <c r="BG140" s="320" t="str">
        <f t="shared" si="38"/>
        <v>90</v>
      </c>
      <c r="BH140" s="320" t="str">
        <f t="shared" si="38"/>
        <v>30,000</v>
      </c>
      <c r="BI140" s="320" t="str">
        <f t="shared" si="38"/>
        <v>9</v>
      </c>
      <c r="BJ140" s="320" t="str">
        <f t="shared" si="38"/>
        <v>45,000</v>
      </c>
      <c r="BK140" s="320" t="str">
        <f t="shared" si="38"/>
        <v>6,793</v>
      </c>
      <c r="BL140" s="320" t="str">
        <f t="shared" si="38"/>
        <v>6,793</v>
      </c>
      <c r="BM140" s="320" t="str">
        <f t="shared" si="38"/>
        <v>36,073</v>
      </c>
      <c r="BN140" s="320" t="str">
        <f t="shared" si="38"/>
        <v>483,181</v>
      </c>
      <c r="BO140" s="320" t="str">
        <f t="shared" si="38"/>
        <v>521,208</v>
      </c>
      <c r="BP140" s="320" t="str">
        <f t="shared" si="38"/>
        <v>$9,502,682</v>
      </c>
      <c r="BQ140" s="320" t="str">
        <f t="shared" si="38"/>
        <v>$2,050,431</v>
      </c>
      <c r="BR140" s="320" t="str">
        <f t="shared" si="38"/>
        <v>$1,838,391</v>
      </c>
      <c r="BS140" s="320" t="str">
        <f t="shared" si="38"/>
        <v>$13,606,773</v>
      </c>
      <c r="BT140" s="320" t="str">
        <f t="shared" si="38"/>
        <v>$120</v>
      </c>
      <c r="BU140" s="330" t="s">
        <v>276</v>
      </c>
      <c r="BV140" s="330" t="s">
        <v>276</v>
      </c>
      <c r="BW140" s="309" t="str">
        <f t="shared" ref="BW140:CP140" si="39">BW40</f>
        <v>50,162</v>
      </c>
      <c r="BX140" s="320" t="str">
        <f t="shared" si="39"/>
        <v>1,450</v>
      </c>
      <c r="BY140" s="320" t="str">
        <f t="shared" si="39"/>
        <v>576</v>
      </c>
      <c r="BZ140" s="320" t="str">
        <f t="shared" si="39"/>
        <v>1,025</v>
      </c>
      <c r="CA140" s="320" t="str">
        <f t="shared" si="39"/>
        <v>193</v>
      </c>
      <c r="CB140" s="320" t="str">
        <f t="shared" si="39"/>
        <v>77</v>
      </c>
      <c r="CC140" s="320" t="str">
        <f t="shared" si="39"/>
        <v>77</v>
      </c>
      <c r="CD140" s="320" t="str">
        <f t="shared" si="39"/>
        <v>-</v>
      </c>
      <c r="CE140" s="320" t="str">
        <f t="shared" si="39"/>
        <v>-</v>
      </c>
      <c r="CF140" s="320" t="str">
        <f t="shared" si="39"/>
        <v>-</v>
      </c>
      <c r="CG140" s="320" t="str">
        <f t="shared" si="39"/>
        <v>13,222</v>
      </c>
      <c r="CH140" s="320" t="str">
        <f t="shared" si="39"/>
        <v>22,981</v>
      </c>
      <c r="CI140" s="320" t="str">
        <f t="shared" si="39"/>
        <v>70,538</v>
      </c>
      <c r="CJ140" s="320" t="str">
        <f t="shared" si="39"/>
        <v>691,999</v>
      </c>
      <c r="CK140" s="320" t="str">
        <f t="shared" si="39"/>
        <v>711,012</v>
      </c>
      <c r="CL140" s="320" t="str">
        <f t="shared" si="39"/>
        <v>$14,756,261</v>
      </c>
      <c r="CM140" s="320" t="str">
        <f t="shared" si="39"/>
        <v>$3,155,548</v>
      </c>
      <c r="CN140" s="320" t="str">
        <f t="shared" si="39"/>
        <v>$3,535,514</v>
      </c>
      <c r="CO140" s="320" t="str">
        <f t="shared" si="39"/>
        <v>$21,678,338</v>
      </c>
      <c r="CP140" s="320" t="str">
        <f t="shared" si="39"/>
        <v>-</v>
      </c>
      <c r="CQ140" s="330" t="s">
        <v>276</v>
      </c>
      <c r="CR140" s="330" t="s">
        <v>276</v>
      </c>
      <c r="CS140" s="309" t="str">
        <f t="shared" ref="CS140:DL140" si="40">CS40</f>
        <v>1,034</v>
      </c>
      <c r="CT140" s="320" t="str">
        <f t="shared" si="40"/>
        <v>990</v>
      </c>
      <c r="CU140" s="320" t="str">
        <f t="shared" si="40"/>
        <v>49</v>
      </c>
      <c r="CV140" s="320" t="str">
        <f t="shared" si="40"/>
        <v>0</v>
      </c>
      <c r="CW140" s="320" t="str">
        <f t="shared" si="40"/>
        <v>0</v>
      </c>
      <c r="CX140" s="320" t="str">
        <f t="shared" si="40"/>
        <v>0</v>
      </c>
      <c r="CY140" s="320" t="str">
        <f t="shared" si="40"/>
        <v>-26</v>
      </c>
      <c r="CZ140" s="320" t="str">
        <f t="shared" si="40"/>
        <v>-</v>
      </c>
      <c r="DA140" s="320" t="str">
        <f t="shared" si="40"/>
        <v>-</v>
      </c>
      <c r="DB140" s="320" t="str">
        <f t="shared" si="40"/>
        <v>-</v>
      </c>
      <c r="DC140" s="320" t="str">
        <f t="shared" si="40"/>
        <v>12,857</v>
      </c>
      <c r="DD140" s="320" t="str">
        <f t="shared" si="40"/>
        <v>32,375</v>
      </c>
      <c r="DE140" s="320" t="str">
        <f t="shared" si="40"/>
        <v>68,929</v>
      </c>
      <c r="DF140" s="320" t="str">
        <f t="shared" si="40"/>
        <v>417,635</v>
      </c>
      <c r="DG140" s="320" t="str">
        <f t="shared" si="40"/>
        <v>379,608</v>
      </c>
      <c r="DH140" s="320" t="str">
        <f t="shared" si="40"/>
        <v>$10,507,158</v>
      </c>
      <c r="DI140" s="320" t="str">
        <f t="shared" si="40"/>
        <v>$2,210,234</v>
      </c>
      <c r="DJ140" s="320" t="str">
        <f t="shared" si="40"/>
        <v>$3,394,245</v>
      </c>
      <c r="DK140" s="320" t="str">
        <f t="shared" si="40"/>
        <v>$16,143,129</v>
      </c>
      <c r="DL140" s="320" t="str">
        <f t="shared" si="40"/>
        <v>-</v>
      </c>
      <c r="DM140" s="330" t="s">
        <v>276</v>
      </c>
      <c r="DN140" s="280" t="s">
        <v>276</v>
      </c>
    </row>
    <row r="141" spans="1:118"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309" t="s">
        <v>132</v>
      </c>
      <c r="AD141" s="318" t="str">
        <f t="shared" ca="1" si="17"/>
        <v>$90</v>
      </c>
      <c r="AE141" s="320" t="str">
        <f t="shared" ref="AE141" si="41">AE41</f>
        <v>23,000</v>
      </c>
      <c r="AF141" s="320" t="str">
        <f t="shared" ref="AF141:AS141" si="42">AF41</f>
        <v>1,865</v>
      </c>
      <c r="AG141" s="320" t="str">
        <f t="shared" si="42"/>
        <v>140</v>
      </c>
      <c r="AH141" s="320" t="str">
        <f t="shared" si="42"/>
        <v>878</v>
      </c>
      <c r="AI141" s="320" t="str">
        <f t="shared" si="42"/>
        <v>90</v>
      </c>
      <c r="AJ141" s="320" t="str">
        <f t="shared" si="42"/>
        <v>36</v>
      </c>
      <c r="AK141" s="320" t="str">
        <f t="shared" si="42"/>
        <v>206</v>
      </c>
      <c r="AL141" s="320" t="str">
        <f t="shared" si="42"/>
        <v>224,900</v>
      </c>
      <c r="AM141" s="320" t="str">
        <f t="shared" si="42"/>
        <v>167</v>
      </c>
      <c r="AN141" s="320" t="str">
        <f t="shared" si="42"/>
        <v>7,338,142</v>
      </c>
      <c r="AO141" s="320" t="str">
        <f t="shared" si="42"/>
        <v>219,760</v>
      </c>
      <c r="AP141" s="320" t="str">
        <f t="shared" si="42"/>
        <v>224,184</v>
      </c>
      <c r="AQ141" s="320" t="str">
        <f t="shared" si="42"/>
        <v>934</v>
      </c>
      <c r="AR141" s="320" t="str">
        <f t="shared" si="42"/>
        <v>861,417</v>
      </c>
      <c r="AS141" s="320" t="str">
        <f t="shared" si="42"/>
        <v>13,465,246</v>
      </c>
      <c r="AT141" s="320" t="str">
        <f t="shared" ref="AT141:AX141" si="43">AT41</f>
        <v>$20,907,383</v>
      </c>
      <c r="AU141" s="320" t="str">
        <f t="shared" si="43"/>
        <v>$15,584,310</v>
      </c>
      <c r="AV141" s="320" t="str">
        <f t="shared" si="43"/>
        <v>$24,660,992</v>
      </c>
      <c r="AW141" s="320" t="str">
        <f t="shared" si="43"/>
        <v>$62,458,530</v>
      </c>
      <c r="AX141" s="320" t="str">
        <f t="shared" si="43"/>
        <v>$90</v>
      </c>
      <c r="AY141" s="330" t="s">
        <v>276</v>
      </c>
      <c r="AZ141" s="330"/>
      <c r="BA141" s="309" t="str">
        <f t="shared" ref="BA141:BT141" si="44">BA41</f>
        <v>23,000</v>
      </c>
      <c r="BB141" s="320" t="str">
        <f t="shared" si="44"/>
        <v>1,865</v>
      </c>
      <c r="BC141" s="320" t="str">
        <f t="shared" si="44"/>
        <v>140</v>
      </c>
      <c r="BD141" s="320" t="str">
        <f t="shared" si="44"/>
        <v>894</v>
      </c>
      <c r="BE141" s="320" t="str">
        <f t="shared" si="44"/>
        <v>89</v>
      </c>
      <c r="BF141" s="320" t="str">
        <f t="shared" si="44"/>
        <v>36</v>
      </c>
      <c r="BG141" s="320" t="str">
        <f t="shared" si="44"/>
        <v>206</v>
      </c>
      <c r="BH141" s="320" t="str">
        <f t="shared" si="44"/>
        <v>212,200</v>
      </c>
      <c r="BI141" s="320" t="str">
        <f t="shared" si="44"/>
        <v>167</v>
      </c>
      <c r="BJ141" s="320" t="str">
        <f t="shared" si="44"/>
        <v>7,253,642</v>
      </c>
      <c r="BK141" s="320" t="str">
        <f t="shared" si="44"/>
        <v>11,131</v>
      </c>
      <c r="BL141" s="320" t="str">
        <f t="shared" si="44"/>
        <v>225,145</v>
      </c>
      <c r="BM141" s="320" t="str">
        <f t="shared" si="44"/>
        <v>1,832</v>
      </c>
      <c r="BN141" s="320" t="str">
        <f t="shared" si="44"/>
        <v>618,717</v>
      </c>
      <c r="BO141" s="320" t="str">
        <f t="shared" si="44"/>
        <v>13,583,754</v>
      </c>
      <c r="BP141" s="320" t="str">
        <f t="shared" si="44"/>
        <v>$19,378,346</v>
      </c>
      <c r="BQ141" s="320" t="str">
        <f t="shared" si="44"/>
        <v>$14,465,839</v>
      </c>
      <c r="BR141" s="320" t="str">
        <f t="shared" si="44"/>
        <v>$24,050,360</v>
      </c>
      <c r="BS141" s="320" t="str">
        <f t="shared" si="44"/>
        <v>$59,301,143</v>
      </c>
      <c r="BT141" s="320" t="str">
        <f t="shared" si="44"/>
        <v>$90</v>
      </c>
      <c r="BU141" s="330" t="s">
        <v>276</v>
      </c>
      <c r="BV141" s="330" t="s">
        <v>276</v>
      </c>
      <c r="BW141" s="309" t="str">
        <f t="shared" ref="BW141:CP141" si="45">BW41</f>
        <v>23,000</v>
      </c>
      <c r="BX141" s="320" t="str">
        <f t="shared" si="45"/>
        <v>1,865</v>
      </c>
      <c r="BY141" s="320" t="str">
        <f t="shared" si="45"/>
        <v>140</v>
      </c>
      <c r="BZ141" s="320" t="str">
        <f t="shared" si="45"/>
        <v>886</v>
      </c>
      <c r="CA141" s="320" t="str">
        <f t="shared" si="45"/>
        <v>90</v>
      </c>
      <c r="CB141" s="320" t="str">
        <f t="shared" si="45"/>
        <v>36</v>
      </c>
      <c r="CC141" s="320" t="str">
        <f t="shared" si="45"/>
        <v>206</v>
      </c>
      <c r="CD141" s="320" t="str">
        <f t="shared" si="45"/>
        <v>218,550</v>
      </c>
      <c r="CE141" s="320" t="str">
        <f t="shared" si="45"/>
        <v>167</v>
      </c>
      <c r="CF141" s="320" t="str">
        <f t="shared" si="45"/>
        <v>7,295,892</v>
      </c>
      <c r="CG141" s="320" t="str">
        <f t="shared" si="45"/>
        <v>115,446</v>
      </c>
      <c r="CH141" s="320" t="str">
        <f t="shared" si="45"/>
        <v>224,665</v>
      </c>
      <c r="CI141" s="320" t="str">
        <f t="shared" si="45"/>
        <v>1,383</v>
      </c>
      <c r="CJ141" s="320" t="str">
        <f t="shared" si="45"/>
        <v>740,067</v>
      </c>
      <c r="CK141" s="320" t="str">
        <f t="shared" si="45"/>
        <v>13,524,500</v>
      </c>
      <c r="CL141" s="320" t="str">
        <f t="shared" si="45"/>
        <v>$20,142,865</v>
      </c>
      <c r="CM141" s="320" t="str">
        <f t="shared" si="45"/>
        <v>$15,025,075</v>
      </c>
      <c r="CN141" s="320" t="str">
        <f t="shared" si="45"/>
        <v>$24,355,676</v>
      </c>
      <c r="CO141" s="320" t="str">
        <f t="shared" si="45"/>
        <v>$60,879,837</v>
      </c>
      <c r="CP141" s="320" t="str">
        <f t="shared" si="45"/>
        <v>$90</v>
      </c>
      <c r="CQ141" s="330" t="s">
        <v>276</v>
      </c>
      <c r="CR141" s="330" t="s">
        <v>276</v>
      </c>
      <c r="CS141" s="309" t="str">
        <f t="shared" ref="CS141:DL141" si="46">CS41</f>
        <v>0</v>
      </c>
      <c r="CT141" s="320" t="str">
        <f t="shared" si="46"/>
        <v>0</v>
      </c>
      <c r="CU141" s="320" t="str">
        <f t="shared" si="46"/>
        <v>0</v>
      </c>
      <c r="CV141" s="320" t="str">
        <f t="shared" si="46"/>
        <v>-16</v>
      </c>
      <c r="CW141" s="320" t="str">
        <f t="shared" si="46"/>
        <v>1</v>
      </c>
      <c r="CX141" s="320" t="str">
        <f t="shared" si="46"/>
        <v>0</v>
      </c>
      <c r="CY141" s="320" t="str">
        <f t="shared" si="46"/>
        <v>0</v>
      </c>
      <c r="CZ141" s="320" t="str">
        <f t="shared" si="46"/>
        <v>12,700</v>
      </c>
      <c r="DA141" s="320" t="str">
        <f t="shared" si="46"/>
        <v>0</v>
      </c>
      <c r="DB141" s="320" t="str">
        <f t="shared" si="46"/>
        <v>84,500</v>
      </c>
      <c r="DC141" s="320" t="str">
        <f t="shared" si="46"/>
        <v>208,629</v>
      </c>
      <c r="DD141" s="320" t="str">
        <f t="shared" si="46"/>
        <v>-961</v>
      </c>
      <c r="DE141" s="320" t="str">
        <f t="shared" si="46"/>
        <v>-898</v>
      </c>
      <c r="DF141" s="320" t="str">
        <f t="shared" si="46"/>
        <v>242,700</v>
      </c>
      <c r="DG141" s="320" t="str">
        <f t="shared" si="46"/>
        <v>-118,508</v>
      </c>
      <c r="DH141" s="320" t="str">
        <f t="shared" si="46"/>
        <v>$1,529,037</v>
      </c>
      <c r="DI141" s="320" t="str">
        <f t="shared" si="46"/>
        <v>$1,118,471</v>
      </c>
      <c r="DJ141" s="320" t="str">
        <f t="shared" si="46"/>
        <v>$610,632</v>
      </c>
      <c r="DK141" s="320" t="str">
        <f t="shared" si="46"/>
        <v>$3,157,387</v>
      </c>
      <c r="DL141" s="320" t="str">
        <f t="shared" si="46"/>
        <v>$0</v>
      </c>
      <c r="DM141" s="330" t="s">
        <v>276</v>
      </c>
      <c r="DN141" s="280" t="s">
        <v>276</v>
      </c>
    </row>
    <row r="142" spans="1:118"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309" t="s">
        <v>133</v>
      </c>
      <c r="AD142" s="318" t="str">
        <f t="shared" ca="1" si="17"/>
        <v>$75</v>
      </c>
      <c r="AE142" s="320" t="str">
        <f t="shared" ref="AE142" si="47">AE42</f>
        <v>10,870</v>
      </c>
      <c r="AF142" s="320" t="str">
        <f t="shared" ref="AF142:AS142" si="48">AF42</f>
        <v>1,388</v>
      </c>
      <c r="AG142" s="320">
        <f t="shared" si="48"/>
        <v>0</v>
      </c>
      <c r="AH142" s="320" t="str">
        <f t="shared" si="48"/>
        <v>871</v>
      </c>
      <c r="AI142" s="320" t="str">
        <f t="shared" si="48"/>
        <v>2</v>
      </c>
      <c r="AJ142" s="320" t="str">
        <f t="shared" si="48"/>
        <v>15</v>
      </c>
      <c r="AK142" s="320" t="str">
        <f t="shared" si="48"/>
        <v>99</v>
      </c>
      <c r="AL142" s="320" t="str">
        <f t="shared" si="48"/>
        <v>150,000</v>
      </c>
      <c r="AM142" s="320" t="str">
        <f t="shared" si="48"/>
        <v>88</v>
      </c>
      <c r="AN142" s="320" t="str">
        <f t="shared" si="48"/>
        <v>595,000</v>
      </c>
      <c r="AO142" s="320" t="str">
        <f t="shared" si="48"/>
        <v>111,650</v>
      </c>
      <c r="AP142" s="320" t="str">
        <f t="shared" si="48"/>
        <v>111,650</v>
      </c>
      <c r="AQ142" s="320">
        <f t="shared" si="48"/>
        <v>0</v>
      </c>
      <c r="AR142" s="320" t="str">
        <f t="shared" si="48"/>
        <v>260,300</v>
      </c>
      <c r="AS142" s="320" t="str">
        <f t="shared" si="48"/>
        <v>909,300</v>
      </c>
      <c r="AT142" s="320" t="str">
        <f t="shared" ref="AT142:AX142" si="49">AT42</f>
        <v>$13,258,543</v>
      </c>
      <c r="AU142" s="320" t="str">
        <f t="shared" si="49"/>
        <v>$2,623,582</v>
      </c>
      <c r="AV142" s="320" t="str">
        <f t="shared" si="49"/>
        <v>$15,227,557</v>
      </c>
      <c r="AW142" s="320" t="str">
        <f t="shared" si="49"/>
        <v>$32,204,000</v>
      </c>
      <c r="AX142" s="320" t="str">
        <f t="shared" si="49"/>
        <v>$75</v>
      </c>
      <c r="AY142" s="330" t="s">
        <v>276</v>
      </c>
      <c r="AZ142" s="330"/>
      <c r="BA142" s="309" t="str">
        <f t="shared" ref="BA142:BT142" si="50">BA42</f>
        <v>10,870</v>
      </c>
      <c r="BB142" s="320" t="str">
        <f t="shared" si="50"/>
        <v>1,196</v>
      </c>
      <c r="BC142" s="320">
        <f t="shared" si="50"/>
        <v>0</v>
      </c>
      <c r="BD142" s="320" t="str">
        <f t="shared" si="50"/>
        <v>844</v>
      </c>
      <c r="BE142" s="320" t="str">
        <f t="shared" si="50"/>
        <v>2</v>
      </c>
      <c r="BF142" s="320" t="str">
        <f t="shared" si="50"/>
        <v>15</v>
      </c>
      <c r="BG142" s="320" t="str">
        <f t="shared" si="50"/>
        <v>97</v>
      </c>
      <c r="BH142" s="320" t="str">
        <f t="shared" si="50"/>
        <v>150,000</v>
      </c>
      <c r="BI142" s="320" t="str">
        <f t="shared" si="50"/>
        <v>89</v>
      </c>
      <c r="BJ142" s="320" t="str">
        <f t="shared" si="50"/>
        <v>432,000</v>
      </c>
      <c r="BK142" s="320" t="str">
        <f t="shared" si="50"/>
        <v>233,300</v>
      </c>
      <c r="BL142" s="320" t="str">
        <f t="shared" si="50"/>
        <v>233,300</v>
      </c>
      <c r="BM142" s="320">
        <f t="shared" si="50"/>
        <v>0</v>
      </c>
      <c r="BN142" s="320" t="str">
        <f t="shared" si="50"/>
        <v>97,000</v>
      </c>
      <c r="BO142" s="320" t="str">
        <f t="shared" si="50"/>
        <v>1,481,400</v>
      </c>
      <c r="BP142" s="320" t="str">
        <f t="shared" si="50"/>
        <v>$25,720,000</v>
      </c>
      <c r="BQ142" s="320" t="str">
        <f t="shared" si="50"/>
        <v>-</v>
      </c>
      <c r="BR142" s="320" t="str">
        <f t="shared" si="50"/>
        <v>$17,910,000</v>
      </c>
      <c r="BS142" s="320" t="str">
        <f t="shared" si="50"/>
        <v>$49,734,000</v>
      </c>
      <c r="BT142" s="320" t="str">
        <f t="shared" si="50"/>
        <v>$72</v>
      </c>
      <c r="BU142" s="330" t="s">
        <v>276</v>
      </c>
      <c r="BV142" s="330" t="s">
        <v>276</v>
      </c>
      <c r="BW142" s="309" t="str">
        <f t="shared" ref="BW142:CP142" si="51">BW42</f>
        <v>10,870</v>
      </c>
      <c r="BX142" s="320" t="str">
        <f t="shared" si="51"/>
        <v>1,292</v>
      </c>
      <c r="BY142" s="320" t="str">
        <f t="shared" si="51"/>
        <v>0</v>
      </c>
      <c r="BZ142" s="320" t="str">
        <f t="shared" si="51"/>
        <v>858</v>
      </c>
      <c r="CA142" s="320" t="str">
        <f t="shared" si="51"/>
        <v>2</v>
      </c>
      <c r="CB142" s="320" t="str">
        <f t="shared" si="51"/>
        <v>15</v>
      </c>
      <c r="CC142" s="320" t="str">
        <f t="shared" si="51"/>
        <v>98</v>
      </c>
      <c r="CD142" s="320" t="str">
        <f t="shared" si="51"/>
        <v>150,000</v>
      </c>
      <c r="CE142" s="320" t="str">
        <f t="shared" si="51"/>
        <v>89</v>
      </c>
      <c r="CF142" s="320" t="str">
        <f t="shared" si="51"/>
        <v>513,500</v>
      </c>
      <c r="CG142" s="320" t="str">
        <f t="shared" si="51"/>
        <v>172,475</v>
      </c>
      <c r="CH142" s="320" t="str">
        <f t="shared" si="51"/>
        <v>172,475</v>
      </c>
      <c r="CI142" s="320" t="str">
        <f t="shared" si="51"/>
        <v>0</v>
      </c>
      <c r="CJ142" s="320" t="str">
        <f t="shared" si="51"/>
        <v>178,650</v>
      </c>
      <c r="CK142" s="320" t="str">
        <f t="shared" si="51"/>
        <v>1,195,350</v>
      </c>
      <c r="CL142" s="320" t="str">
        <f t="shared" si="51"/>
        <v>$19,489,272</v>
      </c>
      <c r="CM142" s="320" t="str">
        <f t="shared" si="51"/>
        <v>-</v>
      </c>
      <c r="CN142" s="320" t="str">
        <f t="shared" si="51"/>
        <v>$16,568,779</v>
      </c>
      <c r="CO142" s="320" t="str">
        <f t="shared" si="51"/>
        <v>$40,969,000</v>
      </c>
      <c r="CP142" s="320" t="str">
        <f t="shared" si="51"/>
        <v>$74</v>
      </c>
      <c r="CQ142" s="330" t="s">
        <v>276</v>
      </c>
      <c r="CR142" s="330" t="s">
        <v>276</v>
      </c>
      <c r="CS142" s="309" t="str">
        <f t="shared" ref="CS142:DL142" si="52">CS42</f>
        <v>0</v>
      </c>
      <c r="CT142" s="320" t="str">
        <f t="shared" si="52"/>
        <v>192</v>
      </c>
      <c r="CU142" s="320" t="str">
        <f t="shared" si="52"/>
        <v>0</v>
      </c>
      <c r="CV142" s="320" t="str">
        <f t="shared" si="52"/>
        <v>27</v>
      </c>
      <c r="CW142" s="320" t="str">
        <f t="shared" si="52"/>
        <v>0</v>
      </c>
      <c r="CX142" s="320" t="str">
        <f t="shared" si="52"/>
        <v>0</v>
      </c>
      <c r="CY142" s="320" t="str">
        <f t="shared" si="52"/>
        <v>2</v>
      </c>
      <c r="CZ142" s="320" t="str">
        <f t="shared" si="52"/>
        <v>0</v>
      </c>
      <c r="DA142" s="320" t="str">
        <f t="shared" si="52"/>
        <v>-1</v>
      </c>
      <c r="DB142" s="320" t="str">
        <f t="shared" si="52"/>
        <v>163,000</v>
      </c>
      <c r="DC142" s="320" t="str">
        <f t="shared" si="52"/>
        <v>-121,650</v>
      </c>
      <c r="DD142" s="320" t="str">
        <f t="shared" si="52"/>
        <v>-121,650</v>
      </c>
      <c r="DE142" s="320" t="str">
        <f t="shared" si="52"/>
        <v>0</v>
      </c>
      <c r="DF142" s="320" t="str">
        <f t="shared" si="52"/>
        <v>163,300</v>
      </c>
      <c r="DG142" s="320" t="str">
        <f t="shared" si="52"/>
        <v>-572,100</v>
      </c>
      <c r="DH142" s="320" t="str">
        <f t="shared" si="52"/>
        <v>-$12,461,457</v>
      </c>
      <c r="DI142" s="320" t="str">
        <f t="shared" si="52"/>
        <v>-</v>
      </c>
      <c r="DJ142" s="320" t="str">
        <f t="shared" si="52"/>
        <v>-$2,682,443</v>
      </c>
      <c r="DK142" s="320" t="str">
        <f t="shared" si="52"/>
        <v>-$17,530,000</v>
      </c>
      <c r="DL142" s="320" t="str">
        <f t="shared" si="52"/>
        <v>$3</v>
      </c>
      <c r="DM142" s="330" t="s">
        <v>276</v>
      </c>
      <c r="DN142" s="280" t="s">
        <v>276</v>
      </c>
    </row>
    <row r="143" spans="1:118"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309" t="s">
        <v>134</v>
      </c>
      <c r="AD143" s="318" t="str">
        <f t="shared" ca="1" si="17"/>
        <v>$63</v>
      </c>
      <c r="AE143" s="320" t="str">
        <f t="shared" ref="AE143" si="53">AE43</f>
        <v>13,472</v>
      </c>
      <c r="AF143" s="320" t="str">
        <f t="shared" ref="AF143:AS143" si="54">AF43</f>
        <v>285</v>
      </c>
      <c r="AG143" s="320" t="str">
        <f t="shared" si="54"/>
        <v>44</v>
      </c>
      <c r="AH143" s="320" t="str">
        <f t="shared" si="54"/>
        <v>347</v>
      </c>
      <c r="AI143" s="320" t="str">
        <f t="shared" si="54"/>
        <v>11</v>
      </c>
      <c r="AJ143" s="320" t="str">
        <f t="shared" si="54"/>
        <v>11</v>
      </c>
      <c r="AK143" s="320" t="str">
        <f t="shared" si="54"/>
        <v>19</v>
      </c>
      <c r="AL143" s="320" t="str">
        <f t="shared" si="54"/>
        <v>46,700</v>
      </c>
      <c r="AM143" s="320" t="str">
        <f t="shared" si="54"/>
        <v>14</v>
      </c>
      <c r="AN143" s="320" t="str">
        <f t="shared" si="54"/>
        <v>275,700</v>
      </c>
      <c r="AO143" s="320" t="str">
        <f t="shared" si="54"/>
        <v>31,112</v>
      </c>
      <c r="AP143" s="320" t="str">
        <f t="shared" si="54"/>
        <v>31,112</v>
      </c>
      <c r="AQ143" s="320" t="str">
        <f t="shared" si="54"/>
        <v>-</v>
      </c>
      <c r="AR143" s="320" t="str">
        <f t="shared" si="54"/>
        <v>364,000</v>
      </c>
      <c r="AS143" s="320" t="str">
        <f t="shared" si="54"/>
        <v>364,000</v>
      </c>
      <c r="AT143" s="320" t="str">
        <f t="shared" ref="AT143:AX143" si="55">AT43</f>
        <v>$2,817,063</v>
      </c>
      <c r="AU143" s="320" t="str">
        <f t="shared" si="55"/>
        <v>$1,489,794</v>
      </c>
      <c r="AV143" s="320" t="str">
        <f t="shared" si="55"/>
        <v>$1,994,702</v>
      </c>
      <c r="AW143" s="320" t="str">
        <f t="shared" si="55"/>
        <v>$7,963,910</v>
      </c>
      <c r="AX143" s="320" t="str">
        <f t="shared" si="55"/>
        <v>$63</v>
      </c>
      <c r="AY143" s="330" t="s">
        <v>276</v>
      </c>
      <c r="AZ143" s="330"/>
      <c r="BA143" s="309" t="str">
        <f t="shared" ref="BA143:BT143" si="56">BA43</f>
        <v>13,472</v>
      </c>
      <c r="BB143" s="320" t="str">
        <f t="shared" si="56"/>
        <v>285</v>
      </c>
      <c r="BC143" s="320" t="str">
        <f t="shared" si="56"/>
        <v>44</v>
      </c>
      <c r="BD143" s="320" t="str">
        <f t="shared" si="56"/>
        <v>383</v>
      </c>
      <c r="BE143" s="320" t="str">
        <f t="shared" si="56"/>
        <v>11</v>
      </c>
      <c r="BF143" s="320" t="str">
        <f t="shared" si="56"/>
        <v>5</v>
      </c>
      <c r="BG143" s="320" t="str">
        <f t="shared" si="56"/>
        <v>19</v>
      </c>
      <c r="BH143" s="320" t="str">
        <f t="shared" si="56"/>
        <v>46,700</v>
      </c>
      <c r="BI143" s="320" t="str">
        <f t="shared" si="56"/>
        <v>14</v>
      </c>
      <c r="BJ143" s="320" t="str">
        <f t="shared" si="56"/>
        <v>280,000</v>
      </c>
      <c r="BK143" s="320" t="str">
        <f t="shared" si="56"/>
        <v>87,500</v>
      </c>
      <c r="BL143" s="320" t="str">
        <f t="shared" si="56"/>
        <v>87,500</v>
      </c>
      <c r="BM143" s="320" t="str">
        <f t="shared" si="56"/>
        <v>2,600</v>
      </c>
      <c r="BN143" s="320" t="str">
        <f t="shared" si="56"/>
        <v>625,000</v>
      </c>
      <c r="BO143" s="320" t="str">
        <f t="shared" si="56"/>
        <v>625,000</v>
      </c>
      <c r="BP143" s="320" t="str">
        <f t="shared" si="56"/>
        <v>$2,372,000</v>
      </c>
      <c r="BQ143" s="320" t="str">
        <f t="shared" si="56"/>
        <v>$732,000</v>
      </c>
      <c r="BR143" s="320" t="str">
        <f t="shared" si="56"/>
        <v>$5,232,000</v>
      </c>
      <c r="BS143" s="320" t="str">
        <f t="shared" si="56"/>
        <v>$13,892,000</v>
      </c>
      <c r="BT143" s="320" t="str">
        <f t="shared" si="56"/>
        <v>$59</v>
      </c>
      <c r="BU143" s="330" t="s">
        <v>276</v>
      </c>
      <c r="BV143" s="330" t="s">
        <v>276</v>
      </c>
      <c r="BW143" s="309" t="str">
        <f t="shared" ref="BW143:CP143" si="57">BW43</f>
        <v>13,472</v>
      </c>
      <c r="BX143" s="320" t="str">
        <f t="shared" si="57"/>
        <v>285</v>
      </c>
      <c r="BY143" s="320" t="str">
        <f t="shared" si="57"/>
        <v>44</v>
      </c>
      <c r="BZ143" s="320" t="str">
        <f t="shared" si="57"/>
        <v>365</v>
      </c>
      <c r="CA143" s="320" t="str">
        <f t="shared" si="57"/>
        <v>11</v>
      </c>
      <c r="CB143" s="320" t="str">
        <f t="shared" si="57"/>
        <v>8</v>
      </c>
      <c r="CC143" s="320" t="str">
        <f t="shared" si="57"/>
        <v>19</v>
      </c>
      <c r="CD143" s="320" t="str">
        <f t="shared" si="57"/>
        <v>46,700</v>
      </c>
      <c r="CE143" s="320" t="str">
        <f t="shared" si="57"/>
        <v>14</v>
      </c>
      <c r="CF143" s="320" t="str">
        <f t="shared" si="57"/>
        <v>277,850</v>
      </c>
      <c r="CG143" s="320" t="str">
        <f t="shared" si="57"/>
        <v>59,306</v>
      </c>
      <c r="CH143" s="320" t="str">
        <f t="shared" si="57"/>
        <v>59,306</v>
      </c>
      <c r="CI143" s="320" t="str">
        <f t="shared" si="57"/>
        <v>-</v>
      </c>
      <c r="CJ143" s="320" t="str">
        <f t="shared" si="57"/>
        <v>494,500</v>
      </c>
      <c r="CK143" s="320" t="str">
        <f t="shared" si="57"/>
        <v>494,500</v>
      </c>
      <c r="CL143" s="320" t="str">
        <f t="shared" si="57"/>
        <v>$2,594,532</v>
      </c>
      <c r="CM143" s="320" t="str">
        <f t="shared" si="57"/>
        <v>$1,110,897</v>
      </c>
      <c r="CN143" s="320" t="str">
        <f t="shared" si="57"/>
        <v>$3,613,351</v>
      </c>
      <c r="CO143" s="320" t="str">
        <f t="shared" si="57"/>
        <v>$10,927,955</v>
      </c>
      <c r="CP143" s="320" t="str">
        <f t="shared" si="57"/>
        <v>$61</v>
      </c>
      <c r="CQ143" s="330" t="s">
        <v>276</v>
      </c>
      <c r="CR143" s="330" t="s">
        <v>276</v>
      </c>
      <c r="CS143" s="309" t="str">
        <f t="shared" ref="CS143:DL143" si="58">CS43</f>
        <v>0</v>
      </c>
      <c r="CT143" s="320" t="str">
        <f t="shared" si="58"/>
        <v>0</v>
      </c>
      <c r="CU143" s="320" t="str">
        <f t="shared" si="58"/>
        <v>0</v>
      </c>
      <c r="CV143" s="320" t="str">
        <f t="shared" si="58"/>
        <v>-36</v>
      </c>
      <c r="CW143" s="320" t="str">
        <f t="shared" si="58"/>
        <v>0</v>
      </c>
      <c r="CX143" s="320" t="str">
        <f t="shared" si="58"/>
        <v>6</v>
      </c>
      <c r="CY143" s="320" t="str">
        <f t="shared" si="58"/>
        <v>0</v>
      </c>
      <c r="CZ143" s="320" t="str">
        <f t="shared" si="58"/>
        <v>0</v>
      </c>
      <c r="DA143" s="320" t="str">
        <f t="shared" si="58"/>
        <v>0</v>
      </c>
      <c r="DB143" s="320" t="str">
        <f t="shared" si="58"/>
        <v>-4,300</v>
      </c>
      <c r="DC143" s="320" t="str">
        <f t="shared" si="58"/>
        <v>-56,388</v>
      </c>
      <c r="DD143" s="320" t="str">
        <f t="shared" si="58"/>
        <v>-56,388</v>
      </c>
      <c r="DE143" s="320" t="str">
        <f t="shared" si="58"/>
        <v>-</v>
      </c>
      <c r="DF143" s="320" t="str">
        <f t="shared" si="58"/>
        <v>-261,000</v>
      </c>
      <c r="DG143" s="320" t="str">
        <f t="shared" si="58"/>
        <v>-261,000</v>
      </c>
      <c r="DH143" s="320" t="str">
        <f t="shared" si="58"/>
        <v>$445,063</v>
      </c>
      <c r="DI143" s="320" t="str">
        <f t="shared" si="58"/>
        <v>$757,794</v>
      </c>
      <c r="DJ143" s="320" t="str">
        <f t="shared" si="58"/>
        <v>-$3,237,298</v>
      </c>
      <c r="DK143" s="320" t="str">
        <f t="shared" si="58"/>
        <v>-$5,928,090</v>
      </c>
      <c r="DL143" s="320" t="str">
        <f t="shared" si="58"/>
        <v>$5</v>
      </c>
      <c r="DM143" s="330" t="s">
        <v>276</v>
      </c>
      <c r="DN143" s="280" t="s">
        <v>276</v>
      </c>
    </row>
    <row r="144" spans="1:118"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309" t="s">
        <v>349</v>
      </c>
      <c r="AD144" s="318" t="str">
        <f t="shared" ca="1" si="17"/>
        <v>-</v>
      </c>
      <c r="AE144" s="320" t="str">
        <f t="shared" ref="AE144" si="59">AE44</f>
        <v>-</v>
      </c>
      <c r="AF144" s="320" t="str">
        <f t="shared" ref="AF144:AS144" si="60">AF44</f>
        <v>-</v>
      </c>
      <c r="AG144" s="320" t="str">
        <f t="shared" si="60"/>
        <v>-</v>
      </c>
      <c r="AH144" s="320" t="str">
        <f t="shared" si="60"/>
        <v>-</v>
      </c>
      <c r="AI144" s="320" t="str">
        <f t="shared" si="60"/>
        <v>-</v>
      </c>
      <c r="AJ144" s="320" t="str">
        <f t="shared" si="60"/>
        <v>-</v>
      </c>
      <c r="AK144" s="320" t="str">
        <f t="shared" si="60"/>
        <v>-</v>
      </c>
      <c r="AL144" s="320" t="str">
        <f t="shared" si="60"/>
        <v>-</v>
      </c>
      <c r="AM144" s="320" t="str">
        <f t="shared" si="60"/>
        <v>-</v>
      </c>
      <c r="AN144" s="320" t="str">
        <f t="shared" si="60"/>
        <v>-</v>
      </c>
      <c r="AO144" s="320" t="str">
        <f t="shared" si="60"/>
        <v>-</v>
      </c>
      <c r="AP144" s="320" t="str">
        <f t="shared" si="60"/>
        <v>-</v>
      </c>
      <c r="AQ144" s="320" t="str">
        <f t="shared" si="60"/>
        <v>-</v>
      </c>
      <c r="AR144" s="320" t="str">
        <f t="shared" si="60"/>
        <v>-</v>
      </c>
      <c r="AS144" s="320" t="str">
        <f t="shared" si="60"/>
        <v>-</v>
      </c>
      <c r="AT144" s="320" t="str">
        <f t="shared" ref="AT144:AX144" si="61">AT44</f>
        <v>-</v>
      </c>
      <c r="AU144" s="320" t="str">
        <f t="shared" si="61"/>
        <v>-</v>
      </c>
      <c r="AV144" s="320" t="str">
        <f t="shared" si="61"/>
        <v>-</v>
      </c>
      <c r="AW144" s="320" t="str">
        <f t="shared" si="61"/>
        <v>-</v>
      </c>
      <c r="AX144" s="320" t="str">
        <f t="shared" si="61"/>
        <v>-</v>
      </c>
      <c r="AY144" s="330" t="s">
        <v>276</v>
      </c>
      <c r="AZ144" s="330"/>
      <c r="BA144" s="309" t="str">
        <f t="shared" ref="BA144:BT144" si="62">BA44</f>
        <v>-</v>
      </c>
      <c r="BB144" s="320" t="str">
        <f t="shared" si="62"/>
        <v>-</v>
      </c>
      <c r="BC144" s="320" t="str">
        <f t="shared" si="62"/>
        <v>-</v>
      </c>
      <c r="BD144" s="320" t="str">
        <f t="shared" si="62"/>
        <v>-</v>
      </c>
      <c r="BE144" s="320" t="str">
        <f t="shared" si="62"/>
        <v>-</v>
      </c>
      <c r="BF144" s="320" t="str">
        <f t="shared" si="62"/>
        <v>-</v>
      </c>
      <c r="BG144" s="320" t="str">
        <f t="shared" si="62"/>
        <v>-</v>
      </c>
      <c r="BH144" s="320" t="str">
        <f t="shared" si="62"/>
        <v>-</v>
      </c>
      <c r="BI144" s="320" t="str">
        <f t="shared" si="62"/>
        <v>-</v>
      </c>
      <c r="BJ144" s="320" t="str">
        <f t="shared" si="62"/>
        <v>-</v>
      </c>
      <c r="BK144" s="320" t="str">
        <f t="shared" si="62"/>
        <v>-</v>
      </c>
      <c r="BL144" s="320" t="str">
        <f t="shared" si="62"/>
        <v>-</v>
      </c>
      <c r="BM144" s="320" t="str">
        <f t="shared" si="62"/>
        <v>-</v>
      </c>
      <c r="BN144" s="320" t="str">
        <f t="shared" si="62"/>
        <v>-</v>
      </c>
      <c r="BO144" s="320" t="str">
        <f t="shared" si="62"/>
        <v>-</v>
      </c>
      <c r="BP144" s="320" t="str">
        <f t="shared" si="62"/>
        <v>-</v>
      </c>
      <c r="BQ144" s="320" t="str">
        <f t="shared" si="62"/>
        <v>-</v>
      </c>
      <c r="BR144" s="320" t="str">
        <f t="shared" si="62"/>
        <v>-</v>
      </c>
      <c r="BS144" s="320" t="str">
        <f t="shared" si="62"/>
        <v>-</v>
      </c>
      <c r="BT144" s="320" t="str">
        <f t="shared" si="62"/>
        <v>-</v>
      </c>
      <c r="BU144" s="330" t="s">
        <v>276</v>
      </c>
      <c r="BV144" s="330" t="s">
        <v>276</v>
      </c>
      <c r="BW144" s="309" t="str">
        <f t="shared" ref="BW144:CP144" si="63">BW44</f>
        <v>-</v>
      </c>
      <c r="BX144" s="320" t="str">
        <f t="shared" si="63"/>
        <v>-</v>
      </c>
      <c r="BY144" s="320" t="str">
        <f t="shared" si="63"/>
        <v>-</v>
      </c>
      <c r="BZ144" s="320" t="str">
        <f t="shared" si="63"/>
        <v>-</v>
      </c>
      <c r="CA144" s="320" t="str">
        <f t="shared" si="63"/>
        <v>-</v>
      </c>
      <c r="CB144" s="320" t="str">
        <f t="shared" si="63"/>
        <v>-</v>
      </c>
      <c r="CC144" s="320" t="str">
        <f t="shared" si="63"/>
        <v>-</v>
      </c>
      <c r="CD144" s="320" t="str">
        <f t="shared" si="63"/>
        <v>-</v>
      </c>
      <c r="CE144" s="320" t="str">
        <f t="shared" si="63"/>
        <v>-</v>
      </c>
      <c r="CF144" s="320" t="str">
        <f t="shared" si="63"/>
        <v>-</v>
      </c>
      <c r="CG144" s="320" t="str">
        <f t="shared" si="63"/>
        <v>-</v>
      </c>
      <c r="CH144" s="320" t="str">
        <f t="shared" si="63"/>
        <v>-</v>
      </c>
      <c r="CI144" s="320" t="str">
        <f t="shared" si="63"/>
        <v>-</v>
      </c>
      <c r="CJ144" s="320" t="str">
        <f t="shared" si="63"/>
        <v>-</v>
      </c>
      <c r="CK144" s="320" t="str">
        <f t="shared" si="63"/>
        <v>-</v>
      </c>
      <c r="CL144" s="320" t="str">
        <f t="shared" si="63"/>
        <v>-</v>
      </c>
      <c r="CM144" s="320" t="str">
        <f t="shared" si="63"/>
        <v>-</v>
      </c>
      <c r="CN144" s="320" t="str">
        <f t="shared" si="63"/>
        <v>-</v>
      </c>
      <c r="CO144" s="320" t="str">
        <f t="shared" si="63"/>
        <v>-</v>
      </c>
      <c r="CP144" s="320" t="str">
        <f t="shared" si="63"/>
        <v>-</v>
      </c>
      <c r="CQ144" s="330" t="s">
        <v>276</v>
      </c>
      <c r="CR144" s="330" t="s">
        <v>276</v>
      </c>
      <c r="CS144" s="309" t="str">
        <f t="shared" ref="CS144:DL144" si="64">CS44</f>
        <v>-</v>
      </c>
      <c r="CT144" s="320" t="str">
        <f t="shared" si="64"/>
        <v>-</v>
      </c>
      <c r="CU144" s="320" t="str">
        <f t="shared" si="64"/>
        <v>-</v>
      </c>
      <c r="CV144" s="320" t="str">
        <f t="shared" si="64"/>
        <v>-</v>
      </c>
      <c r="CW144" s="320" t="str">
        <f t="shared" si="64"/>
        <v>-</v>
      </c>
      <c r="CX144" s="320" t="str">
        <f t="shared" si="64"/>
        <v>-</v>
      </c>
      <c r="CY144" s="320" t="str">
        <f t="shared" si="64"/>
        <v>-</v>
      </c>
      <c r="CZ144" s="320" t="str">
        <f t="shared" si="64"/>
        <v>-</v>
      </c>
      <c r="DA144" s="320" t="str">
        <f t="shared" si="64"/>
        <v>-</v>
      </c>
      <c r="DB144" s="320" t="str">
        <f t="shared" si="64"/>
        <v>-</v>
      </c>
      <c r="DC144" s="320" t="str">
        <f t="shared" si="64"/>
        <v>-</v>
      </c>
      <c r="DD144" s="320" t="str">
        <f t="shared" si="64"/>
        <v>-</v>
      </c>
      <c r="DE144" s="320" t="str">
        <f t="shared" si="64"/>
        <v>-</v>
      </c>
      <c r="DF144" s="320" t="str">
        <f t="shared" si="64"/>
        <v>-</v>
      </c>
      <c r="DG144" s="320" t="str">
        <f t="shared" si="64"/>
        <v>-</v>
      </c>
      <c r="DH144" s="320" t="str">
        <f t="shared" si="64"/>
        <v>-</v>
      </c>
      <c r="DI144" s="320" t="str">
        <f t="shared" si="64"/>
        <v>-</v>
      </c>
      <c r="DJ144" s="320" t="str">
        <f t="shared" si="64"/>
        <v>-</v>
      </c>
      <c r="DK144" s="320" t="str">
        <f t="shared" si="64"/>
        <v>-</v>
      </c>
      <c r="DL144" s="320" t="str">
        <f t="shared" si="64"/>
        <v>-</v>
      </c>
      <c r="DM144" s="330" t="s">
        <v>276</v>
      </c>
      <c r="DN144" s="280" t="s">
        <v>276</v>
      </c>
    </row>
    <row r="145" spans="1:118"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309" t="s">
        <v>350</v>
      </c>
      <c r="AD145" s="318" t="str">
        <f t="shared" ca="1" si="17"/>
        <v>-</v>
      </c>
      <c r="AE145" s="320" t="str">
        <f t="shared" ref="AE145" si="65">AE45</f>
        <v>-</v>
      </c>
      <c r="AF145" s="320" t="str">
        <f t="shared" ref="AF145:AS145" si="66">AF45</f>
        <v>-</v>
      </c>
      <c r="AG145" s="320" t="str">
        <f t="shared" si="66"/>
        <v>-</v>
      </c>
      <c r="AH145" s="320" t="str">
        <f t="shared" si="66"/>
        <v>-</v>
      </c>
      <c r="AI145" s="320" t="str">
        <f t="shared" si="66"/>
        <v>-</v>
      </c>
      <c r="AJ145" s="320" t="str">
        <f t="shared" si="66"/>
        <v>-</v>
      </c>
      <c r="AK145" s="320" t="str">
        <f t="shared" si="66"/>
        <v>-</v>
      </c>
      <c r="AL145" s="320" t="str">
        <f t="shared" si="66"/>
        <v>-</v>
      </c>
      <c r="AM145" s="320" t="str">
        <f t="shared" si="66"/>
        <v>-</v>
      </c>
      <c r="AN145" s="320" t="str">
        <f t="shared" si="66"/>
        <v>-</v>
      </c>
      <c r="AO145" s="320" t="str">
        <f t="shared" si="66"/>
        <v>-</v>
      </c>
      <c r="AP145" s="320" t="str">
        <f t="shared" si="66"/>
        <v>-</v>
      </c>
      <c r="AQ145" s="320" t="str">
        <f t="shared" si="66"/>
        <v>-</v>
      </c>
      <c r="AR145" s="320" t="str">
        <f t="shared" si="66"/>
        <v>-</v>
      </c>
      <c r="AS145" s="320" t="str">
        <f t="shared" si="66"/>
        <v>-</v>
      </c>
      <c r="AT145" s="320" t="str">
        <f t="shared" ref="AT145:AX145" si="67">AT45</f>
        <v>-</v>
      </c>
      <c r="AU145" s="320" t="str">
        <f t="shared" si="67"/>
        <v>-</v>
      </c>
      <c r="AV145" s="320" t="str">
        <f t="shared" si="67"/>
        <v>-</v>
      </c>
      <c r="AW145" s="320" t="str">
        <f t="shared" si="67"/>
        <v>-</v>
      </c>
      <c r="AX145" s="320" t="str">
        <f t="shared" si="67"/>
        <v>-</v>
      </c>
      <c r="AY145" s="330" t="s">
        <v>276</v>
      </c>
      <c r="AZ145" s="330"/>
      <c r="BA145" s="309" t="str">
        <f t="shared" ref="BA145:BT145" si="68">BA45</f>
        <v>-</v>
      </c>
      <c r="BB145" s="320" t="str">
        <f t="shared" si="68"/>
        <v>-</v>
      </c>
      <c r="BC145" s="320" t="str">
        <f t="shared" si="68"/>
        <v>-</v>
      </c>
      <c r="BD145" s="320" t="str">
        <f t="shared" si="68"/>
        <v>-</v>
      </c>
      <c r="BE145" s="320" t="str">
        <f t="shared" si="68"/>
        <v>-</v>
      </c>
      <c r="BF145" s="320" t="str">
        <f t="shared" si="68"/>
        <v>-</v>
      </c>
      <c r="BG145" s="320" t="str">
        <f t="shared" si="68"/>
        <v>-</v>
      </c>
      <c r="BH145" s="320" t="str">
        <f t="shared" si="68"/>
        <v>-</v>
      </c>
      <c r="BI145" s="320" t="str">
        <f t="shared" si="68"/>
        <v>-</v>
      </c>
      <c r="BJ145" s="320" t="str">
        <f t="shared" si="68"/>
        <v>-</v>
      </c>
      <c r="BK145" s="320" t="str">
        <f t="shared" si="68"/>
        <v>-</v>
      </c>
      <c r="BL145" s="320" t="str">
        <f t="shared" si="68"/>
        <v>-</v>
      </c>
      <c r="BM145" s="320" t="str">
        <f t="shared" si="68"/>
        <v>-</v>
      </c>
      <c r="BN145" s="320" t="str">
        <f t="shared" si="68"/>
        <v>-</v>
      </c>
      <c r="BO145" s="320" t="str">
        <f t="shared" si="68"/>
        <v>-</v>
      </c>
      <c r="BP145" s="320" t="str">
        <f t="shared" si="68"/>
        <v>-</v>
      </c>
      <c r="BQ145" s="320" t="str">
        <f t="shared" si="68"/>
        <v>-</v>
      </c>
      <c r="BR145" s="320" t="str">
        <f t="shared" si="68"/>
        <v>-</v>
      </c>
      <c r="BS145" s="320" t="str">
        <f t="shared" si="68"/>
        <v>-</v>
      </c>
      <c r="BT145" s="320" t="str">
        <f t="shared" si="68"/>
        <v>-</v>
      </c>
      <c r="BU145" s="330" t="s">
        <v>276</v>
      </c>
      <c r="BV145" s="330" t="s">
        <v>276</v>
      </c>
      <c r="BW145" s="309" t="str">
        <f t="shared" ref="BW145:CP145" si="69">BW45</f>
        <v>-</v>
      </c>
      <c r="BX145" s="320" t="str">
        <f t="shared" si="69"/>
        <v>-</v>
      </c>
      <c r="BY145" s="320" t="str">
        <f t="shared" si="69"/>
        <v>-</v>
      </c>
      <c r="BZ145" s="320" t="str">
        <f t="shared" si="69"/>
        <v>-</v>
      </c>
      <c r="CA145" s="320" t="str">
        <f t="shared" si="69"/>
        <v>-</v>
      </c>
      <c r="CB145" s="320" t="str">
        <f t="shared" si="69"/>
        <v>-</v>
      </c>
      <c r="CC145" s="320" t="str">
        <f t="shared" si="69"/>
        <v>-</v>
      </c>
      <c r="CD145" s="320" t="str">
        <f t="shared" si="69"/>
        <v>-</v>
      </c>
      <c r="CE145" s="320" t="str">
        <f t="shared" si="69"/>
        <v>-</v>
      </c>
      <c r="CF145" s="320" t="str">
        <f t="shared" si="69"/>
        <v>-</v>
      </c>
      <c r="CG145" s="320" t="str">
        <f t="shared" si="69"/>
        <v>-</v>
      </c>
      <c r="CH145" s="320" t="str">
        <f t="shared" si="69"/>
        <v>-</v>
      </c>
      <c r="CI145" s="320" t="str">
        <f t="shared" si="69"/>
        <v>-</v>
      </c>
      <c r="CJ145" s="320" t="str">
        <f t="shared" si="69"/>
        <v>-</v>
      </c>
      <c r="CK145" s="320" t="str">
        <f t="shared" si="69"/>
        <v>-</v>
      </c>
      <c r="CL145" s="320" t="str">
        <f t="shared" si="69"/>
        <v>-</v>
      </c>
      <c r="CM145" s="320" t="str">
        <f t="shared" si="69"/>
        <v>-</v>
      </c>
      <c r="CN145" s="320" t="str">
        <f t="shared" si="69"/>
        <v>-</v>
      </c>
      <c r="CO145" s="320" t="str">
        <f t="shared" si="69"/>
        <v>-</v>
      </c>
      <c r="CP145" s="320" t="str">
        <f t="shared" si="69"/>
        <v>-</v>
      </c>
      <c r="CQ145" s="330" t="s">
        <v>276</v>
      </c>
      <c r="CR145" s="330" t="s">
        <v>276</v>
      </c>
      <c r="CS145" s="309" t="str">
        <f t="shared" ref="CS145:DL145" si="70">CS45</f>
        <v>-</v>
      </c>
      <c r="CT145" s="320" t="str">
        <f t="shared" si="70"/>
        <v>-</v>
      </c>
      <c r="CU145" s="320" t="str">
        <f t="shared" si="70"/>
        <v>-</v>
      </c>
      <c r="CV145" s="320" t="str">
        <f t="shared" si="70"/>
        <v>-</v>
      </c>
      <c r="CW145" s="320" t="str">
        <f t="shared" si="70"/>
        <v>-</v>
      </c>
      <c r="CX145" s="320" t="str">
        <f t="shared" si="70"/>
        <v>-</v>
      </c>
      <c r="CY145" s="320" t="str">
        <f t="shared" si="70"/>
        <v>-</v>
      </c>
      <c r="CZ145" s="320" t="str">
        <f t="shared" si="70"/>
        <v>-</v>
      </c>
      <c r="DA145" s="320" t="str">
        <f t="shared" si="70"/>
        <v>-</v>
      </c>
      <c r="DB145" s="320" t="str">
        <f t="shared" si="70"/>
        <v>-</v>
      </c>
      <c r="DC145" s="320" t="str">
        <f t="shared" si="70"/>
        <v>-</v>
      </c>
      <c r="DD145" s="320" t="str">
        <f t="shared" si="70"/>
        <v>-</v>
      </c>
      <c r="DE145" s="320" t="str">
        <f t="shared" si="70"/>
        <v>-</v>
      </c>
      <c r="DF145" s="320" t="str">
        <f t="shared" si="70"/>
        <v>-</v>
      </c>
      <c r="DG145" s="320" t="str">
        <f t="shared" si="70"/>
        <v>-</v>
      </c>
      <c r="DH145" s="320" t="str">
        <f t="shared" si="70"/>
        <v>-</v>
      </c>
      <c r="DI145" s="320" t="str">
        <f t="shared" si="70"/>
        <v>-</v>
      </c>
      <c r="DJ145" s="320" t="str">
        <f t="shared" si="70"/>
        <v>-</v>
      </c>
      <c r="DK145" s="320" t="str">
        <f t="shared" si="70"/>
        <v>-</v>
      </c>
      <c r="DL145" s="320" t="str">
        <f t="shared" si="70"/>
        <v>-</v>
      </c>
      <c r="DM145" s="330" t="s">
        <v>276</v>
      </c>
      <c r="DN145" s="280" t="s">
        <v>276</v>
      </c>
    </row>
    <row r="146" spans="1:118"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309" t="s">
        <v>351</v>
      </c>
      <c r="AD146" s="318" t="str">
        <f t="shared" ca="1" si="17"/>
        <v>-</v>
      </c>
      <c r="AE146" s="320" t="str">
        <f t="shared" ref="AE146" si="71">AE46</f>
        <v>-</v>
      </c>
      <c r="AF146" s="320" t="str">
        <f t="shared" ref="AF146:AS146" si="72">AF46</f>
        <v>-</v>
      </c>
      <c r="AG146" s="320" t="str">
        <f t="shared" si="72"/>
        <v>-</v>
      </c>
      <c r="AH146" s="320" t="str">
        <f t="shared" si="72"/>
        <v>-</v>
      </c>
      <c r="AI146" s="320" t="str">
        <f t="shared" si="72"/>
        <v>-</v>
      </c>
      <c r="AJ146" s="320" t="str">
        <f t="shared" si="72"/>
        <v>-</v>
      </c>
      <c r="AK146" s="320" t="str">
        <f t="shared" si="72"/>
        <v>-</v>
      </c>
      <c r="AL146" s="320" t="str">
        <f t="shared" si="72"/>
        <v>-</v>
      </c>
      <c r="AM146" s="320" t="str">
        <f t="shared" si="72"/>
        <v>-</v>
      </c>
      <c r="AN146" s="320" t="str">
        <f t="shared" si="72"/>
        <v>-</v>
      </c>
      <c r="AO146" s="320" t="str">
        <f t="shared" si="72"/>
        <v>-</v>
      </c>
      <c r="AP146" s="320" t="str">
        <f t="shared" si="72"/>
        <v>-</v>
      </c>
      <c r="AQ146" s="320" t="str">
        <f t="shared" si="72"/>
        <v>-</v>
      </c>
      <c r="AR146" s="320" t="str">
        <f t="shared" si="72"/>
        <v>-</v>
      </c>
      <c r="AS146" s="320" t="str">
        <f t="shared" si="72"/>
        <v>-</v>
      </c>
      <c r="AT146" s="320" t="str">
        <f t="shared" ref="AT146:AX146" si="73">AT46</f>
        <v>-</v>
      </c>
      <c r="AU146" s="320" t="str">
        <f t="shared" si="73"/>
        <v>-</v>
      </c>
      <c r="AV146" s="320" t="str">
        <f t="shared" si="73"/>
        <v>-</v>
      </c>
      <c r="AW146" s="320" t="str">
        <f t="shared" si="73"/>
        <v>-</v>
      </c>
      <c r="AX146" s="320" t="str">
        <f t="shared" si="73"/>
        <v>-</v>
      </c>
      <c r="AY146" s="330" t="s">
        <v>276</v>
      </c>
      <c r="AZ146" s="330"/>
      <c r="BA146" s="309" t="str">
        <f t="shared" ref="BA146:BT146" si="74">BA46</f>
        <v>-</v>
      </c>
      <c r="BB146" s="320" t="str">
        <f t="shared" si="74"/>
        <v>-</v>
      </c>
      <c r="BC146" s="320" t="str">
        <f t="shared" si="74"/>
        <v>-</v>
      </c>
      <c r="BD146" s="320" t="str">
        <f t="shared" si="74"/>
        <v>-</v>
      </c>
      <c r="BE146" s="320" t="str">
        <f t="shared" si="74"/>
        <v>-</v>
      </c>
      <c r="BF146" s="320" t="str">
        <f t="shared" si="74"/>
        <v>-</v>
      </c>
      <c r="BG146" s="320" t="str">
        <f t="shared" si="74"/>
        <v>-</v>
      </c>
      <c r="BH146" s="320" t="str">
        <f t="shared" si="74"/>
        <v>-</v>
      </c>
      <c r="BI146" s="320" t="str">
        <f t="shared" si="74"/>
        <v>-</v>
      </c>
      <c r="BJ146" s="320" t="str">
        <f t="shared" si="74"/>
        <v>-</v>
      </c>
      <c r="BK146" s="320" t="str">
        <f t="shared" si="74"/>
        <v>-</v>
      </c>
      <c r="BL146" s="320" t="str">
        <f t="shared" si="74"/>
        <v>-</v>
      </c>
      <c r="BM146" s="320" t="str">
        <f t="shared" si="74"/>
        <v>-</v>
      </c>
      <c r="BN146" s="320" t="str">
        <f t="shared" si="74"/>
        <v>-</v>
      </c>
      <c r="BO146" s="320" t="str">
        <f t="shared" si="74"/>
        <v>-</v>
      </c>
      <c r="BP146" s="320" t="str">
        <f t="shared" si="74"/>
        <v>-</v>
      </c>
      <c r="BQ146" s="320" t="str">
        <f t="shared" si="74"/>
        <v>-</v>
      </c>
      <c r="BR146" s="320" t="str">
        <f t="shared" si="74"/>
        <v>-</v>
      </c>
      <c r="BS146" s="320" t="str">
        <f t="shared" si="74"/>
        <v>-</v>
      </c>
      <c r="BT146" s="320" t="str">
        <f t="shared" si="74"/>
        <v>-</v>
      </c>
      <c r="BU146" s="330" t="s">
        <v>276</v>
      </c>
      <c r="BV146" s="330" t="s">
        <v>276</v>
      </c>
      <c r="BW146" s="309" t="str">
        <f t="shared" ref="BW146:CP146" si="75">BW46</f>
        <v>-</v>
      </c>
      <c r="BX146" s="320" t="str">
        <f t="shared" si="75"/>
        <v>-</v>
      </c>
      <c r="BY146" s="320" t="str">
        <f t="shared" si="75"/>
        <v>-</v>
      </c>
      <c r="BZ146" s="320" t="str">
        <f t="shared" si="75"/>
        <v>-</v>
      </c>
      <c r="CA146" s="320" t="str">
        <f t="shared" si="75"/>
        <v>-</v>
      </c>
      <c r="CB146" s="320" t="str">
        <f t="shared" si="75"/>
        <v>-</v>
      </c>
      <c r="CC146" s="320" t="str">
        <f t="shared" si="75"/>
        <v>-</v>
      </c>
      <c r="CD146" s="320" t="str">
        <f t="shared" si="75"/>
        <v>-</v>
      </c>
      <c r="CE146" s="320" t="str">
        <f t="shared" si="75"/>
        <v>-</v>
      </c>
      <c r="CF146" s="320" t="str">
        <f t="shared" si="75"/>
        <v>-</v>
      </c>
      <c r="CG146" s="320" t="str">
        <f t="shared" si="75"/>
        <v>-</v>
      </c>
      <c r="CH146" s="320" t="str">
        <f t="shared" si="75"/>
        <v>-</v>
      </c>
      <c r="CI146" s="320" t="str">
        <f t="shared" si="75"/>
        <v>-</v>
      </c>
      <c r="CJ146" s="320" t="str">
        <f t="shared" si="75"/>
        <v>-</v>
      </c>
      <c r="CK146" s="320" t="str">
        <f t="shared" si="75"/>
        <v>-</v>
      </c>
      <c r="CL146" s="320" t="str">
        <f t="shared" si="75"/>
        <v>-</v>
      </c>
      <c r="CM146" s="320" t="str">
        <f t="shared" si="75"/>
        <v>-</v>
      </c>
      <c r="CN146" s="320" t="str">
        <f t="shared" si="75"/>
        <v>-</v>
      </c>
      <c r="CO146" s="320" t="str">
        <f t="shared" si="75"/>
        <v>-</v>
      </c>
      <c r="CP146" s="320" t="str">
        <f t="shared" si="75"/>
        <v>-</v>
      </c>
      <c r="CQ146" s="330" t="s">
        <v>276</v>
      </c>
      <c r="CR146" s="330" t="s">
        <v>276</v>
      </c>
      <c r="CS146" s="309" t="str">
        <f t="shared" ref="CS146:DL146" si="76">CS46</f>
        <v>-</v>
      </c>
      <c r="CT146" s="320" t="str">
        <f t="shared" si="76"/>
        <v>-</v>
      </c>
      <c r="CU146" s="320" t="str">
        <f t="shared" si="76"/>
        <v>-</v>
      </c>
      <c r="CV146" s="320" t="str">
        <f t="shared" si="76"/>
        <v>-</v>
      </c>
      <c r="CW146" s="320" t="str">
        <f t="shared" si="76"/>
        <v>-</v>
      </c>
      <c r="CX146" s="320" t="str">
        <f t="shared" si="76"/>
        <v>-</v>
      </c>
      <c r="CY146" s="320" t="str">
        <f t="shared" si="76"/>
        <v>-</v>
      </c>
      <c r="CZ146" s="320" t="str">
        <f t="shared" si="76"/>
        <v>-</v>
      </c>
      <c r="DA146" s="320" t="str">
        <f t="shared" si="76"/>
        <v>-</v>
      </c>
      <c r="DB146" s="320" t="str">
        <f t="shared" si="76"/>
        <v>-</v>
      </c>
      <c r="DC146" s="320" t="str">
        <f t="shared" si="76"/>
        <v>-</v>
      </c>
      <c r="DD146" s="320" t="str">
        <f t="shared" si="76"/>
        <v>-</v>
      </c>
      <c r="DE146" s="320" t="str">
        <f t="shared" si="76"/>
        <v>-</v>
      </c>
      <c r="DF146" s="320" t="str">
        <f t="shared" si="76"/>
        <v>-</v>
      </c>
      <c r="DG146" s="320" t="str">
        <f t="shared" si="76"/>
        <v>-</v>
      </c>
      <c r="DH146" s="320" t="str">
        <f t="shared" si="76"/>
        <v>-</v>
      </c>
      <c r="DI146" s="320" t="str">
        <f t="shared" si="76"/>
        <v>-</v>
      </c>
      <c r="DJ146" s="320" t="str">
        <f t="shared" si="76"/>
        <v>-</v>
      </c>
      <c r="DK146" s="320" t="str">
        <f t="shared" si="76"/>
        <v>-</v>
      </c>
      <c r="DL146" s="320" t="str">
        <f t="shared" si="76"/>
        <v>-</v>
      </c>
      <c r="DM146" s="330" t="s">
        <v>276</v>
      </c>
      <c r="DN146" s="280" t="s">
        <v>276</v>
      </c>
    </row>
    <row r="147" spans="1:118"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309" t="s">
        <v>352</v>
      </c>
      <c r="AD147" s="318" t="str">
        <f t="shared" ca="1" si="17"/>
        <v>-</v>
      </c>
      <c r="AE147" s="320" t="str">
        <f t="shared" ref="AE147" si="77">AE47</f>
        <v>-</v>
      </c>
      <c r="AF147" s="320" t="str">
        <f t="shared" ref="AF147:AS147" si="78">AF47</f>
        <v>-</v>
      </c>
      <c r="AG147" s="320" t="str">
        <f t="shared" si="78"/>
        <v>-</v>
      </c>
      <c r="AH147" s="320" t="str">
        <f t="shared" si="78"/>
        <v>-</v>
      </c>
      <c r="AI147" s="320" t="str">
        <f t="shared" si="78"/>
        <v>-</v>
      </c>
      <c r="AJ147" s="320" t="str">
        <f t="shared" si="78"/>
        <v>-</v>
      </c>
      <c r="AK147" s="320" t="str">
        <f t="shared" si="78"/>
        <v>-</v>
      </c>
      <c r="AL147" s="320" t="str">
        <f t="shared" si="78"/>
        <v>-</v>
      </c>
      <c r="AM147" s="320" t="str">
        <f t="shared" si="78"/>
        <v>-</v>
      </c>
      <c r="AN147" s="320" t="str">
        <f t="shared" si="78"/>
        <v>-</v>
      </c>
      <c r="AO147" s="320" t="str">
        <f t="shared" si="78"/>
        <v>-</v>
      </c>
      <c r="AP147" s="320" t="str">
        <f t="shared" si="78"/>
        <v>-</v>
      </c>
      <c r="AQ147" s="320" t="str">
        <f t="shared" si="78"/>
        <v>-</v>
      </c>
      <c r="AR147" s="320" t="str">
        <f t="shared" si="78"/>
        <v>-</v>
      </c>
      <c r="AS147" s="320" t="str">
        <f t="shared" si="78"/>
        <v>-</v>
      </c>
      <c r="AT147" s="320" t="str">
        <f t="shared" ref="AT147:AX147" si="79">AT47</f>
        <v>-</v>
      </c>
      <c r="AU147" s="320" t="str">
        <f t="shared" si="79"/>
        <v>-</v>
      </c>
      <c r="AV147" s="320" t="str">
        <f t="shared" si="79"/>
        <v>-</v>
      </c>
      <c r="AW147" s="320" t="str">
        <f t="shared" si="79"/>
        <v>-</v>
      </c>
      <c r="AX147" s="320" t="str">
        <f t="shared" si="79"/>
        <v>-</v>
      </c>
      <c r="AY147" s="330" t="s">
        <v>276</v>
      </c>
      <c r="AZ147" s="330"/>
      <c r="BA147" s="309" t="str">
        <f t="shared" ref="BA147:BT147" si="80">BA47</f>
        <v>-</v>
      </c>
      <c r="BB147" s="320" t="str">
        <f t="shared" si="80"/>
        <v>-</v>
      </c>
      <c r="BC147" s="320" t="str">
        <f t="shared" si="80"/>
        <v>-</v>
      </c>
      <c r="BD147" s="320" t="str">
        <f t="shared" si="80"/>
        <v>-</v>
      </c>
      <c r="BE147" s="320" t="str">
        <f t="shared" si="80"/>
        <v>-</v>
      </c>
      <c r="BF147" s="320" t="str">
        <f t="shared" si="80"/>
        <v>-</v>
      </c>
      <c r="BG147" s="320" t="str">
        <f t="shared" si="80"/>
        <v>-</v>
      </c>
      <c r="BH147" s="320" t="str">
        <f t="shared" si="80"/>
        <v>-</v>
      </c>
      <c r="BI147" s="320" t="str">
        <f t="shared" si="80"/>
        <v>-</v>
      </c>
      <c r="BJ147" s="320" t="str">
        <f t="shared" si="80"/>
        <v>-</v>
      </c>
      <c r="BK147" s="320" t="str">
        <f t="shared" si="80"/>
        <v>-</v>
      </c>
      <c r="BL147" s="320" t="str">
        <f t="shared" si="80"/>
        <v>-</v>
      </c>
      <c r="BM147" s="320" t="str">
        <f t="shared" si="80"/>
        <v>-</v>
      </c>
      <c r="BN147" s="320" t="str">
        <f t="shared" si="80"/>
        <v>-</v>
      </c>
      <c r="BO147" s="320" t="str">
        <f t="shared" si="80"/>
        <v>-</v>
      </c>
      <c r="BP147" s="320" t="str">
        <f t="shared" si="80"/>
        <v>-</v>
      </c>
      <c r="BQ147" s="320" t="str">
        <f t="shared" si="80"/>
        <v>-</v>
      </c>
      <c r="BR147" s="320" t="str">
        <f t="shared" si="80"/>
        <v>-</v>
      </c>
      <c r="BS147" s="320" t="str">
        <f t="shared" si="80"/>
        <v>-</v>
      </c>
      <c r="BT147" s="320" t="str">
        <f t="shared" si="80"/>
        <v>-</v>
      </c>
      <c r="BU147" s="330" t="s">
        <v>276</v>
      </c>
      <c r="BV147" s="330" t="s">
        <v>276</v>
      </c>
      <c r="BW147" s="309" t="str">
        <f t="shared" ref="BW147:CP147" si="81">BW47</f>
        <v>-</v>
      </c>
      <c r="BX147" s="320" t="str">
        <f t="shared" si="81"/>
        <v>-</v>
      </c>
      <c r="BY147" s="320" t="str">
        <f t="shared" si="81"/>
        <v>-</v>
      </c>
      <c r="BZ147" s="320" t="str">
        <f t="shared" si="81"/>
        <v>-</v>
      </c>
      <c r="CA147" s="320" t="str">
        <f t="shared" si="81"/>
        <v>-</v>
      </c>
      <c r="CB147" s="320" t="str">
        <f t="shared" si="81"/>
        <v>-</v>
      </c>
      <c r="CC147" s="320" t="str">
        <f t="shared" si="81"/>
        <v>-</v>
      </c>
      <c r="CD147" s="320" t="str">
        <f t="shared" si="81"/>
        <v>-</v>
      </c>
      <c r="CE147" s="320" t="str">
        <f t="shared" si="81"/>
        <v>-</v>
      </c>
      <c r="CF147" s="320" t="str">
        <f t="shared" si="81"/>
        <v>-</v>
      </c>
      <c r="CG147" s="320" t="str">
        <f t="shared" si="81"/>
        <v>-</v>
      </c>
      <c r="CH147" s="320" t="str">
        <f t="shared" si="81"/>
        <v>-</v>
      </c>
      <c r="CI147" s="320" t="str">
        <f t="shared" si="81"/>
        <v>-</v>
      </c>
      <c r="CJ147" s="320" t="str">
        <f t="shared" si="81"/>
        <v>-</v>
      </c>
      <c r="CK147" s="320" t="str">
        <f t="shared" si="81"/>
        <v>-</v>
      </c>
      <c r="CL147" s="320" t="str">
        <f t="shared" si="81"/>
        <v>-</v>
      </c>
      <c r="CM147" s="320" t="str">
        <f t="shared" si="81"/>
        <v>-</v>
      </c>
      <c r="CN147" s="320" t="str">
        <f t="shared" si="81"/>
        <v>-</v>
      </c>
      <c r="CO147" s="320" t="str">
        <f t="shared" si="81"/>
        <v>-</v>
      </c>
      <c r="CP147" s="320" t="str">
        <f t="shared" si="81"/>
        <v>-</v>
      </c>
      <c r="CQ147" s="330" t="s">
        <v>276</v>
      </c>
      <c r="CR147" s="330" t="s">
        <v>276</v>
      </c>
      <c r="CS147" s="309" t="str">
        <f t="shared" ref="CS147:DL147" si="82">CS47</f>
        <v>-</v>
      </c>
      <c r="CT147" s="320" t="str">
        <f t="shared" si="82"/>
        <v>-</v>
      </c>
      <c r="CU147" s="320" t="str">
        <f t="shared" si="82"/>
        <v>-</v>
      </c>
      <c r="CV147" s="320" t="str">
        <f t="shared" si="82"/>
        <v>-</v>
      </c>
      <c r="CW147" s="320" t="str">
        <f t="shared" si="82"/>
        <v>-</v>
      </c>
      <c r="CX147" s="320" t="str">
        <f t="shared" si="82"/>
        <v>-</v>
      </c>
      <c r="CY147" s="320" t="str">
        <f t="shared" si="82"/>
        <v>-</v>
      </c>
      <c r="CZ147" s="320" t="str">
        <f t="shared" si="82"/>
        <v>-</v>
      </c>
      <c r="DA147" s="320" t="str">
        <f t="shared" si="82"/>
        <v>-</v>
      </c>
      <c r="DB147" s="320" t="str">
        <f t="shared" si="82"/>
        <v>-</v>
      </c>
      <c r="DC147" s="320" t="str">
        <f t="shared" si="82"/>
        <v>-</v>
      </c>
      <c r="DD147" s="320" t="str">
        <f t="shared" si="82"/>
        <v>-</v>
      </c>
      <c r="DE147" s="320" t="str">
        <f t="shared" si="82"/>
        <v>-</v>
      </c>
      <c r="DF147" s="320" t="str">
        <f t="shared" si="82"/>
        <v>-</v>
      </c>
      <c r="DG147" s="320" t="str">
        <f t="shared" si="82"/>
        <v>-</v>
      </c>
      <c r="DH147" s="320" t="str">
        <f t="shared" si="82"/>
        <v>-</v>
      </c>
      <c r="DI147" s="320" t="str">
        <f t="shared" si="82"/>
        <v>-</v>
      </c>
      <c r="DJ147" s="320" t="str">
        <f t="shared" si="82"/>
        <v>-</v>
      </c>
      <c r="DK147" s="320" t="str">
        <f t="shared" si="82"/>
        <v>-</v>
      </c>
      <c r="DL147" s="320" t="str">
        <f t="shared" si="82"/>
        <v>-</v>
      </c>
      <c r="DM147" s="330" t="s">
        <v>276</v>
      </c>
      <c r="DN147" s="280" t="s">
        <v>276</v>
      </c>
    </row>
    <row r="148" spans="1:118"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309" t="s">
        <v>353</v>
      </c>
      <c r="AD148" s="318" t="str">
        <f t="shared" ca="1" si="17"/>
        <v>-</v>
      </c>
      <c r="AE148" s="320" t="str">
        <f t="shared" ref="AE148" si="83">AE48</f>
        <v>-</v>
      </c>
      <c r="AF148" s="320" t="str">
        <f t="shared" ref="AF148:AS148" si="84">AF48</f>
        <v>-</v>
      </c>
      <c r="AG148" s="320" t="str">
        <f t="shared" si="84"/>
        <v>-</v>
      </c>
      <c r="AH148" s="320" t="str">
        <f t="shared" si="84"/>
        <v>-</v>
      </c>
      <c r="AI148" s="320" t="str">
        <f t="shared" si="84"/>
        <v>-</v>
      </c>
      <c r="AJ148" s="320" t="str">
        <f t="shared" si="84"/>
        <v>-</v>
      </c>
      <c r="AK148" s="320" t="str">
        <f t="shared" si="84"/>
        <v>-</v>
      </c>
      <c r="AL148" s="320" t="str">
        <f t="shared" si="84"/>
        <v>-</v>
      </c>
      <c r="AM148" s="320" t="str">
        <f t="shared" si="84"/>
        <v>-</v>
      </c>
      <c r="AN148" s="320" t="str">
        <f t="shared" si="84"/>
        <v>-</v>
      </c>
      <c r="AO148" s="320" t="str">
        <f t="shared" si="84"/>
        <v>-</v>
      </c>
      <c r="AP148" s="320" t="str">
        <f t="shared" si="84"/>
        <v>-</v>
      </c>
      <c r="AQ148" s="320" t="str">
        <f t="shared" si="84"/>
        <v>-</v>
      </c>
      <c r="AR148" s="320" t="str">
        <f t="shared" si="84"/>
        <v>-</v>
      </c>
      <c r="AS148" s="320" t="str">
        <f t="shared" si="84"/>
        <v>-</v>
      </c>
      <c r="AT148" s="320" t="str">
        <f t="shared" ref="AT148:AX148" si="85">AT48</f>
        <v>-</v>
      </c>
      <c r="AU148" s="320" t="str">
        <f t="shared" si="85"/>
        <v>-</v>
      </c>
      <c r="AV148" s="320" t="str">
        <f t="shared" si="85"/>
        <v>-</v>
      </c>
      <c r="AW148" s="320" t="str">
        <f t="shared" si="85"/>
        <v>-</v>
      </c>
      <c r="AX148" s="320" t="str">
        <f t="shared" si="85"/>
        <v>-</v>
      </c>
      <c r="AY148" s="330" t="s">
        <v>276</v>
      </c>
      <c r="AZ148" s="330"/>
      <c r="BA148" s="309" t="str">
        <f t="shared" ref="BA148:BT148" si="86">BA48</f>
        <v>12,284</v>
      </c>
      <c r="BB148" s="320" t="str">
        <f t="shared" si="86"/>
        <v>570</v>
      </c>
      <c r="BC148" s="320">
        <f t="shared" si="86"/>
        <v>0</v>
      </c>
      <c r="BD148" s="320" t="str">
        <f t="shared" si="86"/>
        <v>402</v>
      </c>
      <c r="BE148" s="320" t="str">
        <f t="shared" si="86"/>
        <v>38</v>
      </c>
      <c r="BF148" s="320" t="str">
        <f t="shared" si="86"/>
        <v>22</v>
      </c>
      <c r="BG148" s="320" t="str">
        <f t="shared" si="86"/>
        <v>120</v>
      </c>
      <c r="BH148" s="320" t="str">
        <f t="shared" si="86"/>
        <v>-</v>
      </c>
      <c r="BI148" s="320" t="str">
        <f t="shared" si="86"/>
        <v>120</v>
      </c>
      <c r="BJ148" s="320" t="str">
        <f t="shared" si="86"/>
        <v>-</v>
      </c>
      <c r="BK148" s="320" t="str">
        <f t="shared" si="86"/>
        <v>39,044</v>
      </c>
      <c r="BL148" s="320" t="str">
        <f t="shared" si="86"/>
        <v>39,044</v>
      </c>
      <c r="BM148" s="320" t="str">
        <f t="shared" si="86"/>
        <v>2,633</v>
      </c>
      <c r="BN148" s="320" t="str">
        <f t="shared" si="86"/>
        <v>4,007,930</v>
      </c>
      <c r="BO148" s="320" t="str">
        <f t="shared" si="86"/>
        <v>4,013,811</v>
      </c>
      <c r="BP148" s="320" t="str">
        <f t="shared" si="86"/>
        <v>-</v>
      </c>
      <c r="BQ148" s="320" t="str">
        <f t="shared" si="86"/>
        <v>-</v>
      </c>
      <c r="BR148" s="320" t="str">
        <f t="shared" si="86"/>
        <v>-</v>
      </c>
      <c r="BS148" s="320" t="str">
        <f t="shared" si="86"/>
        <v>-</v>
      </c>
      <c r="BT148" s="320" t="str">
        <f t="shared" si="86"/>
        <v>$60</v>
      </c>
      <c r="BU148" s="330" t="s">
        <v>276</v>
      </c>
      <c r="BV148" s="330" t="s">
        <v>276</v>
      </c>
      <c r="BW148" s="309" t="str">
        <f t="shared" ref="BW148:CP148" si="87">BW48</f>
        <v>-</v>
      </c>
      <c r="BX148" s="320" t="str">
        <f t="shared" si="87"/>
        <v>-</v>
      </c>
      <c r="BY148" s="320" t="str">
        <f t="shared" si="87"/>
        <v>-</v>
      </c>
      <c r="BZ148" s="320" t="str">
        <f t="shared" si="87"/>
        <v>-</v>
      </c>
      <c r="CA148" s="320" t="str">
        <f t="shared" si="87"/>
        <v>-</v>
      </c>
      <c r="CB148" s="320" t="str">
        <f t="shared" si="87"/>
        <v>-</v>
      </c>
      <c r="CC148" s="320" t="str">
        <f t="shared" si="87"/>
        <v>-</v>
      </c>
      <c r="CD148" s="320" t="str">
        <f t="shared" si="87"/>
        <v>-</v>
      </c>
      <c r="CE148" s="320" t="str">
        <f t="shared" si="87"/>
        <v>-</v>
      </c>
      <c r="CF148" s="320" t="str">
        <f t="shared" si="87"/>
        <v>-</v>
      </c>
      <c r="CG148" s="320" t="str">
        <f t="shared" si="87"/>
        <v>-</v>
      </c>
      <c r="CH148" s="320" t="str">
        <f t="shared" si="87"/>
        <v>-</v>
      </c>
      <c r="CI148" s="320" t="str">
        <f t="shared" si="87"/>
        <v>-</v>
      </c>
      <c r="CJ148" s="320" t="str">
        <f t="shared" si="87"/>
        <v>-</v>
      </c>
      <c r="CK148" s="320" t="str">
        <f t="shared" si="87"/>
        <v>-</v>
      </c>
      <c r="CL148" s="320" t="str">
        <f t="shared" si="87"/>
        <v>-</v>
      </c>
      <c r="CM148" s="320" t="str">
        <f t="shared" si="87"/>
        <v>-</v>
      </c>
      <c r="CN148" s="320" t="str">
        <f t="shared" si="87"/>
        <v>-</v>
      </c>
      <c r="CO148" s="320" t="str">
        <f t="shared" si="87"/>
        <v>-</v>
      </c>
      <c r="CP148" s="320" t="str">
        <f t="shared" si="87"/>
        <v>-</v>
      </c>
      <c r="CQ148" s="330" t="s">
        <v>276</v>
      </c>
      <c r="CR148" s="330" t="s">
        <v>276</v>
      </c>
      <c r="CS148" s="309" t="str">
        <f t="shared" ref="CS148:DL148" si="88">CS48</f>
        <v>-</v>
      </c>
      <c r="CT148" s="320" t="str">
        <f t="shared" si="88"/>
        <v>-</v>
      </c>
      <c r="CU148" s="320" t="str">
        <f t="shared" si="88"/>
        <v>-</v>
      </c>
      <c r="CV148" s="320" t="str">
        <f t="shared" si="88"/>
        <v>-</v>
      </c>
      <c r="CW148" s="320" t="str">
        <f t="shared" si="88"/>
        <v>-</v>
      </c>
      <c r="CX148" s="320" t="str">
        <f t="shared" si="88"/>
        <v>-</v>
      </c>
      <c r="CY148" s="320" t="str">
        <f t="shared" si="88"/>
        <v>-</v>
      </c>
      <c r="CZ148" s="320" t="str">
        <f t="shared" si="88"/>
        <v>-</v>
      </c>
      <c r="DA148" s="320" t="str">
        <f t="shared" si="88"/>
        <v>-</v>
      </c>
      <c r="DB148" s="320" t="str">
        <f t="shared" si="88"/>
        <v>-</v>
      </c>
      <c r="DC148" s="320" t="str">
        <f t="shared" si="88"/>
        <v>-</v>
      </c>
      <c r="DD148" s="320" t="str">
        <f t="shared" si="88"/>
        <v>-</v>
      </c>
      <c r="DE148" s="320" t="str">
        <f t="shared" si="88"/>
        <v>-</v>
      </c>
      <c r="DF148" s="320" t="str">
        <f t="shared" si="88"/>
        <v>-</v>
      </c>
      <c r="DG148" s="320" t="str">
        <f t="shared" si="88"/>
        <v>-</v>
      </c>
      <c r="DH148" s="320" t="str">
        <f t="shared" si="88"/>
        <v>-</v>
      </c>
      <c r="DI148" s="320" t="str">
        <f t="shared" si="88"/>
        <v>-</v>
      </c>
      <c r="DJ148" s="320" t="str">
        <f t="shared" si="88"/>
        <v>-</v>
      </c>
      <c r="DK148" s="320" t="str">
        <f t="shared" si="88"/>
        <v>-</v>
      </c>
      <c r="DL148" s="320" t="str">
        <f t="shared" si="88"/>
        <v>-</v>
      </c>
      <c r="DM148" s="330" t="s">
        <v>276</v>
      </c>
      <c r="DN148" s="280" t="s">
        <v>276</v>
      </c>
    </row>
    <row r="149" spans="1:118"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309" t="s">
        <v>135</v>
      </c>
      <c r="AD149" s="318" t="str">
        <f t="shared" ca="1" si="17"/>
        <v>$65</v>
      </c>
      <c r="AE149" s="320" t="str">
        <f t="shared" ref="AE149" si="89">AE49</f>
        <v>43,094</v>
      </c>
      <c r="AF149" s="320" t="str">
        <f t="shared" ref="AF149:AS149" si="90">AF49</f>
        <v>1,627</v>
      </c>
      <c r="AG149" s="320" t="str">
        <f t="shared" si="90"/>
        <v>2,113</v>
      </c>
      <c r="AH149" s="320" t="str">
        <f t="shared" si="90"/>
        <v>1,846</v>
      </c>
      <c r="AI149" s="320" t="str">
        <f t="shared" si="90"/>
        <v>93</v>
      </c>
      <c r="AJ149" s="320" t="str">
        <f t="shared" si="90"/>
        <v>8</v>
      </c>
      <c r="AK149" s="320" t="str">
        <f t="shared" si="90"/>
        <v>188</v>
      </c>
      <c r="AL149" s="320" t="str">
        <f t="shared" si="90"/>
        <v>479,658</v>
      </c>
      <c r="AM149" s="320" t="str">
        <f t="shared" si="90"/>
        <v>245</v>
      </c>
      <c r="AN149" s="320" t="str">
        <f t="shared" si="90"/>
        <v>500,000</v>
      </c>
      <c r="AO149" s="320" t="str">
        <f t="shared" si="90"/>
        <v>317,000</v>
      </c>
      <c r="AP149" s="320" t="str">
        <f t="shared" si="90"/>
        <v>345,060</v>
      </c>
      <c r="AQ149" s="320" t="str">
        <f t="shared" si="90"/>
        <v>1,493</v>
      </c>
      <c r="AR149" s="320" t="str">
        <f t="shared" si="90"/>
        <v>1,150,000</v>
      </c>
      <c r="AS149" s="320" t="str">
        <f t="shared" si="90"/>
        <v>1,797,024</v>
      </c>
      <c r="AT149" s="320" t="str">
        <f t="shared" ref="AT149:AX149" si="91">AT49</f>
        <v>$26,316,078</v>
      </c>
      <c r="AU149" s="320" t="str">
        <f t="shared" si="91"/>
        <v>$26,741,809</v>
      </c>
      <c r="AV149" s="320" t="str">
        <f t="shared" si="91"/>
        <v>$19,241,744</v>
      </c>
      <c r="AW149" s="320" t="str">
        <f t="shared" si="91"/>
        <v>$72,299,631</v>
      </c>
      <c r="AX149" s="320" t="str">
        <f t="shared" si="91"/>
        <v>$65</v>
      </c>
      <c r="AY149" s="330" t="s">
        <v>276</v>
      </c>
      <c r="AZ149" s="330"/>
      <c r="BA149" s="309" t="str">
        <f t="shared" ref="BA149:BT149" si="92">BA49</f>
        <v>43,780</v>
      </c>
      <c r="BB149" s="320" t="str">
        <f t="shared" si="92"/>
        <v>1,574</v>
      </c>
      <c r="BC149" s="320" t="str">
        <f t="shared" si="92"/>
        <v>2,092</v>
      </c>
      <c r="BD149" s="320" t="str">
        <f t="shared" si="92"/>
        <v>1,863</v>
      </c>
      <c r="BE149" s="320" t="str">
        <f t="shared" si="92"/>
        <v>91</v>
      </c>
      <c r="BF149" s="320" t="str">
        <f t="shared" si="92"/>
        <v>4</v>
      </c>
      <c r="BG149" s="320" t="str">
        <f t="shared" si="92"/>
        <v>192</v>
      </c>
      <c r="BH149" s="320" t="str">
        <f t="shared" si="92"/>
        <v>485,750</v>
      </c>
      <c r="BI149" s="320" t="str">
        <f t="shared" si="92"/>
        <v>220</v>
      </c>
      <c r="BJ149" s="320" t="str">
        <f t="shared" si="92"/>
        <v>440,000</v>
      </c>
      <c r="BK149" s="320" t="str">
        <f t="shared" si="92"/>
        <v>461,000</v>
      </c>
      <c r="BL149" s="320" t="str">
        <f t="shared" si="92"/>
        <v>538,500</v>
      </c>
      <c r="BM149" s="320">
        <f t="shared" si="92"/>
        <v>0</v>
      </c>
      <c r="BN149" s="320" t="str">
        <f t="shared" si="92"/>
        <v>1,540,000</v>
      </c>
      <c r="BO149" s="320" t="str">
        <f t="shared" si="92"/>
        <v>2,503,000</v>
      </c>
      <c r="BP149" s="320" t="str">
        <f t="shared" si="92"/>
        <v>$26,800,000</v>
      </c>
      <c r="BQ149" s="320" t="str">
        <f t="shared" si="92"/>
        <v>$19,300,000</v>
      </c>
      <c r="BR149" s="320" t="str">
        <f t="shared" si="92"/>
        <v>$25,600,000</v>
      </c>
      <c r="BS149" s="320" t="str">
        <f t="shared" si="92"/>
        <v>$71,700,000</v>
      </c>
      <c r="BT149" s="320" t="str">
        <f t="shared" si="92"/>
        <v>$67</v>
      </c>
      <c r="BU149" s="330" t="s">
        <v>276</v>
      </c>
      <c r="BV149" s="330" t="s">
        <v>276</v>
      </c>
      <c r="BW149" s="309" t="str">
        <f t="shared" ref="BW149:CP149" si="93">BW49</f>
        <v>43,437</v>
      </c>
      <c r="BX149" s="320" t="str">
        <f t="shared" si="93"/>
        <v>1,601</v>
      </c>
      <c r="BY149" s="320" t="str">
        <f t="shared" si="93"/>
        <v>2,103</v>
      </c>
      <c r="BZ149" s="320" t="str">
        <f t="shared" si="93"/>
        <v>1,855</v>
      </c>
      <c r="CA149" s="320" t="str">
        <f t="shared" si="93"/>
        <v>92</v>
      </c>
      <c r="CB149" s="320" t="str">
        <f t="shared" si="93"/>
        <v>6</v>
      </c>
      <c r="CC149" s="320" t="str">
        <f t="shared" si="93"/>
        <v>190</v>
      </c>
      <c r="CD149" s="320" t="str">
        <f t="shared" si="93"/>
        <v>482,704</v>
      </c>
      <c r="CE149" s="320" t="str">
        <f t="shared" si="93"/>
        <v>233</v>
      </c>
      <c r="CF149" s="320" t="str">
        <f t="shared" si="93"/>
        <v>470,000</v>
      </c>
      <c r="CG149" s="320" t="str">
        <f t="shared" si="93"/>
        <v>389,000</v>
      </c>
      <c r="CH149" s="320" t="str">
        <f t="shared" si="93"/>
        <v>441,780</v>
      </c>
      <c r="CI149" s="320" t="str">
        <f t="shared" si="93"/>
        <v>747</v>
      </c>
      <c r="CJ149" s="320" t="str">
        <f t="shared" si="93"/>
        <v>1,345,000</v>
      </c>
      <c r="CK149" s="320" t="str">
        <f t="shared" si="93"/>
        <v>2,150,012</v>
      </c>
      <c r="CL149" s="320" t="str">
        <f t="shared" si="93"/>
        <v>$26,558,039</v>
      </c>
      <c r="CM149" s="320" t="str">
        <f t="shared" si="93"/>
        <v>$23,020,905</v>
      </c>
      <c r="CN149" s="320" t="str">
        <f t="shared" si="93"/>
        <v>$22,420,872</v>
      </c>
      <c r="CO149" s="320" t="str">
        <f t="shared" si="93"/>
        <v>$71,999,816</v>
      </c>
      <c r="CP149" s="320" t="str">
        <f t="shared" si="93"/>
        <v>$66</v>
      </c>
      <c r="CQ149" s="330" t="s">
        <v>276</v>
      </c>
      <c r="CR149" s="330" t="s">
        <v>276</v>
      </c>
      <c r="CS149" s="309" t="str">
        <f t="shared" ref="CS149:DL149" si="94">CS49</f>
        <v>-686</v>
      </c>
      <c r="CT149" s="320" t="str">
        <f t="shared" si="94"/>
        <v>53</v>
      </c>
      <c r="CU149" s="320" t="str">
        <f t="shared" si="94"/>
        <v>21</v>
      </c>
      <c r="CV149" s="320" t="str">
        <f t="shared" si="94"/>
        <v>-17</v>
      </c>
      <c r="CW149" s="320" t="str">
        <f t="shared" si="94"/>
        <v>2</v>
      </c>
      <c r="CX149" s="320" t="str">
        <f t="shared" si="94"/>
        <v>4</v>
      </c>
      <c r="CY149" s="320" t="str">
        <f t="shared" si="94"/>
        <v>-4</v>
      </c>
      <c r="CZ149" s="320" t="str">
        <f t="shared" si="94"/>
        <v>-6,092</v>
      </c>
      <c r="DA149" s="320" t="str">
        <f t="shared" si="94"/>
        <v>25</v>
      </c>
      <c r="DB149" s="320" t="str">
        <f t="shared" si="94"/>
        <v>60,000</v>
      </c>
      <c r="DC149" s="320" t="str">
        <f t="shared" si="94"/>
        <v>-144,000</v>
      </c>
      <c r="DD149" s="320" t="str">
        <f t="shared" si="94"/>
        <v>-193,440</v>
      </c>
      <c r="DE149" s="320" t="str">
        <f t="shared" si="94"/>
        <v>1,493</v>
      </c>
      <c r="DF149" s="320" t="str">
        <f t="shared" si="94"/>
        <v>-390,000</v>
      </c>
      <c r="DG149" s="320" t="str">
        <f t="shared" si="94"/>
        <v>-705,976</v>
      </c>
      <c r="DH149" s="320" t="str">
        <f t="shared" si="94"/>
        <v>-$483,922</v>
      </c>
      <c r="DI149" s="320" t="str">
        <f t="shared" si="94"/>
        <v>$7,441,809</v>
      </c>
      <c r="DJ149" s="320" t="str">
        <f t="shared" si="94"/>
        <v>-$6,358,256</v>
      </c>
      <c r="DK149" s="320" t="str">
        <f t="shared" si="94"/>
        <v>$599,631</v>
      </c>
      <c r="DL149" s="320" t="str">
        <f t="shared" si="94"/>
        <v>-$2</v>
      </c>
      <c r="DM149" s="330" t="s">
        <v>276</v>
      </c>
      <c r="DN149" s="280" t="s">
        <v>276</v>
      </c>
    </row>
    <row r="150" spans="1:118"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309" t="s">
        <v>156</v>
      </c>
      <c r="AD150" s="318" t="str">
        <f t="shared" ca="1" si="17"/>
        <v>-</v>
      </c>
      <c r="AE150" s="320" t="str">
        <f t="shared" ref="AE150" si="95">AE50</f>
        <v>-</v>
      </c>
      <c r="AF150" s="320" t="str">
        <f t="shared" ref="AF150:AS150" si="96">AF50</f>
        <v>-</v>
      </c>
      <c r="AG150" s="320" t="str">
        <f t="shared" si="96"/>
        <v>-</v>
      </c>
      <c r="AH150" s="320" t="str">
        <f t="shared" si="96"/>
        <v>-</v>
      </c>
      <c r="AI150" s="320" t="str">
        <f t="shared" si="96"/>
        <v>-</v>
      </c>
      <c r="AJ150" s="320" t="str">
        <f t="shared" si="96"/>
        <v>-</v>
      </c>
      <c r="AK150" s="320" t="str">
        <f t="shared" si="96"/>
        <v>-</v>
      </c>
      <c r="AL150" s="320" t="str">
        <f t="shared" si="96"/>
        <v>-</v>
      </c>
      <c r="AM150" s="320" t="str">
        <f t="shared" si="96"/>
        <v>-</v>
      </c>
      <c r="AN150" s="320" t="str">
        <f t="shared" si="96"/>
        <v>-</v>
      </c>
      <c r="AO150" s="320" t="str">
        <f t="shared" si="96"/>
        <v>-</v>
      </c>
      <c r="AP150" s="320" t="str">
        <f t="shared" si="96"/>
        <v>-</v>
      </c>
      <c r="AQ150" s="320" t="str">
        <f t="shared" si="96"/>
        <v>-</v>
      </c>
      <c r="AR150" s="320" t="str">
        <f t="shared" si="96"/>
        <v>-</v>
      </c>
      <c r="AS150" s="320" t="str">
        <f t="shared" si="96"/>
        <v>-</v>
      </c>
      <c r="AT150" s="320" t="str">
        <f t="shared" ref="AT150:AX150" si="97">AT50</f>
        <v>-</v>
      </c>
      <c r="AU150" s="320" t="str">
        <f t="shared" si="97"/>
        <v>-</v>
      </c>
      <c r="AV150" s="320" t="str">
        <f t="shared" si="97"/>
        <v>-</v>
      </c>
      <c r="AW150" s="320" t="str">
        <f t="shared" si="97"/>
        <v>-</v>
      </c>
      <c r="AX150" s="320" t="str">
        <f t="shared" si="97"/>
        <v>-</v>
      </c>
      <c r="AY150" s="330" t="s">
        <v>276</v>
      </c>
      <c r="AZ150" s="330"/>
      <c r="BA150" s="309" t="str">
        <f t="shared" ref="BA150:BT150" si="98">BA50</f>
        <v>29,203</v>
      </c>
      <c r="BB150" s="320" t="str">
        <f t="shared" si="98"/>
        <v>1,200</v>
      </c>
      <c r="BC150" s="320" t="str">
        <f t="shared" si="98"/>
        <v>145</v>
      </c>
      <c r="BD150" s="320" t="str">
        <f t="shared" si="98"/>
        <v>1,100</v>
      </c>
      <c r="BE150" s="320" t="str">
        <f t="shared" si="98"/>
        <v>-</v>
      </c>
      <c r="BF150" s="320" t="str">
        <f t="shared" si="98"/>
        <v>-</v>
      </c>
      <c r="BG150" s="320" t="str">
        <f t="shared" si="98"/>
        <v>120</v>
      </c>
      <c r="BH150" s="320" t="str">
        <f t="shared" si="98"/>
        <v>382,000</v>
      </c>
      <c r="BI150" s="320" t="str">
        <f t="shared" si="98"/>
        <v>120</v>
      </c>
      <c r="BJ150" s="320" t="str">
        <f t="shared" si="98"/>
        <v>1,400,000</v>
      </c>
      <c r="BK150" s="320" t="str">
        <f t="shared" si="98"/>
        <v>278,300</v>
      </c>
      <c r="BL150" s="320" t="str">
        <f t="shared" si="98"/>
        <v>278,300</v>
      </c>
      <c r="BM150" s="320" t="str">
        <f t="shared" si="98"/>
        <v>-</v>
      </c>
      <c r="BN150" s="320" t="str">
        <f t="shared" si="98"/>
        <v>5,070,000</v>
      </c>
      <c r="BO150" s="320" t="str">
        <f t="shared" si="98"/>
        <v>5,196,160</v>
      </c>
      <c r="BP150" s="320" t="str">
        <f t="shared" si="98"/>
        <v>-</v>
      </c>
      <c r="BQ150" s="320" t="str">
        <f t="shared" si="98"/>
        <v>-</v>
      </c>
      <c r="BR150" s="320" t="str">
        <f t="shared" si="98"/>
        <v>-</v>
      </c>
      <c r="BS150" s="320" t="str">
        <f t="shared" si="98"/>
        <v>$40,300,000</v>
      </c>
      <c r="BT150" s="320" t="str">
        <f t="shared" si="98"/>
        <v>$85</v>
      </c>
      <c r="BU150" s="330" t="s">
        <v>276</v>
      </c>
      <c r="BV150" s="330" t="s">
        <v>276</v>
      </c>
      <c r="BW150" s="309" t="str">
        <f t="shared" ref="BW150:CP150" si="99">BW50</f>
        <v>-</v>
      </c>
      <c r="BX150" s="320" t="str">
        <f t="shared" si="99"/>
        <v>-</v>
      </c>
      <c r="BY150" s="320" t="str">
        <f t="shared" si="99"/>
        <v>-</v>
      </c>
      <c r="BZ150" s="320" t="str">
        <f t="shared" si="99"/>
        <v>-</v>
      </c>
      <c r="CA150" s="320" t="str">
        <f t="shared" si="99"/>
        <v>-</v>
      </c>
      <c r="CB150" s="320" t="str">
        <f t="shared" si="99"/>
        <v>-</v>
      </c>
      <c r="CC150" s="320" t="str">
        <f t="shared" si="99"/>
        <v>-</v>
      </c>
      <c r="CD150" s="320" t="str">
        <f t="shared" si="99"/>
        <v>-</v>
      </c>
      <c r="CE150" s="320" t="str">
        <f t="shared" si="99"/>
        <v>-</v>
      </c>
      <c r="CF150" s="320" t="str">
        <f t="shared" si="99"/>
        <v>-</v>
      </c>
      <c r="CG150" s="320" t="str">
        <f t="shared" si="99"/>
        <v>-</v>
      </c>
      <c r="CH150" s="320" t="str">
        <f t="shared" si="99"/>
        <v>-</v>
      </c>
      <c r="CI150" s="320" t="str">
        <f t="shared" si="99"/>
        <v>-</v>
      </c>
      <c r="CJ150" s="320" t="str">
        <f t="shared" si="99"/>
        <v>-</v>
      </c>
      <c r="CK150" s="320" t="str">
        <f t="shared" si="99"/>
        <v>-</v>
      </c>
      <c r="CL150" s="320" t="str">
        <f t="shared" si="99"/>
        <v>-</v>
      </c>
      <c r="CM150" s="320" t="str">
        <f t="shared" si="99"/>
        <v>-</v>
      </c>
      <c r="CN150" s="320" t="str">
        <f t="shared" si="99"/>
        <v>-</v>
      </c>
      <c r="CO150" s="320" t="str">
        <f t="shared" si="99"/>
        <v>-</v>
      </c>
      <c r="CP150" s="320" t="str">
        <f t="shared" si="99"/>
        <v>-</v>
      </c>
      <c r="CQ150" s="330" t="s">
        <v>276</v>
      </c>
      <c r="CR150" s="330" t="s">
        <v>276</v>
      </c>
      <c r="CS150" s="309" t="str">
        <f t="shared" ref="CS150:DL150" si="100">CS50</f>
        <v>-</v>
      </c>
      <c r="CT150" s="320" t="str">
        <f t="shared" si="100"/>
        <v>-</v>
      </c>
      <c r="CU150" s="320" t="str">
        <f t="shared" si="100"/>
        <v>-</v>
      </c>
      <c r="CV150" s="320" t="str">
        <f t="shared" si="100"/>
        <v>-</v>
      </c>
      <c r="CW150" s="320" t="str">
        <f t="shared" si="100"/>
        <v>-</v>
      </c>
      <c r="CX150" s="320" t="str">
        <f t="shared" si="100"/>
        <v>-</v>
      </c>
      <c r="CY150" s="320" t="str">
        <f t="shared" si="100"/>
        <v>-</v>
      </c>
      <c r="CZ150" s="320" t="str">
        <f t="shared" si="100"/>
        <v>-</v>
      </c>
      <c r="DA150" s="320" t="str">
        <f t="shared" si="100"/>
        <v>-</v>
      </c>
      <c r="DB150" s="320" t="str">
        <f t="shared" si="100"/>
        <v>-</v>
      </c>
      <c r="DC150" s="320" t="str">
        <f t="shared" si="100"/>
        <v>-</v>
      </c>
      <c r="DD150" s="320" t="str">
        <f t="shared" si="100"/>
        <v>-</v>
      </c>
      <c r="DE150" s="320" t="str">
        <f t="shared" si="100"/>
        <v>-</v>
      </c>
      <c r="DF150" s="320" t="str">
        <f t="shared" si="100"/>
        <v>-</v>
      </c>
      <c r="DG150" s="320" t="str">
        <f t="shared" si="100"/>
        <v>-</v>
      </c>
      <c r="DH150" s="320" t="str">
        <f t="shared" si="100"/>
        <v>-</v>
      </c>
      <c r="DI150" s="320" t="str">
        <f t="shared" si="100"/>
        <v>-</v>
      </c>
      <c r="DJ150" s="320" t="str">
        <f t="shared" si="100"/>
        <v>-</v>
      </c>
      <c r="DK150" s="320" t="str">
        <f t="shared" si="100"/>
        <v>-</v>
      </c>
      <c r="DL150" s="320" t="str">
        <f t="shared" si="100"/>
        <v>-</v>
      </c>
      <c r="DM150" s="330" t="s">
        <v>276</v>
      </c>
      <c r="DN150" s="280" t="s">
        <v>276</v>
      </c>
    </row>
    <row r="151" spans="1:118"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309" t="s">
        <v>136</v>
      </c>
      <c r="AD151" s="318" t="str">
        <f t="shared" ca="1" si="17"/>
        <v>$75</v>
      </c>
      <c r="AE151" s="320" t="str">
        <f t="shared" ref="AE151" si="101">AE51</f>
        <v>24,122</v>
      </c>
      <c r="AF151" s="320" t="str">
        <f t="shared" ref="AF151:AS151" si="102">AF51</f>
        <v>1,047</v>
      </c>
      <c r="AG151" s="320" t="str">
        <f t="shared" si="102"/>
        <v>501</v>
      </c>
      <c r="AH151" s="320" t="str">
        <f t="shared" si="102"/>
        <v>892</v>
      </c>
      <c r="AI151" s="320" t="str">
        <f t="shared" si="102"/>
        <v>53</v>
      </c>
      <c r="AJ151" s="320" t="str">
        <f t="shared" si="102"/>
        <v>12</v>
      </c>
      <c r="AK151" s="320" t="str">
        <f t="shared" si="102"/>
        <v>121</v>
      </c>
      <c r="AL151" s="320" t="str">
        <f t="shared" si="102"/>
        <v>221,800</v>
      </c>
      <c r="AM151" s="320" t="str">
        <f t="shared" si="102"/>
        <v>109</v>
      </c>
      <c r="AN151" s="320" t="str">
        <f t="shared" si="102"/>
        <v>295,000</v>
      </c>
      <c r="AO151" s="320" t="str">
        <f t="shared" si="102"/>
        <v>147,981</v>
      </c>
      <c r="AP151" s="320" t="str">
        <f t="shared" si="102"/>
        <v>149,601</v>
      </c>
      <c r="AQ151" s="320" t="str">
        <f t="shared" si="102"/>
        <v>17,669</v>
      </c>
      <c r="AR151" s="320" t="str">
        <f t="shared" si="102"/>
        <v>20,189,526</v>
      </c>
      <c r="AS151" s="320" t="str">
        <f t="shared" si="102"/>
        <v>20,227,704</v>
      </c>
      <c r="AT151" s="320" t="str">
        <f t="shared" ref="AT151:AX151" si="103">AT51</f>
        <v>$13,920,000</v>
      </c>
      <c r="AU151" s="320" t="str">
        <f t="shared" si="103"/>
        <v>$5,500,000</v>
      </c>
      <c r="AV151" s="320" t="str">
        <f t="shared" si="103"/>
        <v>$11,400,000</v>
      </c>
      <c r="AW151" s="320" t="str">
        <f t="shared" si="103"/>
        <v>$31,620,000</v>
      </c>
      <c r="AX151" s="320" t="str">
        <f t="shared" si="103"/>
        <v>$75</v>
      </c>
      <c r="AY151" s="330" t="s">
        <v>276</v>
      </c>
      <c r="AZ151" s="330"/>
      <c r="BA151" s="309" t="str">
        <f t="shared" ref="BA151:BT151" si="104">BA51</f>
        <v>24,122</v>
      </c>
      <c r="BB151" s="320" t="str">
        <f t="shared" si="104"/>
        <v>1,127</v>
      </c>
      <c r="BC151" s="320" t="str">
        <f t="shared" si="104"/>
        <v>477</v>
      </c>
      <c r="BD151" s="320" t="str">
        <f t="shared" si="104"/>
        <v>892</v>
      </c>
      <c r="BE151" s="320" t="str">
        <f t="shared" si="104"/>
        <v>53</v>
      </c>
      <c r="BF151" s="320" t="str">
        <f t="shared" si="104"/>
        <v>88</v>
      </c>
      <c r="BG151" s="320" t="str">
        <f t="shared" si="104"/>
        <v>109</v>
      </c>
      <c r="BH151" s="320" t="str">
        <f t="shared" si="104"/>
        <v>221,850</v>
      </c>
      <c r="BI151" s="320" t="str">
        <f t="shared" si="104"/>
        <v>109</v>
      </c>
      <c r="BJ151" s="320" t="str">
        <f t="shared" si="104"/>
        <v>2,850,000</v>
      </c>
      <c r="BK151" s="320" t="str">
        <f t="shared" si="104"/>
        <v>122,639</v>
      </c>
      <c r="BL151" s="320" t="str">
        <f t="shared" si="104"/>
        <v>124,773</v>
      </c>
      <c r="BM151" s="320" t="str">
        <f t="shared" si="104"/>
        <v>19,839</v>
      </c>
      <c r="BN151" s="320" t="str">
        <f t="shared" si="104"/>
        <v>18,657,545</v>
      </c>
      <c r="BO151" s="320" t="str">
        <f t="shared" si="104"/>
        <v>18,700,143</v>
      </c>
      <c r="BP151" s="320" t="str">
        <f t="shared" si="104"/>
        <v>$9,726,367</v>
      </c>
      <c r="BQ151" s="320" t="str">
        <f t="shared" si="104"/>
        <v>$5,962,393</v>
      </c>
      <c r="BR151" s="320" t="str">
        <f t="shared" si="104"/>
        <v>$9,531,536</v>
      </c>
      <c r="BS151" s="320" t="str">
        <f t="shared" si="104"/>
        <v>$25,220,296</v>
      </c>
      <c r="BT151" s="320" t="str">
        <f t="shared" si="104"/>
        <v>$72</v>
      </c>
      <c r="BU151" s="330" t="s">
        <v>276</v>
      </c>
      <c r="BV151" s="330" t="s">
        <v>276</v>
      </c>
      <c r="BW151" s="309" t="str">
        <f t="shared" ref="BW151:CP151" si="105">BW51</f>
        <v>24,122</v>
      </c>
      <c r="BX151" s="320" t="str">
        <f t="shared" si="105"/>
        <v>1,087</v>
      </c>
      <c r="BY151" s="320" t="str">
        <f t="shared" si="105"/>
        <v>489</v>
      </c>
      <c r="BZ151" s="320" t="str">
        <f t="shared" si="105"/>
        <v>892</v>
      </c>
      <c r="CA151" s="320" t="str">
        <f t="shared" si="105"/>
        <v>53</v>
      </c>
      <c r="CB151" s="320" t="str">
        <f t="shared" si="105"/>
        <v>50</v>
      </c>
      <c r="CC151" s="320" t="str">
        <f t="shared" si="105"/>
        <v>115</v>
      </c>
      <c r="CD151" s="320" t="str">
        <f t="shared" si="105"/>
        <v>221,825</v>
      </c>
      <c r="CE151" s="320" t="str">
        <f t="shared" si="105"/>
        <v>109</v>
      </c>
      <c r="CF151" s="320" t="str">
        <f t="shared" si="105"/>
        <v>1,572,500</v>
      </c>
      <c r="CG151" s="320" t="str">
        <f t="shared" si="105"/>
        <v>135,310</v>
      </c>
      <c r="CH151" s="320" t="str">
        <f t="shared" si="105"/>
        <v>137,187</v>
      </c>
      <c r="CI151" s="320" t="str">
        <f t="shared" si="105"/>
        <v>18,754</v>
      </c>
      <c r="CJ151" s="320" t="str">
        <f t="shared" si="105"/>
        <v>19,423,536</v>
      </c>
      <c r="CK151" s="320" t="str">
        <f t="shared" si="105"/>
        <v>19,463,924</v>
      </c>
      <c r="CL151" s="320" t="str">
        <f t="shared" si="105"/>
        <v>$11,823,184</v>
      </c>
      <c r="CM151" s="320" t="str">
        <f t="shared" si="105"/>
        <v>$5,731,197</v>
      </c>
      <c r="CN151" s="320" t="str">
        <f t="shared" si="105"/>
        <v>$10,465,768</v>
      </c>
      <c r="CO151" s="320" t="str">
        <f t="shared" si="105"/>
        <v>$28,420,148</v>
      </c>
      <c r="CP151" s="320" t="str">
        <f t="shared" si="105"/>
        <v>$74</v>
      </c>
      <c r="CQ151" s="330" t="s">
        <v>276</v>
      </c>
      <c r="CR151" s="330" t="s">
        <v>276</v>
      </c>
      <c r="CS151" s="309" t="str">
        <f t="shared" ref="CS151:DL151" si="106">CS51</f>
        <v>0</v>
      </c>
      <c r="CT151" s="320" t="str">
        <f t="shared" si="106"/>
        <v>-80</v>
      </c>
      <c r="CU151" s="320" t="str">
        <f t="shared" si="106"/>
        <v>24</v>
      </c>
      <c r="CV151" s="320" t="str">
        <f t="shared" si="106"/>
        <v>0</v>
      </c>
      <c r="CW151" s="320" t="str">
        <f t="shared" si="106"/>
        <v>0</v>
      </c>
      <c r="CX151" s="320" t="str">
        <f t="shared" si="106"/>
        <v>-76</v>
      </c>
      <c r="CY151" s="320" t="str">
        <f t="shared" si="106"/>
        <v>12</v>
      </c>
      <c r="CZ151" s="320" t="str">
        <f t="shared" si="106"/>
        <v>-50</v>
      </c>
      <c r="DA151" s="320" t="str">
        <f t="shared" si="106"/>
        <v>0</v>
      </c>
      <c r="DB151" s="320" t="str">
        <f t="shared" si="106"/>
        <v>-2,555,000</v>
      </c>
      <c r="DC151" s="320" t="str">
        <f t="shared" si="106"/>
        <v>25,342</v>
      </c>
      <c r="DD151" s="320" t="str">
        <f t="shared" si="106"/>
        <v>24,828</v>
      </c>
      <c r="DE151" s="320" t="str">
        <f t="shared" si="106"/>
        <v>-2,170</v>
      </c>
      <c r="DF151" s="320" t="str">
        <f t="shared" si="106"/>
        <v>1,531,981</v>
      </c>
      <c r="DG151" s="320" t="str">
        <f t="shared" si="106"/>
        <v>1,527,561</v>
      </c>
      <c r="DH151" s="320" t="str">
        <f t="shared" si="106"/>
        <v>$4,193,633</v>
      </c>
      <c r="DI151" s="320" t="str">
        <f t="shared" si="106"/>
        <v>-$462,393</v>
      </c>
      <c r="DJ151" s="320" t="str">
        <f t="shared" si="106"/>
        <v>$1,868,464</v>
      </c>
      <c r="DK151" s="320" t="str">
        <f t="shared" si="106"/>
        <v>$6,399,704</v>
      </c>
      <c r="DL151" s="320" t="str">
        <f t="shared" si="106"/>
        <v>$3</v>
      </c>
      <c r="DM151" s="330" t="s">
        <v>276</v>
      </c>
      <c r="DN151" s="280" t="s">
        <v>276</v>
      </c>
    </row>
    <row r="152" spans="1:118"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309" t="s">
        <v>109</v>
      </c>
      <c r="AD152" s="318" t="str">
        <f t="shared" ca="1" si="17"/>
        <v>$50</v>
      </c>
      <c r="AE152" s="320" t="str">
        <f t="shared" ref="AE152" si="107">AE52</f>
        <v>25,300</v>
      </c>
      <c r="AF152" s="320" t="str">
        <f t="shared" ref="AF152:AS152" si="108">AF52</f>
        <v>1,200</v>
      </c>
      <c r="AG152" s="320" t="str">
        <f t="shared" si="108"/>
        <v>10</v>
      </c>
      <c r="AH152" s="320" t="str">
        <f t="shared" si="108"/>
        <v>591</v>
      </c>
      <c r="AI152" s="320" t="str">
        <f t="shared" si="108"/>
        <v>113</v>
      </c>
      <c r="AJ152" s="320" t="str">
        <f t="shared" si="108"/>
        <v>4</v>
      </c>
      <c r="AK152" s="320" t="str">
        <f t="shared" si="108"/>
        <v>160</v>
      </c>
      <c r="AL152" s="320" t="str">
        <f t="shared" si="108"/>
        <v>200,000</v>
      </c>
      <c r="AM152" s="320" t="str">
        <f t="shared" si="108"/>
        <v>120</v>
      </c>
      <c r="AN152" s="320" t="str">
        <f t="shared" si="108"/>
        <v>1,300,000</v>
      </c>
      <c r="AO152" s="320" t="str">
        <f t="shared" si="108"/>
        <v>79,000</v>
      </c>
      <c r="AP152" s="320" t="str">
        <f t="shared" si="108"/>
        <v>79,000</v>
      </c>
      <c r="AQ152" s="320" t="str">
        <f t="shared" si="108"/>
        <v>28,000</v>
      </c>
      <c r="AR152" s="320" t="str">
        <f t="shared" si="108"/>
        <v>3,550,000</v>
      </c>
      <c r="AS152" s="320" t="str">
        <f t="shared" si="108"/>
        <v>3,574,000</v>
      </c>
      <c r="AT152" s="320" t="str">
        <f t="shared" ref="AT152:AX152" si="109">AT52</f>
        <v>$5,356,000</v>
      </c>
      <c r="AU152" s="320" t="str">
        <f t="shared" si="109"/>
        <v>$4,299,000</v>
      </c>
      <c r="AV152" s="320" t="str">
        <f t="shared" si="109"/>
        <v>$3,983,000</v>
      </c>
      <c r="AW152" s="320" t="str">
        <f t="shared" si="109"/>
        <v>$13,651,000</v>
      </c>
      <c r="AX152" s="320" t="str">
        <f t="shared" si="109"/>
        <v>$50</v>
      </c>
      <c r="AY152" s="330" t="s">
        <v>276</v>
      </c>
      <c r="AZ152" s="330"/>
      <c r="BA152" s="309" t="str">
        <f t="shared" ref="BA152:BT152" si="110">BA52</f>
        <v>25,300</v>
      </c>
      <c r="BB152" s="320" t="str">
        <f t="shared" si="110"/>
        <v>1,300</v>
      </c>
      <c r="BC152" s="320" t="str">
        <f t="shared" si="110"/>
        <v>15</v>
      </c>
      <c r="BD152" s="320" t="str">
        <f t="shared" si="110"/>
        <v>591</v>
      </c>
      <c r="BE152" s="320" t="str">
        <f t="shared" si="110"/>
        <v>114</v>
      </c>
      <c r="BF152" s="320" t="str">
        <f t="shared" si="110"/>
        <v>4</v>
      </c>
      <c r="BG152" s="320" t="str">
        <f t="shared" si="110"/>
        <v>326</v>
      </c>
      <c r="BH152" s="320" t="str">
        <f t="shared" si="110"/>
        <v>200,000</v>
      </c>
      <c r="BI152" s="320" t="str">
        <f t="shared" si="110"/>
        <v>125</v>
      </c>
      <c r="BJ152" s="320" t="str">
        <f t="shared" si="110"/>
        <v>2,000,000</v>
      </c>
      <c r="BK152" s="320" t="str">
        <f t="shared" si="110"/>
        <v>85,000</v>
      </c>
      <c r="BL152" s="320" t="str">
        <f t="shared" si="110"/>
        <v>85,000</v>
      </c>
      <c r="BM152" s="320" t="str">
        <f t="shared" si="110"/>
        <v>45,000</v>
      </c>
      <c r="BN152" s="320" t="str">
        <f t="shared" si="110"/>
        <v>4,000,000</v>
      </c>
      <c r="BO152" s="320" t="str">
        <f t="shared" si="110"/>
        <v>4,030,000</v>
      </c>
      <c r="BP152" s="320" t="str">
        <f t="shared" si="110"/>
        <v>$6,700,000</v>
      </c>
      <c r="BQ152" s="320" t="str">
        <f t="shared" si="110"/>
        <v>$5,300,000</v>
      </c>
      <c r="BR152" s="320" t="str">
        <f t="shared" si="110"/>
        <v>$4,200,000</v>
      </c>
      <c r="BS152" s="320" t="str">
        <f t="shared" si="110"/>
        <v>$16,000,000</v>
      </c>
      <c r="BT152" s="320" t="str">
        <f t="shared" si="110"/>
        <v>$50</v>
      </c>
      <c r="BU152" s="330" t="s">
        <v>276</v>
      </c>
      <c r="BV152" s="330" t="s">
        <v>276</v>
      </c>
      <c r="BW152" s="309" t="str">
        <f t="shared" ref="BW152:CP152" si="111">BW52</f>
        <v>25,300</v>
      </c>
      <c r="BX152" s="320" t="str">
        <f t="shared" si="111"/>
        <v>1,250</v>
      </c>
      <c r="BY152" s="320" t="str">
        <f t="shared" si="111"/>
        <v>13</v>
      </c>
      <c r="BZ152" s="320" t="str">
        <f t="shared" si="111"/>
        <v>591</v>
      </c>
      <c r="CA152" s="320" t="str">
        <f t="shared" si="111"/>
        <v>114</v>
      </c>
      <c r="CB152" s="320" t="str">
        <f t="shared" si="111"/>
        <v>4</v>
      </c>
      <c r="CC152" s="320" t="str">
        <f t="shared" si="111"/>
        <v>243</v>
      </c>
      <c r="CD152" s="320" t="str">
        <f t="shared" si="111"/>
        <v>200,000</v>
      </c>
      <c r="CE152" s="320" t="str">
        <f t="shared" si="111"/>
        <v>123</v>
      </c>
      <c r="CF152" s="320" t="str">
        <f t="shared" si="111"/>
        <v>1,650,000</v>
      </c>
      <c r="CG152" s="320" t="str">
        <f t="shared" si="111"/>
        <v>82,000</v>
      </c>
      <c r="CH152" s="320" t="str">
        <f t="shared" si="111"/>
        <v>82,000</v>
      </c>
      <c r="CI152" s="320" t="str">
        <f t="shared" si="111"/>
        <v>36,500</v>
      </c>
      <c r="CJ152" s="320" t="str">
        <f t="shared" si="111"/>
        <v>3,775,000</v>
      </c>
      <c r="CK152" s="320" t="str">
        <f t="shared" si="111"/>
        <v>3,802,000</v>
      </c>
      <c r="CL152" s="320" t="str">
        <f t="shared" si="111"/>
        <v>$6,028,000</v>
      </c>
      <c r="CM152" s="320" t="str">
        <f t="shared" si="111"/>
        <v>$4,799,500</v>
      </c>
      <c r="CN152" s="320" t="str">
        <f t="shared" si="111"/>
        <v>$4,091,500</v>
      </c>
      <c r="CO152" s="320" t="str">
        <f t="shared" si="111"/>
        <v>$14,825,500</v>
      </c>
      <c r="CP152" s="320" t="str">
        <f t="shared" si="111"/>
        <v>$50</v>
      </c>
      <c r="CQ152" s="330" t="s">
        <v>276</v>
      </c>
      <c r="CR152" s="330" t="s">
        <v>276</v>
      </c>
      <c r="CS152" s="309" t="str">
        <f t="shared" ref="CS152:DL152" si="112">CS52</f>
        <v>0</v>
      </c>
      <c r="CT152" s="320" t="str">
        <f t="shared" si="112"/>
        <v>-100</v>
      </c>
      <c r="CU152" s="320" t="str">
        <f t="shared" si="112"/>
        <v>-5</v>
      </c>
      <c r="CV152" s="320" t="str">
        <f t="shared" si="112"/>
        <v>0</v>
      </c>
      <c r="CW152" s="320" t="str">
        <f t="shared" si="112"/>
        <v>-1</v>
      </c>
      <c r="CX152" s="320" t="str">
        <f t="shared" si="112"/>
        <v>0</v>
      </c>
      <c r="CY152" s="320" t="str">
        <f t="shared" si="112"/>
        <v>-166</v>
      </c>
      <c r="CZ152" s="320" t="str">
        <f t="shared" si="112"/>
        <v>0</v>
      </c>
      <c r="DA152" s="320" t="str">
        <f t="shared" si="112"/>
        <v>-5</v>
      </c>
      <c r="DB152" s="320" t="str">
        <f t="shared" si="112"/>
        <v>-700,000</v>
      </c>
      <c r="DC152" s="320" t="str">
        <f t="shared" si="112"/>
        <v>-6,000</v>
      </c>
      <c r="DD152" s="320" t="str">
        <f t="shared" si="112"/>
        <v>-6,000</v>
      </c>
      <c r="DE152" s="320" t="str">
        <f t="shared" si="112"/>
        <v>-17,000</v>
      </c>
      <c r="DF152" s="320" t="str">
        <f t="shared" si="112"/>
        <v>-450,000</v>
      </c>
      <c r="DG152" s="320" t="str">
        <f t="shared" si="112"/>
        <v>-456,000</v>
      </c>
      <c r="DH152" s="320" t="str">
        <f t="shared" si="112"/>
        <v>-$1,344,000</v>
      </c>
      <c r="DI152" s="320" t="str">
        <f t="shared" si="112"/>
        <v>-$1,001,000</v>
      </c>
      <c r="DJ152" s="320" t="str">
        <f t="shared" si="112"/>
        <v>-$217,000</v>
      </c>
      <c r="DK152" s="320" t="str">
        <f t="shared" si="112"/>
        <v>-$2,349,000</v>
      </c>
      <c r="DL152" s="320" t="str">
        <f t="shared" si="112"/>
        <v>$0</v>
      </c>
      <c r="DM152" s="330" t="s">
        <v>276</v>
      </c>
      <c r="DN152" s="280" t="s">
        <v>276</v>
      </c>
    </row>
    <row r="153" spans="1:118"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309" t="s">
        <v>354</v>
      </c>
      <c r="AD153" s="318" t="str">
        <f t="shared" ca="1" si="17"/>
        <v>$85</v>
      </c>
      <c r="AE153" s="320" t="str">
        <f t="shared" ref="AE153" si="113">AE53</f>
        <v>63,000</v>
      </c>
      <c r="AF153" s="320" t="str">
        <f t="shared" ref="AF153:AS153" si="114">AF53</f>
        <v>2,025</v>
      </c>
      <c r="AG153" s="320" t="str">
        <f t="shared" si="114"/>
        <v>150</v>
      </c>
      <c r="AH153" s="320" t="str">
        <f t="shared" si="114"/>
        <v>1,410</v>
      </c>
      <c r="AI153" s="320" t="str">
        <f t="shared" si="114"/>
        <v>47</v>
      </c>
      <c r="AJ153" s="320">
        <f t="shared" si="114"/>
        <v>0</v>
      </c>
      <c r="AK153" s="320" t="str">
        <f t="shared" si="114"/>
        <v>125</v>
      </c>
      <c r="AL153" s="320" t="str">
        <f t="shared" si="114"/>
        <v>315,000</v>
      </c>
      <c r="AM153" s="320" t="str">
        <f t="shared" si="114"/>
        <v>124</v>
      </c>
      <c r="AN153" s="320" t="str">
        <f t="shared" si="114"/>
        <v>2,000,000</v>
      </c>
      <c r="AO153" s="320" t="str">
        <f t="shared" si="114"/>
        <v>252,750</v>
      </c>
      <c r="AP153" s="320" t="str">
        <f t="shared" si="114"/>
        <v>252,750</v>
      </c>
      <c r="AQ153" s="320">
        <f t="shared" si="114"/>
        <v>0</v>
      </c>
      <c r="AR153" s="320" t="str">
        <f t="shared" si="114"/>
        <v>913,200</v>
      </c>
      <c r="AS153" s="320" t="str">
        <f t="shared" si="114"/>
        <v>1,817,700</v>
      </c>
      <c r="AT153" s="320" t="str">
        <f t="shared" ref="AT153:AX153" si="115">AT53</f>
        <v>$14,691,000</v>
      </c>
      <c r="AU153" s="320" t="str">
        <f t="shared" si="115"/>
        <v>$21,896,900</v>
      </c>
      <c r="AV153" s="320" t="str">
        <f t="shared" si="115"/>
        <v>$18,540,000</v>
      </c>
      <c r="AW153" s="320" t="str">
        <f t="shared" si="115"/>
        <v>$55,127,900</v>
      </c>
      <c r="AX153" s="320" t="str">
        <f t="shared" si="115"/>
        <v>$85</v>
      </c>
      <c r="AY153" s="330" t="s">
        <v>276</v>
      </c>
      <c r="AZ153" s="330"/>
      <c r="BA153" s="309" t="str">
        <f t="shared" ref="BA153:BT153" si="116">BA53</f>
        <v>-</v>
      </c>
      <c r="BB153" s="320" t="str">
        <f t="shared" si="116"/>
        <v>-</v>
      </c>
      <c r="BC153" s="320" t="str">
        <f t="shared" si="116"/>
        <v>-</v>
      </c>
      <c r="BD153" s="320" t="str">
        <f t="shared" si="116"/>
        <v>-</v>
      </c>
      <c r="BE153" s="320" t="str">
        <f t="shared" si="116"/>
        <v>-</v>
      </c>
      <c r="BF153" s="320" t="str">
        <f t="shared" si="116"/>
        <v>-</v>
      </c>
      <c r="BG153" s="320" t="str">
        <f t="shared" si="116"/>
        <v>-</v>
      </c>
      <c r="BH153" s="320" t="str">
        <f t="shared" si="116"/>
        <v>-</v>
      </c>
      <c r="BI153" s="320" t="str">
        <f t="shared" si="116"/>
        <v>-</v>
      </c>
      <c r="BJ153" s="320" t="str">
        <f t="shared" si="116"/>
        <v>-</v>
      </c>
      <c r="BK153" s="320" t="str">
        <f t="shared" si="116"/>
        <v>-</v>
      </c>
      <c r="BL153" s="320" t="str">
        <f t="shared" si="116"/>
        <v>-</v>
      </c>
      <c r="BM153" s="320" t="str">
        <f t="shared" si="116"/>
        <v>-</v>
      </c>
      <c r="BN153" s="320" t="str">
        <f t="shared" si="116"/>
        <v>-</v>
      </c>
      <c r="BO153" s="320" t="str">
        <f t="shared" si="116"/>
        <v>-</v>
      </c>
      <c r="BP153" s="320" t="str">
        <f t="shared" si="116"/>
        <v>-</v>
      </c>
      <c r="BQ153" s="320" t="str">
        <f t="shared" si="116"/>
        <v>-</v>
      </c>
      <c r="BR153" s="320" t="str">
        <f t="shared" si="116"/>
        <v>-</v>
      </c>
      <c r="BS153" s="320" t="str">
        <f t="shared" si="116"/>
        <v>-</v>
      </c>
      <c r="BT153" s="320" t="str">
        <f t="shared" si="116"/>
        <v>-</v>
      </c>
      <c r="BU153" s="330" t="s">
        <v>276</v>
      </c>
      <c r="BV153" s="330" t="s">
        <v>276</v>
      </c>
      <c r="BW153" s="309" t="str">
        <f t="shared" ref="BW153:CP153" si="117">BW53</f>
        <v>-</v>
      </c>
      <c r="BX153" s="320" t="str">
        <f t="shared" si="117"/>
        <v>-</v>
      </c>
      <c r="BY153" s="320" t="str">
        <f t="shared" si="117"/>
        <v>-</v>
      </c>
      <c r="BZ153" s="320" t="str">
        <f t="shared" si="117"/>
        <v>-</v>
      </c>
      <c r="CA153" s="320" t="str">
        <f t="shared" si="117"/>
        <v>-</v>
      </c>
      <c r="CB153" s="320" t="str">
        <f t="shared" si="117"/>
        <v>-</v>
      </c>
      <c r="CC153" s="320" t="str">
        <f t="shared" si="117"/>
        <v>-</v>
      </c>
      <c r="CD153" s="320" t="str">
        <f t="shared" si="117"/>
        <v>-</v>
      </c>
      <c r="CE153" s="320" t="str">
        <f t="shared" si="117"/>
        <v>-</v>
      </c>
      <c r="CF153" s="320" t="str">
        <f t="shared" si="117"/>
        <v>-</v>
      </c>
      <c r="CG153" s="320" t="str">
        <f t="shared" si="117"/>
        <v>-</v>
      </c>
      <c r="CH153" s="320" t="str">
        <f t="shared" si="117"/>
        <v>-</v>
      </c>
      <c r="CI153" s="320" t="str">
        <f t="shared" si="117"/>
        <v>-</v>
      </c>
      <c r="CJ153" s="320" t="str">
        <f t="shared" si="117"/>
        <v>-</v>
      </c>
      <c r="CK153" s="320" t="str">
        <f t="shared" si="117"/>
        <v>-</v>
      </c>
      <c r="CL153" s="320" t="str">
        <f t="shared" si="117"/>
        <v>-</v>
      </c>
      <c r="CM153" s="320" t="str">
        <f t="shared" si="117"/>
        <v>-</v>
      </c>
      <c r="CN153" s="320" t="str">
        <f t="shared" si="117"/>
        <v>-</v>
      </c>
      <c r="CO153" s="320" t="str">
        <f t="shared" si="117"/>
        <v>-</v>
      </c>
      <c r="CP153" s="320" t="str">
        <f t="shared" si="117"/>
        <v>-</v>
      </c>
      <c r="CQ153" s="330" t="s">
        <v>276</v>
      </c>
      <c r="CR153" s="330" t="s">
        <v>276</v>
      </c>
      <c r="CS153" s="309" t="str">
        <f t="shared" ref="CS153:DL153" si="118">CS53</f>
        <v>-</v>
      </c>
      <c r="CT153" s="320" t="str">
        <f t="shared" si="118"/>
        <v>-</v>
      </c>
      <c r="CU153" s="320" t="str">
        <f t="shared" si="118"/>
        <v>-</v>
      </c>
      <c r="CV153" s="320" t="str">
        <f t="shared" si="118"/>
        <v>-</v>
      </c>
      <c r="CW153" s="320" t="str">
        <f t="shared" si="118"/>
        <v>-</v>
      </c>
      <c r="CX153" s="320" t="str">
        <f t="shared" si="118"/>
        <v>-</v>
      </c>
      <c r="CY153" s="320" t="str">
        <f t="shared" si="118"/>
        <v>-</v>
      </c>
      <c r="CZ153" s="320" t="str">
        <f t="shared" si="118"/>
        <v>-</v>
      </c>
      <c r="DA153" s="320" t="str">
        <f t="shared" si="118"/>
        <v>-</v>
      </c>
      <c r="DB153" s="320" t="str">
        <f t="shared" si="118"/>
        <v>-</v>
      </c>
      <c r="DC153" s="320" t="str">
        <f t="shared" si="118"/>
        <v>-</v>
      </c>
      <c r="DD153" s="320" t="str">
        <f t="shared" si="118"/>
        <v>-</v>
      </c>
      <c r="DE153" s="320" t="str">
        <f t="shared" si="118"/>
        <v>-</v>
      </c>
      <c r="DF153" s="320" t="str">
        <f t="shared" si="118"/>
        <v>-</v>
      </c>
      <c r="DG153" s="320" t="str">
        <f t="shared" si="118"/>
        <v>-</v>
      </c>
      <c r="DH153" s="320" t="str">
        <f t="shared" si="118"/>
        <v>-</v>
      </c>
      <c r="DI153" s="320" t="str">
        <f t="shared" si="118"/>
        <v>-</v>
      </c>
      <c r="DJ153" s="320" t="str">
        <f t="shared" si="118"/>
        <v>-</v>
      </c>
      <c r="DK153" s="320" t="str">
        <f t="shared" si="118"/>
        <v>-</v>
      </c>
      <c r="DL153" s="320" t="str">
        <f t="shared" si="118"/>
        <v>-</v>
      </c>
      <c r="DM153" s="330" t="s">
        <v>276</v>
      </c>
      <c r="DN153" s="280" t="s">
        <v>276</v>
      </c>
    </row>
    <row r="154" spans="1:118"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309" t="s">
        <v>53</v>
      </c>
      <c r="AD154" s="318" t="str">
        <f t="shared" ca="1" si="17"/>
        <v>-</v>
      </c>
      <c r="AE154" s="320" t="str">
        <f t="shared" ref="AE154" si="119">AE54</f>
        <v>-</v>
      </c>
      <c r="AF154" s="320" t="str">
        <f t="shared" ref="AF154:AS154" si="120">AF54</f>
        <v>-</v>
      </c>
      <c r="AG154" s="320" t="str">
        <f t="shared" si="120"/>
        <v>-</v>
      </c>
      <c r="AH154" s="320" t="str">
        <f t="shared" si="120"/>
        <v>-</v>
      </c>
      <c r="AI154" s="320" t="str">
        <f t="shared" si="120"/>
        <v>-</v>
      </c>
      <c r="AJ154" s="320" t="str">
        <f t="shared" si="120"/>
        <v>-</v>
      </c>
      <c r="AK154" s="320" t="str">
        <f t="shared" si="120"/>
        <v>-</v>
      </c>
      <c r="AL154" s="320" t="str">
        <f t="shared" si="120"/>
        <v>-</v>
      </c>
      <c r="AM154" s="320" t="str">
        <f t="shared" si="120"/>
        <v>-</v>
      </c>
      <c r="AN154" s="320" t="str">
        <f t="shared" si="120"/>
        <v>-</v>
      </c>
      <c r="AO154" s="320" t="str">
        <f t="shared" si="120"/>
        <v>-</v>
      </c>
      <c r="AP154" s="320" t="str">
        <f t="shared" si="120"/>
        <v>-</v>
      </c>
      <c r="AQ154" s="320" t="str">
        <f t="shared" si="120"/>
        <v>-</v>
      </c>
      <c r="AR154" s="320" t="str">
        <f t="shared" si="120"/>
        <v>-</v>
      </c>
      <c r="AS154" s="320" t="str">
        <f t="shared" si="120"/>
        <v>-</v>
      </c>
      <c r="AT154" s="320" t="str">
        <f t="shared" ref="AT154:AX154" si="121">AT54</f>
        <v>-</v>
      </c>
      <c r="AU154" s="320" t="str">
        <f t="shared" si="121"/>
        <v>-</v>
      </c>
      <c r="AV154" s="320" t="str">
        <f t="shared" si="121"/>
        <v>-</v>
      </c>
      <c r="AW154" s="320" t="str">
        <f t="shared" si="121"/>
        <v>-</v>
      </c>
      <c r="AX154" s="320" t="str">
        <f t="shared" si="121"/>
        <v>-</v>
      </c>
      <c r="AY154" s="330" t="s">
        <v>276</v>
      </c>
      <c r="AZ154" s="330"/>
      <c r="BA154" s="309" t="str">
        <f t="shared" ref="BA154:BT154" si="122">BA54</f>
        <v>39,300</v>
      </c>
      <c r="BB154" s="320" t="str">
        <f t="shared" si="122"/>
        <v>1,000</v>
      </c>
      <c r="BC154" s="320">
        <f t="shared" si="122"/>
        <v>0</v>
      </c>
      <c r="BD154" s="320">
        <f t="shared" si="122"/>
        <v>0</v>
      </c>
      <c r="BE154" s="320" t="str">
        <f t="shared" si="122"/>
        <v>48</v>
      </c>
      <c r="BF154" s="320">
        <f t="shared" si="122"/>
        <v>0</v>
      </c>
      <c r="BG154" s="320" t="str">
        <f t="shared" si="122"/>
        <v>37</v>
      </c>
      <c r="BH154" s="320" t="str">
        <f t="shared" si="122"/>
        <v>3,500</v>
      </c>
      <c r="BI154" s="320" t="str">
        <f t="shared" si="122"/>
        <v>12</v>
      </c>
      <c r="BJ154" s="320" t="str">
        <f t="shared" si="122"/>
        <v>59,600</v>
      </c>
      <c r="BK154" s="320" t="str">
        <f t="shared" si="122"/>
        <v>1,162</v>
      </c>
      <c r="BL154" s="320" t="str">
        <f t="shared" si="122"/>
        <v>1,162</v>
      </c>
      <c r="BM154" s="320">
        <f t="shared" si="122"/>
        <v>0</v>
      </c>
      <c r="BN154" s="320" t="str">
        <f t="shared" si="122"/>
        <v>26,665</v>
      </c>
      <c r="BO154" s="320" t="str">
        <f t="shared" si="122"/>
        <v>26,665</v>
      </c>
      <c r="BP154" s="320" t="str">
        <f t="shared" si="122"/>
        <v>$1,898,464</v>
      </c>
      <c r="BQ154" s="320" t="str">
        <f t="shared" si="122"/>
        <v>$731,758</v>
      </c>
      <c r="BR154" s="320" t="str">
        <f t="shared" si="122"/>
        <v>$263,757</v>
      </c>
      <c r="BS154" s="320" t="str">
        <f t="shared" si="122"/>
        <v>$2,893,979</v>
      </c>
      <c r="BT154" s="320" t="str">
        <f t="shared" si="122"/>
        <v>$202</v>
      </c>
      <c r="BU154" s="330" t="s">
        <v>276</v>
      </c>
      <c r="BV154" s="330" t="s">
        <v>276</v>
      </c>
      <c r="BW154" s="309" t="str">
        <f t="shared" ref="BW154:CP154" si="123">BW54</f>
        <v>-</v>
      </c>
      <c r="BX154" s="320" t="str">
        <f t="shared" si="123"/>
        <v>-</v>
      </c>
      <c r="BY154" s="320" t="str">
        <f t="shared" si="123"/>
        <v>-</v>
      </c>
      <c r="BZ154" s="320" t="str">
        <f t="shared" si="123"/>
        <v>-</v>
      </c>
      <c r="CA154" s="320" t="str">
        <f t="shared" si="123"/>
        <v>-</v>
      </c>
      <c r="CB154" s="320" t="str">
        <f t="shared" si="123"/>
        <v>-</v>
      </c>
      <c r="CC154" s="320" t="str">
        <f t="shared" si="123"/>
        <v>-</v>
      </c>
      <c r="CD154" s="320" t="str">
        <f t="shared" si="123"/>
        <v>-</v>
      </c>
      <c r="CE154" s="320" t="str">
        <f t="shared" si="123"/>
        <v>-</v>
      </c>
      <c r="CF154" s="320" t="str">
        <f t="shared" si="123"/>
        <v>-</v>
      </c>
      <c r="CG154" s="320" t="str">
        <f t="shared" si="123"/>
        <v>-</v>
      </c>
      <c r="CH154" s="320" t="str">
        <f t="shared" si="123"/>
        <v>-</v>
      </c>
      <c r="CI154" s="320" t="str">
        <f t="shared" si="123"/>
        <v>-</v>
      </c>
      <c r="CJ154" s="320" t="str">
        <f t="shared" si="123"/>
        <v>-</v>
      </c>
      <c r="CK154" s="320" t="str">
        <f t="shared" si="123"/>
        <v>-</v>
      </c>
      <c r="CL154" s="320" t="str">
        <f t="shared" si="123"/>
        <v>-</v>
      </c>
      <c r="CM154" s="320" t="str">
        <f t="shared" si="123"/>
        <v>-</v>
      </c>
      <c r="CN154" s="320" t="str">
        <f t="shared" si="123"/>
        <v>-</v>
      </c>
      <c r="CO154" s="320" t="str">
        <f t="shared" si="123"/>
        <v>-</v>
      </c>
      <c r="CP154" s="320" t="str">
        <f t="shared" si="123"/>
        <v>-</v>
      </c>
      <c r="CQ154" s="330" t="s">
        <v>276</v>
      </c>
      <c r="CR154" s="330" t="s">
        <v>276</v>
      </c>
      <c r="CS154" s="309" t="str">
        <f t="shared" ref="CS154:DL154" si="124">CS54</f>
        <v>-</v>
      </c>
      <c r="CT154" s="320" t="str">
        <f t="shared" si="124"/>
        <v>-</v>
      </c>
      <c r="CU154" s="320" t="str">
        <f t="shared" si="124"/>
        <v>-</v>
      </c>
      <c r="CV154" s="320" t="str">
        <f t="shared" si="124"/>
        <v>-</v>
      </c>
      <c r="CW154" s="320" t="str">
        <f t="shared" si="124"/>
        <v>-</v>
      </c>
      <c r="CX154" s="320" t="str">
        <f t="shared" si="124"/>
        <v>-</v>
      </c>
      <c r="CY154" s="320" t="str">
        <f t="shared" si="124"/>
        <v>-</v>
      </c>
      <c r="CZ154" s="320" t="str">
        <f t="shared" si="124"/>
        <v>-</v>
      </c>
      <c r="DA154" s="320" t="str">
        <f t="shared" si="124"/>
        <v>-</v>
      </c>
      <c r="DB154" s="320" t="str">
        <f t="shared" si="124"/>
        <v>-</v>
      </c>
      <c r="DC154" s="320" t="str">
        <f t="shared" si="124"/>
        <v>-</v>
      </c>
      <c r="DD154" s="320" t="str">
        <f t="shared" si="124"/>
        <v>-</v>
      </c>
      <c r="DE154" s="320" t="str">
        <f t="shared" si="124"/>
        <v>-</v>
      </c>
      <c r="DF154" s="320" t="str">
        <f t="shared" si="124"/>
        <v>-</v>
      </c>
      <c r="DG154" s="320" t="str">
        <f t="shared" si="124"/>
        <v>-</v>
      </c>
      <c r="DH154" s="320" t="str">
        <f t="shared" si="124"/>
        <v>-</v>
      </c>
      <c r="DI154" s="320" t="str">
        <f t="shared" si="124"/>
        <v>-</v>
      </c>
      <c r="DJ154" s="320" t="str">
        <f t="shared" si="124"/>
        <v>-</v>
      </c>
      <c r="DK154" s="320" t="str">
        <f t="shared" si="124"/>
        <v>-</v>
      </c>
      <c r="DL154" s="320" t="str">
        <f t="shared" si="124"/>
        <v>-</v>
      </c>
      <c r="DM154" s="330" t="s">
        <v>276</v>
      </c>
      <c r="DN154" s="280" t="s">
        <v>276</v>
      </c>
    </row>
    <row r="155" spans="1:118"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309" t="s">
        <v>137</v>
      </c>
      <c r="AD155" s="318" t="str">
        <f t="shared" ca="1" si="17"/>
        <v>$67</v>
      </c>
      <c r="AE155" s="320" t="str">
        <f t="shared" ref="AE155" si="125">AE55</f>
        <v>8,300</v>
      </c>
      <c r="AF155" s="320" t="str">
        <f t="shared" ref="AF155:AS155" si="126">AF55</f>
        <v>975</v>
      </c>
      <c r="AG155" s="320" t="str">
        <f t="shared" si="126"/>
        <v>2</v>
      </c>
      <c r="AH155" s="320" t="str">
        <f t="shared" si="126"/>
        <v>423</v>
      </c>
      <c r="AI155" s="320" t="str">
        <f t="shared" si="126"/>
        <v>22</v>
      </c>
      <c r="AJ155" s="320" t="str">
        <f t="shared" si="126"/>
        <v>12</v>
      </c>
      <c r="AK155" s="320" t="str">
        <f t="shared" si="126"/>
        <v>100</v>
      </c>
      <c r="AL155" s="320" t="str">
        <f t="shared" si="126"/>
        <v>85,000</v>
      </c>
      <c r="AM155" s="320" t="str">
        <f t="shared" si="126"/>
        <v>100</v>
      </c>
      <c r="AN155" s="320" t="str">
        <f t="shared" si="126"/>
        <v>825,000</v>
      </c>
      <c r="AO155" s="320" t="str">
        <f t="shared" si="126"/>
        <v>95,740</v>
      </c>
      <c r="AP155" s="320" t="str">
        <f t="shared" si="126"/>
        <v>95,746</v>
      </c>
      <c r="AQ155" s="320" t="str">
        <f t="shared" si="126"/>
        <v>12,102</v>
      </c>
      <c r="AR155" s="320" t="str">
        <f t="shared" si="126"/>
        <v>468,809</v>
      </c>
      <c r="AS155" s="320" t="str">
        <f t="shared" si="126"/>
        <v>871,402</v>
      </c>
      <c r="AT155" s="320" t="str">
        <f t="shared" ref="AT155:AX155" si="127">AT55</f>
        <v>$8,168,087</v>
      </c>
      <c r="AU155" s="320" t="str">
        <f t="shared" si="127"/>
        <v>$8,624,530</v>
      </c>
      <c r="AV155" s="320" t="str">
        <f t="shared" si="127"/>
        <v>$8,083,183</v>
      </c>
      <c r="AW155" s="320" t="str">
        <f t="shared" si="127"/>
        <v>$29,637,077</v>
      </c>
      <c r="AX155" s="320" t="str">
        <f t="shared" si="127"/>
        <v>$67</v>
      </c>
      <c r="AY155" s="330" t="s">
        <v>276</v>
      </c>
      <c r="AZ155" s="330"/>
      <c r="BA155" s="309" t="str">
        <f t="shared" ref="BA155:BT155" si="128">BA55</f>
        <v>8,300</v>
      </c>
      <c r="BB155" s="320" t="str">
        <f t="shared" si="128"/>
        <v>975</v>
      </c>
      <c r="BC155" s="320" t="str">
        <f t="shared" si="128"/>
        <v>2</v>
      </c>
      <c r="BD155" s="320" t="str">
        <f t="shared" si="128"/>
        <v>423</v>
      </c>
      <c r="BE155" s="320" t="str">
        <f t="shared" si="128"/>
        <v>22</v>
      </c>
      <c r="BF155" s="320" t="str">
        <f t="shared" si="128"/>
        <v>12</v>
      </c>
      <c r="BG155" s="320" t="str">
        <f t="shared" si="128"/>
        <v>100</v>
      </c>
      <c r="BH155" s="320" t="str">
        <f t="shared" si="128"/>
        <v>85,000</v>
      </c>
      <c r="BI155" s="320" t="str">
        <f t="shared" si="128"/>
        <v>100</v>
      </c>
      <c r="BJ155" s="320" t="str">
        <f t="shared" si="128"/>
        <v>825,000</v>
      </c>
      <c r="BK155" s="320" t="str">
        <f t="shared" si="128"/>
        <v>132,373</v>
      </c>
      <c r="BL155" s="320" t="str">
        <f t="shared" si="128"/>
        <v>132,373</v>
      </c>
      <c r="BM155" s="320" t="str">
        <f t="shared" si="128"/>
        <v>25,000</v>
      </c>
      <c r="BN155" s="320" t="str">
        <f t="shared" si="128"/>
        <v>650,000</v>
      </c>
      <c r="BO155" s="320" t="str">
        <f t="shared" si="128"/>
        <v>1,290,000</v>
      </c>
      <c r="BP155" s="320" t="str">
        <f t="shared" si="128"/>
        <v>$9,230,000</v>
      </c>
      <c r="BQ155" s="320" t="str">
        <f t="shared" si="128"/>
        <v>$11,137,000</v>
      </c>
      <c r="BR155" s="320" t="str">
        <f t="shared" si="128"/>
        <v>$9,404,000</v>
      </c>
      <c r="BS155" s="320" t="str">
        <f t="shared" si="128"/>
        <v>$31,465,000</v>
      </c>
      <c r="BT155" s="320" t="str">
        <f t="shared" si="128"/>
        <v>$65</v>
      </c>
      <c r="BU155" s="330" t="s">
        <v>276</v>
      </c>
      <c r="BV155" s="330" t="s">
        <v>276</v>
      </c>
      <c r="BW155" s="309" t="str">
        <f t="shared" ref="BW155:CP155" si="129">BW55</f>
        <v>8,300</v>
      </c>
      <c r="BX155" s="320" t="str">
        <f t="shared" si="129"/>
        <v>975</v>
      </c>
      <c r="BY155" s="320" t="str">
        <f t="shared" si="129"/>
        <v>2</v>
      </c>
      <c r="BZ155" s="320" t="str">
        <f t="shared" si="129"/>
        <v>423</v>
      </c>
      <c r="CA155" s="320" t="str">
        <f t="shared" si="129"/>
        <v>22</v>
      </c>
      <c r="CB155" s="320" t="str">
        <f t="shared" si="129"/>
        <v>12</v>
      </c>
      <c r="CC155" s="320" t="str">
        <f t="shared" si="129"/>
        <v>100</v>
      </c>
      <c r="CD155" s="320" t="str">
        <f t="shared" si="129"/>
        <v>85,000</v>
      </c>
      <c r="CE155" s="320" t="str">
        <f t="shared" si="129"/>
        <v>100</v>
      </c>
      <c r="CF155" s="320" t="str">
        <f t="shared" si="129"/>
        <v>825,000</v>
      </c>
      <c r="CG155" s="320" t="str">
        <f t="shared" si="129"/>
        <v>114,057</v>
      </c>
      <c r="CH155" s="320" t="str">
        <f t="shared" si="129"/>
        <v>114,060</v>
      </c>
      <c r="CI155" s="320" t="str">
        <f t="shared" si="129"/>
        <v>18,551</v>
      </c>
      <c r="CJ155" s="320" t="str">
        <f t="shared" si="129"/>
        <v>559,405</v>
      </c>
      <c r="CK155" s="320" t="str">
        <f t="shared" si="129"/>
        <v>1,080,701</v>
      </c>
      <c r="CL155" s="320" t="str">
        <f t="shared" si="129"/>
        <v>$8,699,044</v>
      </c>
      <c r="CM155" s="320" t="str">
        <f t="shared" si="129"/>
        <v>$9,880,765</v>
      </c>
      <c r="CN155" s="320" t="str">
        <f t="shared" si="129"/>
        <v>$8,743,592</v>
      </c>
      <c r="CO155" s="320" t="str">
        <f t="shared" si="129"/>
        <v>$30,551,039</v>
      </c>
      <c r="CP155" s="320" t="str">
        <f t="shared" si="129"/>
        <v>$66</v>
      </c>
      <c r="CQ155" s="330" t="s">
        <v>276</v>
      </c>
      <c r="CR155" s="330" t="s">
        <v>276</v>
      </c>
      <c r="CS155" s="309" t="str">
        <f t="shared" ref="CS155:DL155" si="130">CS55</f>
        <v>0</v>
      </c>
      <c r="CT155" s="320" t="str">
        <f t="shared" si="130"/>
        <v>0</v>
      </c>
      <c r="CU155" s="320" t="str">
        <f t="shared" si="130"/>
        <v>0</v>
      </c>
      <c r="CV155" s="320" t="str">
        <f t="shared" si="130"/>
        <v>0</v>
      </c>
      <c r="CW155" s="320" t="str">
        <f t="shared" si="130"/>
        <v>0</v>
      </c>
      <c r="CX155" s="320" t="str">
        <f t="shared" si="130"/>
        <v>0</v>
      </c>
      <c r="CY155" s="320" t="str">
        <f t="shared" si="130"/>
        <v>0</v>
      </c>
      <c r="CZ155" s="320" t="str">
        <f t="shared" si="130"/>
        <v>0</v>
      </c>
      <c r="DA155" s="320" t="str">
        <f t="shared" si="130"/>
        <v>0</v>
      </c>
      <c r="DB155" s="320" t="str">
        <f t="shared" si="130"/>
        <v>0</v>
      </c>
      <c r="DC155" s="320" t="str">
        <f t="shared" si="130"/>
        <v>-36,633</v>
      </c>
      <c r="DD155" s="320" t="str">
        <f t="shared" si="130"/>
        <v>-36,627</v>
      </c>
      <c r="DE155" s="320" t="str">
        <f t="shared" si="130"/>
        <v>-12,898</v>
      </c>
      <c r="DF155" s="320" t="str">
        <f t="shared" si="130"/>
        <v>-181,191</v>
      </c>
      <c r="DG155" s="320" t="str">
        <f t="shared" si="130"/>
        <v>-418,598</v>
      </c>
      <c r="DH155" s="320" t="str">
        <f t="shared" si="130"/>
        <v>-$1,061,913</v>
      </c>
      <c r="DI155" s="320" t="str">
        <f t="shared" si="130"/>
        <v>-$2,512,470</v>
      </c>
      <c r="DJ155" s="320" t="str">
        <f t="shared" si="130"/>
        <v>-$1,320,817</v>
      </c>
      <c r="DK155" s="320" t="str">
        <f t="shared" si="130"/>
        <v>-$1,827,923</v>
      </c>
      <c r="DL155" s="320" t="str">
        <f t="shared" si="130"/>
        <v>$3</v>
      </c>
      <c r="DM155" s="330" t="s">
        <v>276</v>
      </c>
      <c r="DN155" s="280" t="s">
        <v>276</v>
      </c>
    </row>
    <row r="156" spans="1:118"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309" t="s">
        <v>355</v>
      </c>
      <c r="AD156" s="318" t="str">
        <f t="shared" ca="1" si="17"/>
        <v>-</v>
      </c>
      <c r="AE156" s="320" t="str">
        <f t="shared" ref="AE156" si="131">AE56</f>
        <v>-</v>
      </c>
      <c r="AF156" s="320" t="str">
        <f t="shared" ref="AF156:AS156" si="132">AF56</f>
        <v>-</v>
      </c>
      <c r="AG156" s="320" t="str">
        <f t="shared" si="132"/>
        <v>-</v>
      </c>
      <c r="AH156" s="320" t="str">
        <f t="shared" si="132"/>
        <v>-</v>
      </c>
      <c r="AI156" s="320" t="str">
        <f t="shared" si="132"/>
        <v>-</v>
      </c>
      <c r="AJ156" s="320" t="str">
        <f t="shared" si="132"/>
        <v>-</v>
      </c>
      <c r="AK156" s="320" t="str">
        <f t="shared" si="132"/>
        <v>-</v>
      </c>
      <c r="AL156" s="320" t="str">
        <f t="shared" si="132"/>
        <v>-</v>
      </c>
      <c r="AM156" s="320" t="str">
        <f t="shared" si="132"/>
        <v>-</v>
      </c>
      <c r="AN156" s="320" t="str">
        <f t="shared" si="132"/>
        <v>-</v>
      </c>
      <c r="AO156" s="320" t="str">
        <f t="shared" si="132"/>
        <v>-</v>
      </c>
      <c r="AP156" s="320" t="str">
        <f t="shared" si="132"/>
        <v>-</v>
      </c>
      <c r="AQ156" s="320" t="str">
        <f t="shared" si="132"/>
        <v>-</v>
      </c>
      <c r="AR156" s="320" t="str">
        <f t="shared" si="132"/>
        <v>-</v>
      </c>
      <c r="AS156" s="320" t="str">
        <f t="shared" si="132"/>
        <v>-</v>
      </c>
      <c r="AT156" s="320" t="str">
        <f t="shared" ref="AT156:AX156" si="133">AT56</f>
        <v>-</v>
      </c>
      <c r="AU156" s="320" t="str">
        <f t="shared" si="133"/>
        <v>-</v>
      </c>
      <c r="AV156" s="320" t="str">
        <f t="shared" si="133"/>
        <v>-</v>
      </c>
      <c r="AW156" s="320" t="str">
        <f t="shared" si="133"/>
        <v>-</v>
      </c>
      <c r="AX156" s="320" t="str">
        <f t="shared" si="133"/>
        <v>-</v>
      </c>
      <c r="AY156" s="330" t="s">
        <v>276</v>
      </c>
      <c r="AZ156" s="330"/>
      <c r="BA156" s="309" t="str">
        <f t="shared" ref="BA156:BT156" si="134">BA56</f>
        <v>-</v>
      </c>
      <c r="BB156" s="320" t="str">
        <f t="shared" si="134"/>
        <v>-</v>
      </c>
      <c r="BC156" s="320" t="str">
        <f t="shared" si="134"/>
        <v>-</v>
      </c>
      <c r="BD156" s="320" t="str">
        <f t="shared" si="134"/>
        <v>-</v>
      </c>
      <c r="BE156" s="320" t="str">
        <f t="shared" si="134"/>
        <v>-</v>
      </c>
      <c r="BF156" s="320" t="str">
        <f t="shared" si="134"/>
        <v>-</v>
      </c>
      <c r="BG156" s="320" t="str">
        <f t="shared" si="134"/>
        <v>-</v>
      </c>
      <c r="BH156" s="320" t="str">
        <f t="shared" si="134"/>
        <v>-</v>
      </c>
      <c r="BI156" s="320" t="str">
        <f t="shared" si="134"/>
        <v>-</v>
      </c>
      <c r="BJ156" s="320" t="str">
        <f t="shared" si="134"/>
        <v>-</v>
      </c>
      <c r="BK156" s="320" t="str">
        <f t="shared" si="134"/>
        <v>-</v>
      </c>
      <c r="BL156" s="320" t="str">
        <f t="shared" si="134"/>
        <v>-</v>
      </c>
      <c r="BM156" s="320" t="str">
        <f t="shared" si="134"/>
        <v>-</v>
      </c>
      <c r="BN156" s="320" t="str">
        <f t="shared" si="134"/>
        <v>-</v>
      </c>
      <c r="BO156" s="320" t="str">
        <f t="shared" si="134"/>
        <v>-</v>
      </c>
      <c r="BP156" s="320" t="str">
        <f t="shared" si="134"/>
        <v>-</v>
      </c>
      <c r="BQ156" s="320" t="str">
        <f t="shared" si="134"/>
        <v>-</v>
      </c>
      <c r="BR156" s="320" t="str">
        <f t="shared" si="134"/>
        <v>-</v>
      </c>
      <c r="BS156" s="320" t="str">
        <f t="shared" si="134"/>
        <v>-</v>
      </c>
      <c r="BT156" s="320" t="str">
        <f t="shared" si="134"/>
        <v>-</v>
      </c>
      <c r="BU156" s="330" t="s">
        <v>276</v>
      </c>
      <c r="BV156" s="330" t="s">
        <v>276</v>
      </c>
      <c r="BW156" s="309" t="str">
        <f t="shared" ref="BW156:CP156" si="135">BW56</f>
        <v>-</v>
      </c>
      <c r="BX156" s="320" t="str">
        <f t="shared" si="135"/>
        <v>-</v>
      </c>
      <c r="BY156" s="320" t="str">
        <f t="shared" si="135"/>
        <v>-</v>
      </c>
      <c r="BZ156" s="320" t="str">
        <f t="shared" si="135"/>
        <v>-</v>
      </c>
      <c r="CA156" s="320" t="str">
        <f t="shared" si="135"/>
        <v>-</v>
      </c>
      <c r="CB156" s="320" t="str">
        <f t="shared" si="135"/>
        <v>-</v>
      </c>
      <c r="CC156" s="320" t="str">
        <f t="shared" si="135"/>
        <v>-</v>
      </c>
      <c r="CD156" s="320" t="str">
        <f t="shared" si="135"/>
        <v>-</v>
      </c>
      <c r="CE156" s="320" t="str">
        <f t="shared" si="135"/>
        <v>-</v>
      </c>
      <c r="CF156" s="320" t="str">
        <f t="shared" si="135"/>
        <v>-</v>
      </c>
      <c r="CG156" s="320" t="str">
        <f t="shared" si="135"/>
        <v>-</v>
      </c>
      <c r="CH156" s="320" t="str">
        <f t="shared" si="135"/>
        <v>-</v>
      </c>
      <c r="CI156" s="320" t="str">
        <f t="shared" si="135"/>
        <v>-</v>
      </c>
      <c r="CJ156" s="320" t="str">
        <f t="shared" si="135"/>
        <v>-</v>
      </c>
      <c r="CK156" s="320" t="str">
        <f t="shared" si="135"/>
        <v>-</v>
      </c>
      <c r="CL156" s="320" t="str">
        <f t="shared" si="135"/>
        <v>-</v>
      </c>
      <c r="CM156" s="320" t="str">
        <f t="shared" si="135"/>
        <v>-</v>
      </c>
      <c r="CN156" s="320" t="str">
        <f t="shared" si="135"/>
        <v>-</v>
      </c>
      <c r="CO156" s="320" t="str">
        <f t="shared" si="135"/>
        <v>-</v>
      </c>
      <c r="CP156" s="320" t="str">
        <f t="shared" si="135"/>
        <v>-</v>
      </c>
      <c r="CQ156" s="330" t="s">
        <v>276</v>
      </c>
      <c r="CR156" s="330" t="s">
        <v>276</v>
      </c>
      <c r="CS156" s="309" t="str">
        <f t="shared" ref="CS156:DL156" si="136">CS56</f>
        <v>-</v>
      </c>
      <c r="CT156" s="320" t="str">
        <f t="shared" si="136"/>
        <v>-</v>
      </c>
      <c r="CU156" s="320" t="str">
        <f t="shared" si="136"/>
        <v>-</v>
      </c>
      <c r="CV156" s="320" t="str">
        <f t="shared" si="136"/>
        <v>-</v>
      </c>
      <c r="CW156" s="320" t="str">
        <f t="shared" si="136"/>
        <v>-</v>
      </c>
      <c r="CX156" s="320" t="str">
        <f t="shared" si="136"/>
        <v>-</v>
      </c>
      <c r="CY156" s="320" t="str">
        <f t="shared" si="136"/>
        <v>-</v>
      </c>
      <c r="CZ156" s="320" t="str">
        <f t="shared" si="136"/>
        <v>-</v>
      </c>
      <c r="DA156" s="320" t="str">
        <f t="shared" si="136"/>
        <v>-</v>
      </c>
      <c r="DB156" s="320" t="str">
        <f t="shared" si="136"/>
        <v>-</v>
      </c>
      <c r="DC156" s="320" t="str">
        <f t="shared" si="136"/>
        <v>-</v>
      </c>
      <c r="DD156" s="320" t="str">
        <f t="shared" si="136"/>
        <v>-</v>
      </c>
      <c r="DE156" s="320" t="str">
        <f t="shared" si="136"/>
        <v>-</v>
      </c>
      <c r="DF156" s="320" t="str">
        <f t="shared" si="136"/>
        <v>-</v>
      </c>
      <c r="DG156" s="320" t="str">
        <f t="shared" si="136"/>
        <v>-</v>
      </c>
      <c r="DH156" s="320" t="str">
        <f t="shared" si="136"/>
        <v>-</v>
      </c>
      <c r="DI156" s="320" t="str">
        <f t="shared" si="136"/>
        <v>-</v>
      </c>
      <c r="DJ156" s="320" t="str">
        <f t="shared" si="136"/>
        <v>-</v>
      </c>
      <c r="DK156" s="320" t="str">
        <f t="shared" si="136"/>
        <v>-</v>
      </c>
      <c r="DL156" s="320" t="str">
        <f t="shared" si="136"/>
        <v>-</v>
      </c>
      <c r="DM156" s="330" t="s">
        <v>276</v>
      </c>
      <c r="DN156" s="280" t="s">
        <v>276</v>
      </c>
    </row>
    <row r="157" spans="1:118"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309" t="s">
        <v>138</v>
      </c>
      <c r="AD157" s="318" t="str">
        <f t="shared" ca="1" si="17"/>
        <v>$70</v>
      </c>
      <c r="AE157" s="320" t="str">
        <f t="shared" ref="AE157" si="137">AE57</f>
        <v>16,000</v>
      </c>
      <c r="AF157" s="320" t="str">
        <f t="shared" ref="AF157:AS157" si="138">AF57</f>
        <v>700</v>
      </c>
      <c r="AG157" s="320">
        <f t="shared" si="138"/>
        <v>0</v>
      </c>
      <c r="AH157" s="320" t="str">
        <f t="shared" si="138"/>
        <v>3,725</v>
      </c>
      <c r="AI157" s="320" t="str">
        <f t="shared" si="138"/>
        <v>16</v>
      </c>
      <c r="AJ157" s="320" t="str">
        <f t="shared" si="138"/>
        <v>55</v>
      </c>
      <c r="AK157" s="320" t="str">
        <f t="shared" si="138"/>
        <v>140</v>
      </c>
      <c r="AL157" s="320" t="str">
        <f t="shared" si="138"/>
        <v>350,000</v>
      </c>
      <c r="AM157" s="320" t="str">
        <f t="shared" si="138"/>
        <v>140</v>
      </c>
      <c r="AN157" s="320" t="str">
        <f t="shared" si="138"/>
        <v>500,000</v>
      </c>
      <c r="AO157" s="320" t="str">
        <f t="shared" si="138"/>
        <v>368,500</v>
      </c>
      <c r="AP157" s="320" t="str">
        <f t="shared" si="138"/>
        <v>368,500</v>
      </c>
      <c r="AQ157" s="320" t="str">
        <f t="shared" si="138"/>
        <v>5,000</v>
      </c>
      <c r="AR157" s="320">
        <f t="shared" si="138"/>
        <v>0</v>
      </c>
      <c r="AS157" s="320" t="str">
        <f t="shared" si="138"/>
        <v>500,000</v>
      </c>
      <c r="AT157" s="320" t="str">
        <f t="shared" ref="AT157:AX157" si="139">AT57</f>
        <v>$9,500,000</v>
      </c>
      <c r="AU157" s="320" t="str">
        <f t="shared" si="139"/>
        <v>$48,250,000</v>
      </c>
      <c r="AV157" s="320" t="str">
        <f t="shared" si="139"/>
        <v>$26,300,000</v>
      </c>
      <c r="AW157" s="320" t="str">
        <f t="shared" si="139"/>
        <v>$84,000,000</v>
      </c>
      <c r="AX157" s="320" t="str">
        <f t="shared" si="139"/>
        <v>$70</v>
      </c>
      <c r="AY157" s="330" t="s">
        <v>276</v>
      </c>
      <c r="AZ157" s="330"/>
      <c r="BA157" s="309" t="str">
        <f t="shared" ref="BA157:BT157" si="140">BA57</f>
        <v>21,000</v>
      </c>
      <c r="BB157" s="320" t="str">
        <f t="shared" si="140"/>
        <v>725</v>
      </c>
      <c r="BC157" s="320">
        <f t="shared" si="140"/>
        <v>0</v>
      </c>
      <c r="BD157" s="320" t="str">
        <f t="shared" si="140"/>
        <v>3,750</v>
      </c>
      <c r="BE157" s="320" t="str">
        <f t="shared" si="140"/>
        <v>16</v>
      </c>
      <c r="BF157" s="320" t="str">
        <f t="shared" si="140"/>
        <v>40</v>
      </c>
      <c r="BG157" s="320" t="str">
        <f t="shared" si="140"/>
        <v>140</v>
      </c>
      <c r="BH157" s="320" t="str">
        <f t="shared" si="140"/>
        <v>375,000</v>
      </c>
      <c r="BI157" s="320" t="str">
        <f t="shared" si="140"/>
        <v>140</v>
      </c>
      <c r="BJ157" s="320" t="str">
        <f t="shared" si="140"/>
        <v>500,000</v>
      </c>
      <c r="BK157" s="320" t="str">
        <f t="shared" si="140"/>
        <v>613,747</v>
      </c>
      <c r="BL157" s="320" t="str">
        <f t="shared" si="140"/>
        <v>613,747</v>
      </c>
      <c r="BM157" s="320" t="str">
        <f t="shared" si="140"/>
        <v>5,000</v>
      </c>
      <c r="BN157" s="320">
        <f t="shared" si="140"/>
        <v>0</v>
      </c>
      <c r="BO157" s="320" t="str">
        <f t="shared" si="140"/>
        <v>1,982,413</v>
      </c>
      <c r="BP157" s="320" t="str">
        <f t="shared" si="140"/>
        <v>$16,538,198</v>
      </c>
      <c r="BQ157" s="320" t="str">
        <f t="shared" si="140"/>
        <v>$98,830,053</v>
      </c>
      <c r="BR157" s="320" t="str">
        <f t="shared" si="140"/>
        <v>-</v>
      </c>
      <c r="BS157" s="320" t="str">
        <f t="shared" si="140"/>
        <v>$161,108,115</v>
      </c>
      <c r="BT157" s="320" t="str">
        <f t="shared" si="140"/>
        <v>$73</v>
      </c>
      <c r="BU157" s="330" t="s">
        <v>276</v>
      </c>
      <c r="BV157" s="330" t="s">
        <v>276</v>
      </c>
      <c r="BW157" s="309" t="str">
        <f t="shared" ref="BW157:CP157" si="141">BW57</f>
        <v>18,500</v>
      </c>
      <c r="BX157" s="320" t="str">
        <f t="shared" si="141"/>
        <v>713</v>
      </c>
      <c r="BY157" s="320" t="str">
        <f t="shared" si="141"/>
        <v>0</v>
      </c>
      <c r="BZ157" s="320" t="str">
        <f t="shared" si="141"/>
        <v>3,738</v>
      </c>
      <c r="CA157" s="320" t="str">
        <f t="shared" si="141"/>
        <v>16</v>
      </c>
      <c r="CB157" s="320" t="str">
        <f t="shared" si="141"/>
        <v>48</v>
      </c>
      <c r="CC157" s="320" t="str">
        <f t="shared" si="141"/>
        <v>140</v>
      </c>
      <c r="CD157" s="320" t="str">
        <f t="shared" si="141"/>
        <v>362,500</v>
      </c>
      <c r="CE157" s="320" t="str">
        <f t="shared" si="141"/>
        <v>140</v>
      </c>
      <c r="CF157" s="320" t="str">
        <f t="shared" si="141"/>
        <v>500,000</v>
      </c>
      <c r="CG157" s="320" t="str">
        <f t="shared" si="141"/>
        <v>491,124</v>
      </c>
      <c r="CH157" s="320" t="str">
        <f t="shared" si="141"/>
        <v>491,124</v>
      </c>
      <c r="CI157" s="320" t="str">
        <f t="shared" si="141"/>
        <v>5,000</v>
      </c>
      <c r="CJ157" s="320" t="str">
        <f t="shared" si="141"/>
        <v>0</v>
      </c>
      <c r="CK157" s="320" t="str">
        <f t="shared" si="141"/>
        <v>1,241,207</v>
      </c>
      <c r="CL157" s="320" t="str">
        <f t="shared" si="141"/>
        <v>$13,019,099</v>
      </c>
      <c r="CM157" s="320" t="str">
        <f t="shared" si="141"/>
        <v>$73,540,027</v>
      </c>
      <c r="CN157" s="320" t="str">
        <f t="shared" si="141"/>
        <v>-</v>
      </c>
      <c r="CO157" s="320" t="str">
        <f t="shared" si="141"/>
        <v>$122,554,058</v>
      </c>
      <c r="CP157" s="320" t="str">
        <f t="shared" si="141"/>
        <v>$72</v>
      </c>
      <c r="CQ157" s="330" t="s">
        <v>276</v>
      </c>
      <c r="CR157" s="330" t="s">
        <v>276</v>
      </c>
      <c r="CS157" s="309" t="str">
        <f t="shared" ref="CS157:DL157" si="142">CS57</f>
        <v>-5,000</v>
      </c>
      <c r="CT157" s="320" t="str">
        <f t="shared" si="142"/>
        <v>-25</v>
      </c>
      <c r="CU157" s="320" t="str">
        <f t="shared" si="142"/>
        <v>0</v>
      </c>
      <c r="CV157" s="320" t="str">
        <f t="shared" si="142"/>
        <v>-25</v>
      </c>
      <c r="CW157" s="320" t="str">
        <f t="shared" si="142"/>
        <v>0</v>
      </c>
      <c r="CX157" s="320" t="str">
        <f t="shared" si="142"/>
        <v>15</v>
      </c>
      <c r="CY157" s="320" t="str">
        <f t="shared" si="142"/>
        <v>0</v>
      </c>
      <c r="CZ157" s="320" t="str">
        <f t="shared" si="142"/>
        <v>-25,000</v>
      </c>
      <c r="DA157" s="320" t="str">
        <f t="shared" si="142"/>
        <v>0</v>
      </c>
      <c r="DB157" s="320" t="str">
        <f t="shared" si="142"/>
        <v>0</v>
      </c>
      <c r="DC157" s="320" t="str">
        <f t="shared" si="142"/>
        <v>-245,247</v>
      </c>
      <c r="DD157" s="320" t="str">
        <f t="shared" si="142"/>
        <v>-245,247</v>
      </c>
      <c r="DE157" s="320" t="str">
        <f t="shared" si="142"/>
        <v>0</v>
      </c>
      <c r="DF157" s="320" t="str">
        <f t="shared" si="142"/>
        <v>0</v>
      </c>
      <c r="DG157" s="320" t="str">
        <f t="shared" si="142"/>
        <v>-1,482,413</v>
      </c>
      <c r="DH157" s="320" t="str">
        <f t="shared" si="142"/>
        <v>-$7,038,198</v>
      </c>
      <c r="DI157" s="320" t="str">
        <f t="shared" si="142"/>
        <v>-$50,580,053</v>
      </c>
      <c r="DJ157" s="320" t="str">
        <f t="shared" si="142"/>
        <v>-</v>
      </c>
      <c r="DK157" s="320" t="str">
        <f t="shared" si="142"/>
        <v>-$77,108,115</v>
      </c>
      <c r="DL157" s="320" t="str">
        <f t="shared" si="142"/>
        <v>-$3</v>
      </c>
      <c r="DM157" s="330" t="s">
        <v>276</v>
      </c>
      <c r="DN157" s="280" t="s">
        <v>276</v>
      </c>
    </row>
    <row r="158" spans="1:118"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309" t="s">
        <v>139</v>
      </c>
      <c r="AD158" s="318" t="str">
        <f t="shared" ca="1" si="17"/>
        <v>$61</v>
      </c>
      <c r="AE158" s="320" t="str">
        <f t="shared" ref="AE158" si="143">AE58</f>
        <v>32,043</v>
      </c>
      <c r="AF158" s="320" t="str">
        <f t="shared" ref="AF158:AS158" si="144">AF58</f>
        <v>361</v>
      </c>
      <c r="AG158" s="320" t="str">
        <f t="shared" si="144"/>
        <v>142</v>
      </c>
      <c r="AH158" s="320" t="str">
        <f t="shared" si="144"/>
        <v>321</v>
      </c>
      <c r="AI158" s="320" t="str">
        <f t="shared" si="144"/>
        <v>22</v>
      </c>
      <c r="AJ158" s="320" t="str">
        <f t="shared" si="144"/>
        <v>10</v>
      </c>
      <c r="AK158" s="320" t="str">
        <f t="shared" si="144"/>
        <v>-</v>
      </c>
      <c r="AL158" s="320" t="str">
        <f t="shared" si="144"/>
        <v>-</v>
      </c>
      <c r="AM158" s="320" t="str">
        <f t="shared" si="144"/>
        <v>-</v>
      </c>
      <c r="AN158" s="320" t="str">
        <f t="shared" si="144"/>
        <v>-</v>
      </c>
      <c r="AO158" s="320" t="str">
        <f t="shared" si="144"/>
        <v>457,695</v>
      </c>
      <c r="AP158" s="320" t="str">
        <f t="shared" si="144"/>
        <v>457,695</v>
      </c>
      <c r="AQ158" s="320" t="str">
        <f t="shared" si="144"/>
        <v>57,163</v>
      </c>
      <c r="AR158" s="320" t="str">
        <f t="shared" si="144"/>
        <v>1,178,965</v>
      </c>
      <c r="AS158" s="320" t="str">
        <f t="shared" si="144"/>
        <v>1,532,408</v>
      </c>
      <c r="AT158" s="320" t="str">
        <f t="shared" ref="AT158:AX158" si="145">AT58</f>
        <v>-</v>
      </c>
      <c r="AU158" s="320" t="str">
        <f t="shared" si="145"/>
        <v>-</v>
      </c>
      <c r="AV158" s="320" t="str">
        <f t="shared" si="145"/>
        <v>-</v>
      </c>
      <c r="AW158" s="320" t="str">
        <f t="shared" si="145"/>
        <v>$93,000,000</v>
      </c>
      <c r="AX158" s="320" t="str">
        <f t="shared" si="145"/>
        <v>$61</v>
      </c>
      <c r="AY158" s="330" t="s">
        <v>276</v>
      </c>
      <c r="AZ158" s="330"/>
      <c r="BA158" s="309" t="str">
        <f t="shared" ref="BA158:BT158" si="146">BA58</f>
        <v>30,283</v>
      </c>
      <c r="BB158" s="320" t="str">
        <f t="shared" si="146"/>
        <v>376</v>
      </c>
      <c r="BC158" s="320" t="str">
        <f t="shared" si="146"/>
        <v>149</v>
      </c>
      <c r="BD158" s="320" t="str">
        <f t="shared" si="146"/>
        <v>316</v>
      </c>
      <c r="BE158" s="320" t="str">
        <f t="shared" si="146"/>
        <v>22</v>
      </c>
      <c r="BF158" s="320" t="str">
        <f t="shared" si="146"/>
        <v>8</v>
      </c>
      <c r="BG158" s="320" t="str">
        <f t="shared" si="146"/>
        <v>-</v>
      </c>
      <c r="BH158" s="320" t="str">
        <f t="shared" si="146"/>
        <v>-</v>
      </c>
      <c r="BI158" s="320" t="str">
        <f t="shared" si="146"/>
        <v>-</v>
      </c>
      <c r="BJ158" s="320" t="str">
        <f t="shared" si="146"/>
        <v>-</v>
      </c>
      <c r="BK158" s="320" t="str">
        <f t="shared" si="146"/>
        <v>476,642</v>
      </c>
      <c r="BL158" s="320" t="str">
        <f t="shared" si="146"/>
        <v>476,642</v>
      </c>
      <c r="BM158" s="320" t="str">
        <f t="shared" si="146"/>
        <v>90,600</v>
      </c>
      <c r="BN158" s="320" t="str">
        <f t="shared" si="146"/>
        <v>1,918,000</v>
      </c>
      <c r="BO158" s="320" t="str">
        <f t="shared" si="146"/>
        <v>2,493,000</v>
      </c>
      <c r="BP158" s="320" t="str">
        <f t="shared" si="146"/>
        <v>-</v>
      </c>
      <c r="BQ158" s="320" t="str">
        <f t="shared" si="146"/>
        <v>-</v>
      </c>
      <c r="BR158" s="320" t="str">
        <f t="shared" si="146"/>
        <v>-</v>
      </c>
      <c r="BS158" s="320" t="str">
        <f t="shared" si="146"/>
        <v>$110,000,000</v>
      </c>
      <c r="BT158" s="320" t="str">
        <f t="shared" si="146"/>
        <v>$66</v>
      </c>
      <c r="BU158" s="330" t="s">
        <v>276</v>
      </c>
      <c r="BV158" s="330" t="s">
        <v>276</v>
      </c>
      <c r="BW158" s="309" t="str">
        <f t="shared" ref="BW158:CP158" si="147">BW58</f>
        <v>31,163</v>
      </c>
      <c r="BX158" s="320" t="str">
        <f t="shared" si="147"/>
        <v>369</v>
      </c>
      <c r="BY158" s="320" t="str">
        <f t="shared" si="147"/>
        <v>146</v>
      </c>
      <c r="BZ158" s="320" t="str">
        <f t="shared" si="147"/>
        <v>319</v>
      </c>
      <c r="CA158" s="320" t="str">
        <f t="shared" si="147"/>
        <v>22</v>
      </c>
      <c r="CB158" s="320" t="str">
        <f t="shared" si="147"/>
        <v>9</v>
      </c>
      <c r="CC158" s="320" t="str">
        <f t="shared" si="147"/>
        <v>-</v>
      </c>
      <c r="CD158" s="320" t="str">
        <f t="shared" si="147"/>
        <v>-</v>
      </c>
      <c r="CE158" s="320" t="str">
        <f t="shared" si="147"/>
        <v>-</v>
      </c>
      <c r="CF158" s="320" t="str">
        <f t="shared" si="147"/>
        <v>-</v>
      </c>
      <c r="CG158" s="320" t="str">
        <f t="shared" si="147"/>
        <v>467,169</v>
      </c>
      <c r="CH158" s="320" t="str">
        <f t="shared" si="147"/>
        <v>467,169</v>
      </c>
      <c r="CI158" s="320" t="str">
        <f t="shared" si="147"/>
        <v>73,882</v>
      </c>
      <c r="CJ158" s="320" t="str">
        <f t="shared" si="147"/>
        <v>1,548,483</v>
      </c>
      <c r="CK158" s="320" t="str">
        <f t="shared" si="147"/>
        <v>2,012,704</v>
      </c>
      <c r="CL158" s="320" t="str">
        <f t="shared" si="147"/>
        <v>-</v>
      </c>
      <c r="CM158" s="320" t="str">
        <f t="shared" si="147"/>
        <v>-</v>
      </c>
      <c r="CN158" s="320" t="str">
        <f t="shared" si="147"/>
        <v>-</v>
      </c>
      <c r="CO158" s="320" t="str">
        <f t="shared" si="147"/>
        <v>$101,500,000</v>
      </c>
      <c r="CP158" s="320" t="str">
        <f t="shared" si="147"/>
        <v>$63</v>
      </c>
      <c r="CQ158" s="330" t="s">
        <v>276</v>
      </c>
      <c r="CR158" s="330" t="s">
        <v>276</v>
      </c>
      <c r="CS158" s="309" t="str">
        <f t="shared" ref="CS158:DL158" si="148">CS58</f>
        <v>1,760</v>
      </c>
      <c r="CT158" s="320" t="str">
        <f t="shared" si="148"/>
        <v>-15</v>
      </c>
      <c r="CU158" s="320" t="str">
        <f t="shared" si="148"/>
        <v>-7</v>
      </c>
      <c r="CV158" s="320" t="str">
        <f t="shared" si="148"/>
        <v>5</v>
      </c>
      <c r="CW158" s="320" t="str">
        <f t="shared" si="148"/>
        <v>0</v>
      </c>
      <c r="CX158" s="320" t="str">
        <f t="shared" si="148"/>
        <v>2</v>
      </c>
      <c r="CY158" s="320" t="str">
        <f t="shared" si="148"/>
        <v>-</v>
      </c>
      <c r="CZ158" s="320" t="str">
        <f t="shared" si="148"/>
        <v>-</v>
      </c>
      <c r="DA158" s="320" t="str">
        <f t="shared" si="148"/>
        <v>-</v>
      </c>
      <c r="DB158" s="320" t="str">
        <f t="shared" si="148"/>
        <v>-</v>
      </c>
      <c r="DC158" s="320" t="str">
        <f t="shared" si="148"/>
        <v>-18,947</v>
      </c>
      <c r="DD158" s="320" t="str">
        <f t="shared" si="148"/>
        <v>-18,947</v>
      </c>
      <c r="DE158" s="320" t="str">
        <f t="shared" si="148"/>
        <v>-33,437</v>
      </c>
      <c r="DF158" s="320" t="str">
        <f t="shared" si="148"/>
        <v>-739,035</v>
      </c>
      <c r="DG158" s="320" t="str">
        <f t="shared" si="148"/>
        <v>-960,592</v>
      </c>
      <c r="DH158" s="320" t="str">
        <f t="shared" si="148"/>
        <v>-</v>
      </c>
      <c r="DI158" s="320" t="str">
        <f t="shared" si="148"/>
        <v>-</v>
      </c>
      <c r="DJ158" s="320" t="str">
        <f t="shared" si="148"/>
        <v>-</v>
      </c>
      <c r="DK158" s="320" t="str">
        <f t="shared" si="148"/>
        <v>-$17,000,000</v>
      </c>
      <c r="DL158" s="320" t="str">
        <f t="shared" si="148"/>
        <v>-$5</v>
      </c>
      <c r="DM158" s="330" t="s">
        <v>276</v>
      </c>
      <c r="DN158" s="280" t="s">
        <v>276</v>
      </c>
    </row>
    <row r="159" spans="1:118"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309" t="s">
        <v>140</v>
      </c>
      <c r="AD159" s="318" t="str">
        <f t="shared" ca="1" si="17"/>
        <v>$76</v>
      </c>
      <c r="AE159" s="320" t="str">
        <f t="shared" ref="AE159" si="149">AE59</f>
        <v>30,632</v>
      </c>
      <c r="AF159" s="320" t="str">
        <f t="shared" ref="AF159:AS159" si="150">AF59</f>
        <v>-</v>
      </c>
      <c r="AG159" s="320" t="str">
        <f t="shared" si="150"/>
        <v>-</v>
      </c>
      <c r="AH159" s="320" t="str">
        <f t="shared" si="150"/>
        <v>-</v>
      </c>
      <c r="AI159" s="320" t="str">
        <f t="shared" si="150"/>
        <v>-</v>
      </c>
      <c r="AJ159" s="320" t="str">
        <f t="shared" si="150"/>
        <v>-</v>
      </c>
      <c r="AK159" s="320" t="str">
        <f t="shared" si="150"/>
        <v>150</v>
      </c>
      <c r="AL159" s="320" t="str">
        <f t="shared" si="150"/>
        <v>-</v>
      </c>
      <c r="AM159" s="320" t="str">
        <f t="shared" si="150"/>
        <v>-</v>
      </c>
      <c r="AN159" s="320" t="str">
        <f t="shared" si="150"/>
        <v>-</v>
      </c>
      <c r="AO159" s="320" t="str">
        <f t="shared" si="150"/>
        <v>157,812</v>
      </c>
      <c r="AP159" s="320" t="str">
        <f t="shared" si="150"/>
        <v>157,812</v>
      </c>
      <c r="AQ159" s="320" t="str">
        <f t="shared" si="150"/>
        <v>32,032</v>
      </c>
      <c r="AR159" s="320" t="str">
        <f t="shared" si="150"/>
        <v>2,219,917</v>
      </c>
      <c r="AS159" s="320" t="str">
        <f t="shared" si="150"/>
        <v>2,369,662</v>
      </c>
      <c r="AT159" s="320" t="str">
        <f t="shared" ref="AT159:AX159" si="151">AT59</f>
        <v>$29,190,000</v>
      </c>
      <c r="AU159" s="320" t="str">
        <f t="shared" si="151"/>
        <v>$40,488,000</v>
      </c>
      <c r="AV159" s="320" t="str">
        <f t="shared" si="151"/>
        <v>$24,482,000</v>
      </c>
      <c r="AW159" s="320" t="str">
        <f t="shared" si="151"/>
        <v>$94,160,000</v>
      </c>
      <c r="AX159" s="320" t="str">
        <f t="shared" si="151"/>
        <v>$76</v>
      </c>
      <c r="AY159" s="330" t="s">
        <v>276</v>
      </c>
      <c r="AZ159" s="330"/>
      <c r="BA159" s="309" t="str">
        <f t="shared" ref="BA159:BT159" si="152">BA59</f>
        <v>30,546</v>
      </c>
      <c r="BB159" s="320" t="str">
        <f t="shared" si="152"/>
        <v>1,514</v>
      </c>
      <c r="BC159" s="320" t="str">
        <f t="shared" si="152"/>
        <v>327</v>
      </c>
      <c r="BD159" s="320" t="str">
        <f t="shared" si="152"/>
        <v>839</v>
      </c>
      <c r="BE159" s="320" t="str">
        <f t="shared" si="152"/>
        <v>-</v>
      </c>
      <c r="BF159" s="320" t="str">
        <f t="shared" si="152"/>
        <v>-</v>
      </c>
      <c r="BG159" s="320" t="str">
        <f t="shared" si="152"/>
        <v>145</v>
      </c>
      <c r="BH159" s="320" t="str">
        <f t="shared" si="152"/>
        <v>-</v>
      </c>
      <c r="BI159" s="320" t="str">
        <f t="shared" si="152"/>
        <v>100</v>
      </c>
      <c r="BJ159" s="320" t="str">
        <f t="shared" si="152"/>
        <v>-</v>
      </c>
      <c r="BK159" s="320" t="str">
        <f t="shared" si="152"/>
        <v>173,888</v>
      </c>
      <c r="BL159" s="320" t="str">
        <f t="shared" si="152"/>
        <v>173,888</v>
      </c>
      <c r="BM159" s="320" t="str">
        <f t="shared" si="152"/>
        <v>39,800</v>
      </c>
      <c r="BN159" s="320" t="str">
        <f t="shared" si="152"/>
        <v>2,158,829</v>
      </c>
      <c r="BO159" s="320" t="str">
        <f t="shared" si="152"/>
        <v>2,506,051</v>
      </c>
      <c r="BP159" s="320" t="str">
        <f t="shared" si="152"/>
        <v>$27,253,340</v>
      </c>
      <c r="BQ159" s="320" t="str">
        <f t="shared" si="152"/>
        <v>$36,923,880</v>
      </c>
      <c r="BR159" s="320" t="str">
        <f t="shared" si="152"/>
        <v>$23,736,780</v>
      </c>
      <c r="BS159" s="320" t="str">
        <f t="shared" si="152"/>
        <v>$87,914,000</v>
      </c>
      <c r="BT159" s="320" t="str">
        <f t="shared" si="152"/>
        <v>$74</v>
      </c>
      <c r="BU159" s="330" t="s">
        <v>276</v>
      </c>
      <c r="BV159" s="330" t="s">
        <v>276</v>
      </c>
      <c r="BW159" s="309" t="str">
        <f t="shared" ref="BW159:CP159" si="153">BW59</f>
        <v>30,589</v>
      </c>
      <c r="BX159" s="320" t="str">
        <f t="shared" si="153"/>
        <v>-</v>
      </c>
      <c r="BY159" s="320" t="str">
        <f t="shared" si="153"/>
        <v>-</v>
      </c>
      <c r="BZ159" s="320" t="str">
        <f t="shared" si="153"/>
        <v>-</v>
      </c>
      <c r="CA159" s="320" t="str">
        <f t="shared" si="153"/>
        <v>-</v>
      </c>
      <c r="CB159" s="320" t="str">
        <f t="shared" si="153"/>
        <v>-</v>
      </c>
      <c r="CC159" s="320" t="str">
        <f t="shared" si="153"/>
        <v>148</v>
      </c>
      <c r="CD159" s="320" t="str">
        <f t="shared" si="153"/>
        <v>-</v>
      </c>
      <c r="CE159" s="320" t="str">
        <f t="shared" si="153"/>
        <v>-</v>
      </c>
      <c r="CF159" s="320" t="str">
        <f t="shared" si="153"/>
        <v>-</v>
      </c>
      <c r="CG159" s="320" t="str">
        <f t="shared" si="153"/>
        <v>165,850</v>
      </c>
      <c r="CH159" s="320" t="str">
        <f t="shared" si="153"/>
        <v>165,850</v>
      </c>
      <c r="CI159" s="320" t="str">
        <f t="shared" si="153"/>
        <v>35,916</v>
      </c>
      <c r="CJ159" s="320" t="str">
        <f t="shared" si="153"/>
        <v>2,189,373</v>
      </c>
      <c r="CK159" s="320" t="str">
        <f t="shared" si="153"/>
        <v>2,437,857</v>
      </c>
      <c r="CL159" s="320" t="str">
        <f t="shared" si="153"/>
        <v>$28,221,670</v>
      </c>
      <c r="CM159" s="320" t="str">
        <f t="shared" si="153"/>
        <v>$38,705,940</v>
      </c>
      <c r="CN159" s="320" t="str">
        <f t="shared" si="153"/>
        <v>$24,109,390</v>
      </c>
      <c r="CO159" s="320" t="str">
        <f t="shared" si="153"/>
        <v>$91,037,000</v>
      </c>
      <c r="CP159" s="320" t="str">
        <f t="shared" si="153"/>
        <v>$75</v>
      </c>
      <c r="CQ159" s="330" t="s">
        <v>276</v>
      </c>
      <c r="CR159" s="330" t="s">
        <v>276</v>
      </c>
      <c r="CS159" s="309" t="str">
        <f t="shared" ref="CS159:DL159" si="154">CS59</f>
        <v>86</v>
      </c>
      <c r="CT159" s="320" t="str">
        <f t="shared" si="154"/>
        <v>-</v>
      </c>
      <c r="CU159" s="320" t="str">
        <f t="shared" si="154"/>
        <v>-</v>
      </c>
      <c r="CV159" s="320" t="str">
        <f t="shared" si="154"/>
        <v>-</v>
      </c>
      <c r="CW159" s="320" t="str">
        <f t="shared" si="154"/>
        <v>-</v>
      </c>
      <c r="CX159" s="320" t="str">
        <f t="shared" si="154"/>
        <v>-</v>
      </c>
      <c r="CY159" s="320" t="str">
        <f t="shared" si="154"/>
        <v>5</v>
      </c>
      <c r="CZ159" s="320" t="str">
        <f t="shared" si="154"/>
        <v>-</v>
      </c>
      <c r="DA159" s="320" t="str">
        <f t="shared" si="154"/>
        <v>-</v>
      </c>
      <c r="DB159" s="320" t="str">
        <f t="shared" si="154"/>
        <v>-</v>
      </c>
      <c r="DC159" s="320" t="str">
        <f t="shared" si="154"/>
        <v>-16,076</v>
      </c>
      <c r="DD159" s="320" t="str">
        <f t="shared" si="154"/>
        <v>-16,076</v>
      </c>
      <c r="DE159" s="320" t="str">
        <f t="shared" si="154"/>
        <v>-7,768</v>
      </c>
      <c r="DF159" s="320" t="str">
        <f t="shared" si="154"/>
        <v>61,088</v>
      </c>
      <c r="DG159" s="320" t="str">
        <f t="shared" si="154"/>
        <v>-136,389</v>
      </c>
      <c r="DH159" s="320" t="str">
        <f t="shared" si="154"/>
        <v>$1,936,660</v>
      </c>
      <c r="DI159" s="320" t="str">
        <f t="shared" si="154"/>
        <v>$3,564,120</v>
      </c>
      <c r="DJ159" s="320" t="str">
        <f t="shared" si="154"/>
        <v>$745,220</v>
      </c>
      <c r="DK159" s="320" t="str">
        <f t="shared" si="154"/>
        <v>$6,246,000</v>
      </c>
      <c r="DL159" s="320" t="str">
        <f t="shared" si="154"/>
        <v>$1</v>
      </c>
      <c r="DM159" s="330" t="s">
        <v>276</v>
      </c>
      <c r="DN159" s="280" t="s">
        <v>276</v>
      </c>
    </row>
    <row r="160" spans="1:118"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309" t="s">
        <v>356</v>
      </c>
      <c r="AD160" s="318" t="str">
        <f t="shared" ca="1" si="17"/>
        <v>-</v>
      </c>
      <c r="AE160" s="320" t="str">
        <f t="shared" ref="AE160" si="155">AE60</f>
        <v>-</v>
      </c>
      <c r="AF160" s="320" t="str">
        <f t="shared" ref="AF160:AS160" si="156">AF60</f>
        <v>-</v>
      </c>
      <c r="AG160" s="320" t="str">
        <f t="shared" si="156"/>
        <v>-</v>
      </c>
      <c r="AH160" s="320" t="str">
        <f t="shared" si="156"/>
        <v>-</v>
      </c>
      <c r="AI160" s="320" t="str">
        <f t="shared" si="156"/>
        <v>-</v>
      </c>
      <c r="AJ160" s="320" t="str">
        <f t="shared" si="156"/>
        <v>-</v>
      </c>
      <c r="AK160" s="320" t="str">
        <f t="shared" si="156"/>
        <v>-</v>
      </c>
      <c r="AL160" s="320" t="str">
        <f t="shared" si="156"/>
        <v>-</v>
      </c>
      <c r="AM160" s="320" t="str">
        <f t="shared" si="156"/>
        <v>-</v>
      </c>
      <c r="AN160" s="320" t="str">
        <f t="shared" si="156"/>
        <v>-</v>
      </c>
      <c r="AO160" s="320" t="str">
        <f t="shared" si="156"/>
        <v>-</v>
      </c>
      <c r="AP160" s="320" t="str">
        <f t="shared" si="156"/>
        <v>-</v>
      </c>
      <c r="AQ160" s="320" t="str">
        <f t="shared" si="156"/>
        <v>-</v>
      </c>
      <c r="AR160" s="320" t="str">
        <f t="shared" si="156"/>
        <v>-</v>
      </c>
      <c r="AS160" s="320" t="str">
        <f t="shared" si="156"/>
        <v>-</v>
      </c>
      <c r="AT160" s="320" t="str">
        <f t="shared" ref="AT160:AX160" si="157">AT60</f>
        <v>-</v>
      </c>
      <c r="AU160" s="320" t="str">
        <f t="shared" si="157"/>
        <v>-</v>
      </c>
      <c r="AV160" s="320" t="str">
        <f t="shared" si="157"/>
        <v>-</v>
      </c>
      <c r="AW160" s="320" t="str">
        <f t="shared" si="157"/>
        <v>-</v>
      </c>
      <c r="AX160" s="320" t="str">
        <f t="shared" si="157"/>
        <v>-</v>
      </c>
      <c r="AY160" s="330" t="s">
        <v>276</v>
      </c>
      <c r="AZ160" s="330"/>
      <c r="BA160" s="309" t="str">
        <f t="shared" ref="BA160:BT160" si="158">BA60</f>
        <v>-</v>
      </c>
      <c r="BB160" s="320" t="str">
        <f t="shared" si="158"/>
        <v>-</v>
      </c>
      <c r="BC160" s="320" t="str">
        <f t="shared" si="158"/>
        <v>-</v>
      </c>
      <c r="BD160" s="320" t="str">
        <f t="shared" si="158"/>
        <v>-</v>
      </c>
      <c r="BE160" s="320" t="str">
        <f t="shared" si="158"/>
        <v>-</v>
      </c>
      <c r="BF160" s="320" t="str">
        <f t="shared" si="158"/>
        <v>-</v>
      </c>
      <c r="BG160" s="320" t="str">
        <f t="shared" si="158"/>
        <v>-</v>
      </c>
      <c r="BH160" s="320" t="str">
        <f t="shared" si="158"/>
        <v>-</v>
      </c>
      <c r="BI160" s="320" t="str">
        <f t="shared" si="158"/>
        <v>-</v>
      </c>
      <c r="BJ160" s="320" t="str">
        <f t="shared" si="158"/>
        <v>-</v>
      </c>
      <c r="BK160" s="320" t="str">
        <f t="shared" si="158"/>
        <v>-</v>
      </c>
      <c r="BL160" s="320" t="str">
        <f t="shared" si="158"/>
        <v>-</v>
      </c>
      <c r="BM160" s="320" t="str">
        <f t="shared" si="158"/>
        <v>-</v>
      </c>
      <c r="BN160" s="320" t="str">
        <f t="shared" si="158"/>
        <v>-</v>
      </c>
      <c r="BO160" s="320" t="str">
        <f t="shared" si="158"/>
        <v>-</v>
      </c>
      <c r="BP160" s="320" t="str">
        <f t="shared" si="158"/>
        <v>-</v>
      </c>
      <c r="BQ160" s="320" t="str">
        <f t="shared" si="158"/>
        <v>-</v>
      </c>
      <c r="BR160" s="320" t="str">
        <f t="shared" si="158"/>
        <v>-</v>
      </c>
      <c r="BS160" s="320" t="str">
        <f t="shared" si="158"/>
        <v>-</v>
      </c>
      <c r="BT160" s="320" t="str">
        <f t="shared" si="158"/>
        <v>-</v>
      </c>
      <c r="BU160" s="330" t="s">
        <v>276</v>
      </c>
      <c r="BV160" s="330" t="s">
        <v>276</v>
      </c>
      <c r="BW160" s="309" t="str">
        <f t="shared" ref="BW160:CP160" si="159">BW60</f>
        <v>-</v>
      </c>
      <c r="BX160" s="320" t="str">
        <f t="shared" si="159"/>
        <v>-</v>
      </c>
      <c r="BY160" s="320" t="str">
        <f t="shared" si="159"/>
        <v>-</v>
      </c>
      <c r="BZ160" s="320" t="str">
        <f t="shared" si="159"/>
        <v>-</v>
      </c>
      <c r="CA160" s="320" t="str">
        <f t="shared" si="159"/>
        <v>-</v>
      </c>
      <c r="CB160" s="320" t="str">
        <f t="shared" si="159"/>
        <v>-</v>
      </c>
      <c r="CC160" s="320" t="str">
        <f t="shared" si="159"/>
        <v>-</v>
      </c>
      <c r="CD160" s="320" t="str">
        <f t="shared" si="159"/>
        <v>-</v>
      </c>
      <c r="CE160" s="320" t="str">
        <f t="shared" si="159"/>
        <v>-</v>
      </c>
      <c r="CF160" s="320" t="str">
        <f t="shared" si="159"/>
        <v>-</v>
      </c>
      <c r="CG160" s="320" t="str">
        <f t="shared" si="159"/>
        <v>-</v>
      </c>
      <c r="CH160" s="320" t="str">
        <f t="shared" si="159"/>
        <v>-</v>
      </c>
      <c r="CI160" s="320" t="str">
        <f t="shared" si="159"/>
        <v>-</v>
      </c>
      <c r="CJ160" s="320" t="str">
        <f t="shared" si="159"/>
        <v>-</v>
      </c>
      <c r="CK160" s="320" t="str">
        <f t="shared" si="159"/>
        <v>-</v>
      </c>
      <c r="CL160" s="320" t="str">
        <f t="shared" si="159"/>
        <v>-</v>
      </c>
      <c r="CM160" s="320" t="str">
        <f t="shared" si="159"/>
        <v>-</v>
      </c>
      <c r="CN160" s="320" t="str">
        <f t="shared" si="159"/>
        <v>-</v>
      </c>
      <c r="CO160" s="320" t="str">
        <f t="shared" si="159"/>
        <v>-</v>
      </c>
      <c r="CP160" s="320" t="str">
        <f t="shared" si="159"/>
        <v>-</v>
      </c>
      <c r="CQ160" s="330" t="s">
        <v>276</v>
      </c>
      <c r="CR160" s="330" t="s">
        <v>276</v>
      </c>
      <c r="CS160" s="309" t="str">
        <f t="shared" ref="CS160:DL160" si="160">CS60</f>
        <v>-</v>
      </c>
      <c r="CT160" s="320" t="str">
        <f t="shared" si="160"/>
        <v>-</v>
      </c>
      <c r="CU160" s="320" t="str">
        <f t="shared" si="160"/>
        <v>-</v>
      </c>
      <c r="CV160" s="320" t="str">
        <f t="shared" si="160"/>
        <v>-</v>
      </c>
      <c r="CW160" s="320" t="str">
        <f t="shared" si="160"/>
        <v>-</v>
      </c>
      <c r="CX160" s="320" t="str">
        <f t="shared" si="160"/>
        <v>-</v>
      </c>
      <c r="CY160" s="320" t="str">
        <f t="shared" si="160"/>
        <v>-</v>
      </c>
      <c r="CZ160" s="320" t="str">
        <f t="shared" si="160"/>
        <v>-</v>
      </c>
      <c r="DA160" s="320" t="str">
        <f t="shared" si="160"/>
        <v>-</v>
      </c>
      <c r="DB160" s="320" t="str">
        <f t="shared" si="160"/>
        <v>-</v>
      </c>
      <c r="DC160" s="320" t="str">
        <f t="shared" si="160"/>
        <v>-</v>
      </c>
      <c r="DD160" s="320" t="str">
        <f t="shared" si="160"/>
        <v>-</v>
      </c>
      <c r="DE160" s="320" t="str">
        <f t="shared" si="160"/>
        <v>-</v>
      </c>
      <c r="DF160" s="320" t="str">
        <f t="shared" si="160"/>
        <v>-</v>
      </c>
      <c r="DG160" s="320" t="str">
        <f t="shared" si="160"/>
        <v>-</v>
      </c>
      <c r="DH160" s="320" t="str">
        <f t="shared" si="160"/>
        <v>-</v>
      </c>
      <c r="DI160" s="320" t="str">
        <f t="shared" si="160"/>
        <v>-</v>
      </c>
      <c r="DJ160" s="320" t="str">
        <f t="shared" si="160"/>
        <v>-</v>
      </c>
      <c r="DK160" s="320" t="str">
        <f t="shared" si="160"/>
        <v>-</v>
      </c>
      <c r="DL160" s="320" t="str">
        <f t="shared" si="160"/>
        <v>-</v>
      </c>
      <c r="DM160" s="330" t="s">
        <v>276</v>
      </c>
      <c r="DN160" s="280" t="s">
        <v>276</v>
      </c>
    </row>
    <row r="161" spans="1:118"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309" t="s">
        <v>141</v>
      </c>
      <c r="AD161" s="318" t="str">
        <f t="shared" ca="1" si="17"/>
        <v>$73</v>
      </c>
      <c r="AE161" s="320" t="str">
        <f t="shared" ref="AE161" si="161">AE61</f>
        <v>77,000</v>
      </c>
      <c r="AF161" s="320" t="str">
        <f t="shared" ref="AF161:AS161" si="162">AF61</f>
        <v>2,700</v>
      </c>
      <c r="AG161" s="320" t="str">
        <f t="shared" si="162"/>
        <v>500</v>
      </c>
      <c r="AH161" s="320" t="str">
        <f t="shared" si="162"/>
        <v>1,563</v>
      </c>
      <c r="AI161" s="320" t="str">
        <f t="shared" si="162"/>
        <v>109</v>
      </c>
      <c r="AJ161" s="320" t="str">
        <f t="shared" si="162"/>
        <v>3</v>
      </c>
      <c r="AK161" s="320" t="str">
        <f t="shared" si="162"/>
        <v>180</v>
      </c>
      <c r="AL161" s="320" t="str">
        <f t="shared" si="162"/>
        <v>265,000</v>
      </c>
      <c r="AM161" s="320" t="str">
        <f t="shared" si="162"/>
        <v>173</v>
      </c>
      <c r="AN161" s="320" t="str">
        <f t="shared" si="162"/>
        <v>2,800,000</v>
      </c>
      <c r="AO161" s="320" t="str">
        <f t="shared" si="162"/>
        <v>69,900</v>
      </c>
      <c r="AP161" s="320" t="str">
        <f t="shared" si="162"/>
        <v>70,200</v>
      </c>
      <c r="AQ161" s="320" t="str">
        <f t="shared" si="162"/>
        <v>60,400</v>
      </c>
      <c r="AR161" s="320" t="str">
        <f t="shared" si="162"/>
        <v>1,467,000</v>
      </c>
      <c r="AS161" s="320" t="str">
        <f t="shared" si="162"/>
        <v>1,876,400</v>
      </c>
      <c r="AT161" s="320" t="str">
        <f t="shared" ref="AT161:AX161" si="163">AT61</f>
        <v>$10,100,000</v>
      </c>
      <c r="AU161" s="320" t="str">
        <f t="shared" si="163"/>
        <v>$5,200,000</v>
      </c>
      <c r="AV161" s="320" t="str">
        <f t="shared" si="163"/>
        <v>$9,600,000</v>
      </c>
      <c r="AW161" s="320" t="str">
        <f t="shared" si="163"/>
        <v>$25,000,000</v>
      </c>
      <c r="AX161" s="320" t="str">
        <f t="shared" si="163"/>
        <v>$73</v>
      </c>
      <c r="AY161" s="330" t="s">
        <v>276</v>
      </c>
      <c r="AZ161" s="330"/>
      <c r="BA161" s="309" t="str">
        <f t="shared" ref="BA161:BT161" si="164">BA61</f>
        <v>77,000</v>
      </c>
      <c r="BB161" s="320" t="str">
        <f t="shared" si="164"/>
        <v>3,000</v>
      </c>
      <c r="BC161" s="320" t="str">
        <f t="shared" si="164"/>
        <v>500</v>
      </c>
      <c r="BD161" s="320" t="str">
        <f t="shared" si="164"/>
        <v>1,617</v>
      </c>
      <c r="BE161" s="320" t="str">
        <f t="shared" si="164"/>
        <v>111</v>
      </c>
      <c r="BF161" s="320" t="str">
        <f t="shared" si="164"/>
        <v>3</v>
      </c>
      <c r="BG161" s="320" t="str">
        <f t="shared" si="164"/>
        <v>180</v>
      </c>
      <c r="BH161" s="320" t="str">
        <f t="shared" si="164"/>
        <v>265,000</v>
      </c>
      <c r="BI161" s="320" t="str">
        <f t="shared" si="164"/>
        <v>173</v>
      </c>
      <c r="BJ161" s="320" t="str">
        <f t="shared" si="164"/>
        <v>2,800,000</v>
      </c>
      <c r="BK161" s="320" t="str">
        <f t="shared" si="164"/>
        <v>120,000</v>
      </c>
      <c r="BL161" s="320" t="str">
        <f t="shared" si="164"/>
        <v>120,700</v>
      </c>
      <c r="BM161" s="320" t="str">
        <f t="shared" si="164"/>
        <v>74,000</v>
      </c>
      <c r="BN161" s="320" t="str">
        <f t="shared" si="164"/>
        <v>3,200,000</v>
      </c>
      <c r="BO161" s="320" t="str">
        <f t="shared" si="164"/>
        <v>3,900,000</v>
      </c>
      <c r="BP161" s="320" t="str">
        <f t="shared" si="164"/>
        <v>$21,800,000</v>
      </c>
      <c r="BQ161" s="320" t="str">
        <f t="shared" si="164"/>
        <v>$12,300,000</v>
      </c>
      <c r="BR161" s="320" t="str">
        <f t="shared" si="164"/>
        <v>$15,900,000</v>
      </c>
      <c r="BS161" s="320" t="str">
        <f t="shared" si="164"/>
        <v>$50,000,000</v>
      </c>
      <c r="BT161" s="320" t="str">
        <f t="shared" si="164"/>
        <v>$80</v>
      </c>
      <c r="BU161" s="330" t="s">
        <v>276</v>
      </c>
      <c r="BV161" s="330" t="s">
        <v>276</v>
      </c>
      <c r="BW161" s="309" t="str">
        <f t="shared" ref="BW161:CP161" si="165">BW61</f>
        <v>77,000</v>
      </c>
      <c r="BX161" s="320" t="str">
        <f t="shared" si="165"/>
        <v>2,850</v>
      </c>
      <c r="BY161" s="320" t="str">
        <f t="shared" si="165"/>
        <v>500</v>
      </c>
      <c r="BZ161" s="320" t="str">
        <f t="shared" si="165"/>
        <v>1,590</v>
      </c>
      <c r="CA161" s="320" t="str">
        <f t="shared" si="165"/>
        <v>110</v>
      </c>
      <c r="CB161" s="320" t="str">
        <f t="shared" si="165"/>
        <v>3</v>
      </c>
      <c r="CC161" s="320" t="str">
        <f t="shared" si="165"/>
        <v>180</v>
      </c>
      <c r="CD161" s="320" t="str">
        <f t="shared" si="165"/>
        <v>265,000</v>
      </c>
      <c r="CE161" s="320" t="str">
        <f t="shared" si="165"/>
        <v>173</v>
      </c>
      <c r="CF161" s="320" t="str">
        <f t="shared" si="165"/>
        <v>2,800,000</v>
      </c>
      <c r="CG161" s="320" t="str">
        <f t="shared" si="165"/>
        <v>94,950</v>
      </c>
      <c r="CH161" s="320" t="str">
        <f t="shared" si="165"/>
        <v>95,450</v>
      </c>
      <c r="CI161" s="320" t="str">
        <f t="shared" si="165"/>
        <v>67,200</v>
      </c>
      <c r="CJ161" s="320" t="str">
        <f t="shared" si="165"/>
        <v>2,333,500</v>
      </c>
      <c r="CK161" s="320" t="str">
        <f t="shared" si="165"/>
        <v>2,888,200</v>
      </c>
      <c r="CL161" s="320" t="str">
        <f t="shared" si="165"/>
        <v>$15,950,000</v>
      </c>
      <c r="CM161" s="320" t="str">
        <f t="shared" si="165"/>
        <v>$8,750,000</v>
      </c>
      <c r="CN161" s="320" t="str">
        <f t="shared" si="165"/>
        <v>$12,750,000</v>
      </c>
      <c r="CO161" s="320" t="str">
        <f t="shared" si="165"/>
        <v>$37,500,000</v>
      </c>
      <c r="CP161" s="320" t="str">
        <f t="shared" si="165"/>
        <v>$77</v>
      </c>
      <c r="CQ161" s="330" t="s">
        <v>276</v>
      </c>
      <c r="CR161" s="330" t="s">
        <v>276</v>
      </c>
      <c r="CS161" s="309" t="str">
        <f t="shared" ref="CS161:DL161" si="166">CS61</f>
        <v>0</v>
      </c>
      <c r="CT161" s="320" t="str">
        <f t="shared" si="166"/>
        <v>-300</v>
      </c>
      <c r="CU161" s="320" t="str">
        <f t="shared" si="166"/>
        <v>0</v>
      </c>
      <c r="CV161" s="320" t="str">
        <f t="shared" si="166"/>
        <v>-54</v>
      </c>
      <c r="CW161" s="320" t="str">
        <f t="shared" si="166"/>
        <v>-2</v>
      </c>
      <c r="CX161" s="320" t="str">
        <f t="shared" si="166"/>
        <v>0</v>
      </c>
      <c r="CY161" s="320" t="str">
        <f t="shared" si="166"/>
        <v>0</v>
      </c>
      <c r="CZ161" s="320" t="str">
        <f t="shared" si="166"/>
        <v>0</v>
      </c>
      <c r="DA161" s="320" t="str">
        <f t="shared" si="166"/>
        <v>0</v>
      </c>
      <c r="DB161" s="320" t="str">
        <f t="shared" si="166"/>
        <v>0</v>
      </c>
      <c r="DC161" s="320" t="str">
        <f t="shared" si="166"/>
        <v>-50,100</v>
      </c>
      <c r="DD161" s="320" t="str">
        <f t="shared" si="166"/>
        <v>-50,500</v>
      </c>
      <c r="DE161" s="320" t="str">
        <f t="shared" si="166"/>
        <v>-13,600</v>
      </c>
      <c r="DF161" s="320" t="str">
        <f t="shared" si="166"/>
        <v>-1,733,000</v>
      </c>
      <c r="DG161" s="320" t="str">
        <f t="shared" si="166"/>
        <v>-2,023,600</v>
      </c>
      <c r="DH161" s="320" t="str">
        <f t="shared" si="166"/>
        <v>-$11,700,000</v>
      </c>
      <c r="DI161" s="320" t="str">
        <f t="shared" si="166"/>
        <v>-$7,100,000</v>
      </c>
      <c r="DJ161" s="320" t="str">
        <f t="shared" si="166"/>
        <v>-$6,300,000</v>
      </c>
      <c r="DK161" s="320" t="str">
        <f t="shared" si="166"/>
        <v>-$25,000,000</v>
      </c>
      <c r="DL161" s="320" t="str">
        <f t="shared" si="166"/>
        <v>-$7</v>
      </c>
      <c r="DM161" s="330" t="s">
        <v>276</v>
      </c>
      <c r="DN161" s="280" t="s">
        <v>276</v>
      </c>
    </row>
    <row r="162" spans="1:118"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309" t="s">
        <v>142</v>
      </c>
      <c r="AD162" s="318" t="str">
        <f t="shared" ca="1" si="17"/>
        <v>$81</v>
      </c>
      <c r="AE162" s="320" t="str">
        <f t="shared" ref="AE162" si="167">AE62</f>
        <v>25,000</v>
      </c>
      <c r="AF162" s="320" t="str">
        <f t="shared" ref="AF162:AS162" si="168">AF62</f>
        <v>563</v>
      </c>
      <c r="AG162" s="320" t="str">
        <f t="shared" si="168"/>
        <v>145</v>
      </c>
      <c r="AH162" s="320" t="str">
        <f t="shared" si="168"/>
        <v>570</v>
      </c>
      <c r="AI162" s="320" t="str">
        <f t="shared" si="168"/>
        <v>60</v>
      </c>
      <c r="AJ162" s="320" t="str">
        <f t="shared" si="168"/>
        <v>36</v>
      </c>
      <c r="AK162" s="320" t="str">
        <f t="shared" si="168"/>
        <v>12</v>
      </c>
      <c r="AL162" s="320" t="str">
        <f t="shared" si="168"/>
        <v>3,350</v>
      </c>
      <c r="AM162" s="320" t="str">
        <f t="shared" si="168"/>
        <v>175</v>
      </c>
      <c r="AN162" s="320" t="str">
        <f t="shared" si="168"/>
        <v>1,750,000</v>
      </c>
      <c r="AO162" s="320" t="str">
        <f t="shared" si="168"/>
        <v>3,824</v>
      </c>
      <c r="AP162" s="320" t="str">
        <f t="shared" si="168"/>
        <v>3,824</v>
      </c>
      <c r="AQ162" s="320" t="str">
        <f t="shared" si="168"/>
        <v>261,878</v>
      </c>
      <c r="AR162" s="320" t="str">
        <f t="shared" si="168"/>
        <v>6,638,314</v>
      </c>
      <c r="AS162" s="320" t="str">
        <f t="shared" si="168"/>
        <v>9,238,314</v>
      </c>
      <c r="AT162" s="320" t="str">
        <f t="shared" ref="AT162:AX162" si="169">AT62</f>
        <v>$6,785,325</v>
      </c>
      <c r="AU162" s="320" t="str">
        <f t="shared" si="169"/>
        <v>$4,456,872</v>
      </c>
      <c r="AV162" s="320" t="str">
        <f t="shared" si="169"/>
        <v>$8,976,913</v>
      </c>
      <c r="AW162" s="320" t="str">
        <f t="shared" si="169"/>
        <v>$20,763,256</v>
      </c>
      <c r="AX162" s="320" t="str">
        <f t="shared" si="169"/>
        <v>$81</v>
      </c>
      <c r="AY162" s="330" t="s">
        <v>276</v>
      </c>
      <c r="AZ162" s="330"/>
      <c r="BA162" s="309" t="str">
        <f t="shared" ref="BA162:BT162" si="170">BA62</f>
        <v>25,000</v>
      </c>
      <c r="BB162" s="320" t="str">
        <f t="shared" si="170"/>
        <v>562</v>
      </c>
      <c r="BC162" s="320" t="str">
        <f t="shared" si="170"/>
        <v>175</v>
      </c>
      <c r="BD162" s="320" t="str">
        <f t="shared" si="170"/>
        <v>565</v>
      </c>
      <c r="BE162" s="320" t="str">
        <f t="shared" si="170"/>
        <v>68</v>
      </c>
      <c r="BF162" s="320" t="str">
        <f t="shared" si="170"/>
        <v>37</v>
      </c>
      <c r="BG162" s="320" t="str">
        <f t="shared" si="170"/>
        <v>12</v>
      </c>
      <c r="BH162" s="320" t="str">
        <f t="shared" si="170"/>
        <v>3,350</v>
      </c>
      <c r="BI162" s="320" t="str">
        <f t="shared" si="170"/>
        <v>175</v>
      </c>
      <c r="BJ162" s="320" t="str">
        <f t="shared" si="170"/>
        <v>1,750,000</v>
      </c>
      <c r="BK162" s="320" t="str">
        <f t="shared" si="170"/>
        <v>3,216</v>
      </c>
      <c r="BL162" s="320" t="str">
        <f t="shared" si="170"/>
        <v>3,216</v>
      </c>
      <c r="BM162" s="320" t="str">
        <f t="shared" si="170"/>
        <v>214,443</v>
      </c>
      <c r="BN162" s="320" t="str">
        <f t="shared" si="170"/>
        <v>5,333,929</v>
      </c>
      <c r="BO162" s="320" t="str">
        <f t="shared" si="170"/>
        <v>7,511,217</v>
      </c>
      <c r="BP162" s="320" t="str">
        <f t="shared" si="170"/>
        <v>$6,675,388</v>
      </c>
      <c r="BQ162" s="320" t="str">
        <f t="shared" si="170"/>
        <v>$4,318,351</v>
      </c>
      <c r="BR162" s="320" t="str">
        <f t="shared" si="170"/>
        <v>$8,759,423</v>
      </c>
      <c r="BS162" s="320" t="str">
        <f t="shared" si="170"/>
        <v>$19,853,164</v>
      </c>
      <c r="BT162" s="320" t="str">
        <f t="shared" si="170"/>
        <v>$83</v>
      </c>
      <c r="BU162" s="330" t="s">
        <v>276</v>
      </c>
      <c r="BV162" s="330" t="s">
        <v>276</v>
      </c>
      <c r="BW162" s="309" t="str">
        <f t="shared" ref="BW162:CP162" si="171">BW62</f>
        <v>25,000</v>
      </c>
      <c r="BX162" s="320" t="str">
        <f t="shared" si="171"/>
        <v>563</v>
      </c>
      <c r="BY162" s="320" t="str">
        <f t="shared" si="171"/>
        <v>160</v>
      </c>
      <c r="BZ162" s="320" t="str">
        <f t="shared" si="171"/>
        <v>568</v>
      </c>
      <c r="CA162" s="320" t="str">
        <f t="shared" si="171"/>
        <v>64</v>
      </c>
      <c r="CB162" s="320" t="str">
        <f t="shared" si="171"/>
        <v>37</v>
      </c>
      <c r="CC162" s="320" t="str">
        <f t="shared" si="171"/>
        <v>12</v>
      </c>
      <c r="CD162" s="320" t="str">
        <f t="shared" si="171"/>
        <v>3,350</v>
      </c>
      <c r="CE162" s="320" t="str">
        <f t="shared" si="171"/>
        <v>175</v>
      </c>
      <c r="CF162" s="320" t="str">
        <f t="shared" si="171"/>
        <v>1,750,000</v>
      </c>
      <c r="CG162" s="320" t="str">
        <f t="shared" si="171"/>
        <v>3,520</v>
      </c>
      <c r="CH162" s="320" t="str">
        <f t="shared" si="171"/>
        <v>3,520</v>
      </c>
      <c r="CI162" s="320" t="str">
        <f t="shared" si="171"/>
        <v>238,161</v>
      </c>
      <c r="CJ162" s="320" t="str">
        <f t="shared" si="171"/>
        <v>5,986,122</v>
      </c>
      <c r="CK162" s="320" t="str">
        <f t="shared" si="171"/>
        <v>8,374,766</v>
      </c>
      <c r="CL162" s="320" t="str">
        <f t="shared" si="171"/>
        <v>$6,730,357</v>
      </c>
      <c r="CM162" s="320" t="str">
        <f t="shared" si="171"/>
        <v>$4,387,612</v>
      </c>
      <c r="CN162" s="320" t="str">
        <f t="shared" si="171"/>
        <v>$8,868,168</v>
      </c>
      <c r="CO162" s="320" t="str">
        <f t="shared" si="171"/>
        <v>$20,308,210</v>
      </c>
      <c r="CP162" s="320" t="str">
        <f t="shared" si="171"/>
        <v>$82</v>
      </c>
      <c r="CQ162" s="330" t="s">
        <v>276</v>
      </c>
      <c r="CR162" s="330" t="s">
        <v>276</v>
      </c>
      <c r="CS162" s="309" t="str">
        <f t="shared" ref="CS162:DL162" si="172">CS62</f>
        <v>0</v>
      </c>
      <c r="CT162" s="320" t="str">
        <f t="shared" si="172"/>
        <v>1</v>
      </c>
      <c r="CU162" s="320" t="str">
        <f t="shared" si="172"/>
        <v>-30</v>
      </c>
      <c r="CV162" s="320" t="str">
        <f t="shared" si="172"/>
        <v>5</v>
      </c>
      <c r="CW162" s="320" t="str">
        <f t="shared" si="172"/>
        <v>-8</v>
      </c>
      <c r="CX162" s="320" t="str">
        <f t="shared" si="172"/>
        <v>-1</v>
      </c>
      <c r="CY162" s="320" t="str">
        <f t="shared" si="172"/>
        <v>0</v>
      </c>
      <c r="CZ162" s="320" t="str">
        <f t="shared" si="172"/>
        <v>0</v>
      </c>
      <c r="DA162" s="320" t="str">
        <f t="shared" si="172"/>
        <v>0</v>
      </c>
      <c r="DB162" s="320" t="str">
        <f t="shared" si="172"/>
        <v>0</v>
      </c>
      <c r="DC162" s="320" t="str">
        <f t="shared" si="172"/>
        <v>608</v>
      </c>
      <c r="DD162" s="320" t="str">
        <f t="shared" si="172"/>
        <v>608</v>
      </c>
      <c r="DE162" s="320" t="str">
        <f t="shared" si="172"/>
        <v>47,435</v>
      </c>
      <c r="DF162" s="320" t="str">
        <f t="shared" si="172"/>
        <v>1,304,385</v>
      </c>
      <c r="DG162" s="320" t="str">
        <f t="shared" si="172"/>
        <v>1,727,097</v>
      </c>
      <c r="DH162" s="320" t="str">
        <f t="shared" si="172"/>
        <v>$109,937</v>
      </c>
      <c r="DI162" s="320" t="str">
        <f t="shared" si="172"/>
        <v>$138,521</v>
      </c>
      <c r="DJ162" s="320" t="str">
        <f t="shared" si="172"/>
        <v>$217,490</v>
      </c>
      <c r="DK162" s="320" t="str">
        <f t="shared" si="172"/>
        <v>$910,092</v>
      </c>
      <c r="DL162" s="320" t="str">
        <f t="shared" si="172"/>
        <v>-$2</v>
      </c>
      <c r="DM162" s="330" t="s">
        <v>276</v>
      </c>
      <c r="DN162" s="280" t="s">
        <v>276</v>
      </c>
    </row>
    <row r="163" spans="1:118"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309" t="s">
        <v>64</v>
      </c>
      <c r="AD163" s="318" t="str">
        <f t="shared" ca="1" si="17"/>
        <v>$61</v>
      </c>
      <c r="AE163" s="320" t="str">
        <f t="shared" ref="AE163" si="173">AE63</f>
        <v>23,168</v>
      </c>
      <c r="AF163" s="320" t="str">
        <f t="shared" ref="AF163:AS163" si="174">AF63</f>
        <v>878</v>
      </c>
      <c r="AG163" s="320" t="str">
        <f t="shared" si="174"/>
        <v>-</v>
      </c>
      <c r="AH163" s="320" t="str">
        <f t="shared" si="174"/>
        <v>707</v>
      </c>
      <c r="AI163" s="320" t="str">
        <f t="shared" si="174"/>
        <v>133</v>
      </c>
      <c r="AJ163" s="320" t="str">
        <f t="shared" si="174"/>
        <v>26</v>
      </c>
      <c r="AK163" s="320" t="str">
        <f t="shared" si="174"/>
        <v>128</v>
      </c>
      <c r="AL163" s="320" t="str">
        <f t="shared" si="174"/>
        <v>170,000</v>
      </c>
      <c r="AM163" s="320" t="str">
        <f t="shared" si="174"/>
        <v>138</v>
      </c>
      <c r="AN163" s="320" t="str">
        <f t="shared" si="174"/>
        <v>6,650,000</v>
      </c>
      <c r="AO163" s="320" t="str">
        <f t="shared" si="174"/>
        <v>-</v>
      </c>
      <c r="AP163" s="320" t="str">
        <f t="shared" si="174"/>
        <v>-</v>
      </c>
      <c r="AQ163" s="320" t="str">
        <f t="shared" si="174"/>
        <v>-</v>
      </c>
      <c r="AR163" s="320" t="str">
        <f t="shared" si="174"/>
        <v>-</v>
      </c>
      <c r="AS163" s="320" t="str">
        <f t="shared" si="174"/>
        <v>-</v>
      </c>
      <c r="AT163" s="320" t="str">
        <f t="shared" ref="AT163:AX163" si="175">AT63</f>
        <v>$4,556,686</v>
      </c>
      <c r="AU163" s="320" t="str">
        <f t="shared" si="175"/>
        <v>$10,495,981</v>
      </c>
      <c r="AV163" s="320" t="str">
        <f t="shared" si="175"/>
        <v>$4,769,149</v>
      </c>
      <c r="AW163" s="320" t="str">
        <f t="shared" si="175"/>
        <v>$31,727,369</v>
      </c>
      <c r="AX163" s="320" t="str">
        <f t="shared" si="175"/>
        <v>$61</v>
      </c>
      <c r="AY163" s="330" t="s">
        <v>276</v>
      </c>
      <c r="AZ163" s="330"/>
      <c r="BA163" s="309" t="str">
        <f t="shared" ref="BA163:BT163" si="176">BA63</f>
        <v>24,000</v>
      </c>
      <c r="BB163" s="320" t="str">
        <f t="shared" si="176"/>
        <v>839</v>
      </c>
      <c r="BC163" s="320">
        <f t="shared" si="176"/>
        <v>0</v>
      </c>
      <c r="BD163" s="320" t="str">
        <f t="shared" si="176"/>
        <v>698</v>
      </c>
      <c r="BE163" s="320" t="str">
        <f t="shared" si="176"/>
        <v>135</v>
      </c>
      <c r="BF163" s="320" t="str">
        <f t="shared" si="176"/>
        <v>26</v>
      </c>
      <c r="BG163" s="320" t="str">
        <f t="shared" si="176"/>
        <v>131</v>
      </c>
      <c r="BH163" s="320" t="str">
        <f t="shared" si="176"/>
        <v>162,000</v>
      </c>
      <c r="BI163" s="320" t="str">
        <f t="shared" si="176"/>
        <v>130</v>
      </c>
      <c r="BJ163" s="320" t="str">
        <f t="shared" si="176"/>
        <v>6,650,000</v>
      </c>
      <c r="BK163" s="320" t="str">
        <f t="shared" si="176"/>
        <v>111,000</v>
      </c>
      <c r="BL163" s="320" t="str">
        <f t="shared" si="176"/>
        <v>120,022</v>
      </c>
      <c r="BM163" s="320" t="str">
        <f t="shared" si="176"/>
        <v>45,000</v>
      </c>
      <c r="BN163" s="320">
        <f t="shared" si="176"/>
        <v>0</v>
      </c>
      <c r="BO163" s="320" t="str">
        <f t="shared" si="176"/>
        <v>2,397,000</v>
      </c>
      <c r="BP163" s="320" t="str">
        <f t="shared" si="176"/>
        <v>$3,400,000</v>
      </c>
      <c r="BQ163" s="320" t="str">
        <f t="shared" si="176"/>
        <v>$7,900,000</v>
      </c>
      <c r="BR163" s="320" t="str">
        <f t="shared" si="176"/>
        <v>$11,000,000</v>
      </c>
      <c r="BS163" s="320" t="str">
        <f t="shared" si="176"/>
        <v>$22,300,000</v>
      </c>
      <c r="BT163" s="320" t="str">
        <f t="shared" si="176"/>
        <v>$52</v>
      </c>
      <c r="BU163" s="330" t="s">
        <v>276</v>
      </c>
      <c r="BV163" s="330" t="s">
        <v>276</v>
      </c>
      <c r="BW163" s="309" t="str">
        <f t="shared" ref="BW163:CP163" si="177">BW63</f>
        <v>23,584</v>
      </c>
      <c r="BX163" s="320" t="str">
        <f t="shared" si="177"/>
        <v>859</v>
      </c>
      <c r="BY163" s="320" t="str">
        <f t="shared" si="177"/>
        <v>-</v>
      </c>
      <c r="BZ163" s="320" t="str">
        <f t="shared" si="177"/>
        <v>703</v>
      </c>
      <c r="CA163" s="320" t="str">
        <f t="shared" si="177"/>
        <v>134</v>
      </c>
      <c r="CB163" s="320" t="str">
        <f t="shared" si="177"/>
        <v>26</v>
      </c>
      <c r="CC163" s="320" t="str">
        <f t="shared" si="177"/>
        <v>130</v>
      </c>
      <c r="CD163" s="320" t="str">
        <f t="shared" si="177"/>
        <v>166,000</v>
      </c>
      <c r="CE163" s="320" t="str">
        <f t="shared" si="177"/>
        <v>134</v>
      </c>
      <c r="CF163" s="320" t="str">
        <f t="shared" si="177"/>
        <v>6,650,000</v>
      </c>
      <c r="CG163" s="320" t="str">
        <f t="shared" si="177"/>
        <v>-</v>
      </c>
      <c r="CH163" s="320" t="str">
        <f t="shared" si="177"/>
        <v>-</v>
      </c>
      <c r="CI163" s="320" t="str">
        <f t="shared" si="177"/>
        <v>-</v>
      </c>
      <c r="CJ163" s="320" t="str">
        <f t="shared" si="177"/>
        <v>-</v>
      </c>
      <c r="CK163" s="320" t="str">
        <f t="shared" si="177"/>
        <v>-</v>
      </c>
      <c r="CL163" s="320" t="str">
        <f t="shared" si="177"/>
        <v>$3,978,343</v>
      </c>
      <c r="CM163" s="320" t="str">
        <f t="shared" si="177"/>
        <v>$9,197,991</v>
      </c>
      <c r="CN163" s="320" t="str">
        <f t="shared" si="177"/>
        <v>$7,884,575</v>
      </c>
      <c r="CO163" s="320" t="str">
        <f t="shared" si="177"/>
        <v>$27,013,685</v>
      </c>
      <c r="CP163" s="320" t="str">
        <f t="shared" si="177"/>
        <v>$57</v>
      </c>
      <c r="CQ163" s="330" t="s">
        <v>276</v>
      </c>
      <c r="CR163" s="330" t="s">
        <v>276</v>
      </c>
      <c r="CS163" s="309" t="str">
        <f t="shared" ref="CS163:DL163" si="178">CS63</f>
        <v>-832</v>
      </c>
      <c r="CT163" s="320" t="str">
        <f t="shared" si="178"/>
        <v>39</v>
      </c>
      <c r="CU163" s="320" t="str">
        <f t="shared" si="178"/>
        <v>-</v>
      </c>
      <c r="CV163" s="320" t="str">
        <f t="shared" si="178"/>
        <v>9</v>
      </c>
      <c r="CW163" s="320" t="str">
        <f t="shared" si="178"/>
        <v>-2</v>
      </c>
      <c r="CX163" s="320" t="str">
        <f t="shared" si="178"/>
        <v>0</v>
      </c>
      <c r="CY163" s="320" t="str">
        <f t="shared" si="178"/>
        <v>-3</v>
      </c>
      <c r="CZ163" s="320" t="str">
        <f t="shared" si="178"/>
        <v>8,000</v>
      </c>
      <c r="DA163" s="320" t="str">
        <f t="shared" si="178"/>
        <v>8</v>
      </c>
      <c r="DB163" s="320" t="str">
        <f t="shared" si="178"/>
        <v>0</v>
      </c>
      <c r="DC163" s="320" t="str">
        <f t="shared" si="178"/>
        <v>-</v>
      </c>
      <c r="DD163" s="320" t="str">
        <f t="shared" si="178"/>
        <v>-</v>
      </c>
      <c r="DE163" s="320" t="str">
        <f t="shared" si="178"/>
        <v>-</v>
      </c>
      <c r="DF163" s="320" t="str">
        <f t="shared" si="178"/>
        <v>-</v>
      </c>
      <c r="DG163" s="320" t="str">
        <f t="shared" si="178"/>
        <v>-</v>
      </c>
      <c r="DH163" s="320" t="str">
        <f t="shared" si="178"/>
        <v>$1,156,686</v>
      </c>
      <c r="DI163" s="320" t="str">
        <f t="shared" si="178"/>
        <v>$2,595,981</v>
      </c>
      <c r="DJ163" s="320" t="str">
        <f t="shared" si="178"/>
        <v>-$6,230,851</v>
      </c>
      <c r="DK163" s="320" t="str">
        <f t="shared" si="178"/>
        <v>$9,427,369</v>
      </c>
      <c r="DL163" s="320" t="str">
        <f t="shared" si="178"/>
        <v>$9</v>
      </c>
      <c r="DM163" s="330" t="s">
        <v>276</v>
      </c>
      <c r="DN163" s="280" t="s">
        <v>276</v>
      </c>
    </row>
    <row r="164" spans="1:118"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309" t="s">
        <v>157</v>
      </c>
      <c r="AD164" s="318" t="str">
        <f t="shared" ca="1" si="17"/>
        <v>-</v>
      </c>
      <c r="AE164" s="320" t="str">
        <f t="shared" ref="AE164" si="179">AE64</f>
        <v>-</v>
      </c>
      <c r="AF164" s="320" t="str">
        <f t="shared" ref="AF164:AS164" si="180">AF64</f>
        <v>-</v>
      </c>
      <c r="AG164" s="320" t="str">
        <f t="shared" si="180"/>
        <v>-</v>
      </c>
      <c r="AH164" s="320" t="str">
        <f t="shared" si="180"/>
        <v>-</v>
      </c>
      <c r="AI164" s="320" t="str">
        <f t="shared" si="180"/>
        <v>-</v>
      </c>
      <c r="AJ164" s="320" t="str">
        <f t="shared" si="180"/>
        <v>-</v>
      </c>
      <c r="AK164" s="320" t="str">
        <f t="shared" si="180"/>
        <v>-</v>
      </c>
      <c r="AL164" s="320" t="str">
        <f t="shared" si="180"/>
        <v>-</v>
      </c>
      <c r="AM164" s="320" t="str">
        <f t="shared" si="180"/>
        <v>-</v>
      </c>
      <c r="AN164" s="320" t="str">
        <f t="shared" si="180"/>
        <v>-</v>
      </c>
      <c r="AO164" s="320" t="str">
        <f t="shared" si="180"/>
        <v>-</v>
      </c>
      <c r="AP164" s="320" t="str">
        <f t="shared" si="180"/>
        <v>-</v>
      </c>
      <c r="AQ164" s="320" t="str">
        <f t="shared" si="180"/>
        <v>-</v>
      </c>
      <c r="AR164" s="320" t="str">
        <f t="shared" si="180"/>
        <v>-</v>
      </c>
      <c r="AS164" s="320" t="str">
        <f t="shared" si="180"/>
        <v>-</v>
      </c>
      <c r="AT164" s="320" t="str">
        <f t="shared" ref="AT164:AX164" si="181">AT64</f>
        <v>-</v>
      </c>
      <c r="AU164" s="320" t="str">
        <f t="shared" si="181"/>
        <v>-</v>
      </c>
      <c r="AV164" s="320" t="str">
        <f t="shared" si="181"/>
        <v>-</v>
      </c>
      <c r="AW164" s="320" t="str">
        <f t="shared" si="181"/>
        <v>-</v>
      </c>
      <c r="AX164" s="320" t="str">
        <f t="shared" si="181"/>
        <v>-</v>
      </c>
      <c r="AY164" s="330" t="s">
        <v>276</v>
      </c>
      <c r="AZ164" s="330"/>
      <c r="BA164" s="309" t="str">
        <f t="shared" ref="BA164:BT164" si="182">BA64</f>
        <v>13,706</v>
      </c>
      <c r="BB164" s="320" t="str">
        <f t="shared" si="182"/>
        <v>429</v>
      </c>
      <c r="BC164" s="320" t="str">
        <f t="shared" si="182"/>
        <v>37</v>
      </c>
      <c r="BD164" s="320" t="str">
        <f t="shared" si="182"/>
        <v>319</v>
      </c>
      <c r="BE164" s="320" t="str">
        <f t="shared" si="182"/>
        <v>50</v>
      </c>
      <c r="BF164" s="320" t="str">
        <f t="shared" si="182"/>
        <v>13</v>
      </c>
      <c r="BG164" s="320" t="str">
        <f t="shared" si="182"/>
        <v>8</v>
      </c>
      <c r="BH164" s="320" t="str">
        <f t="shared" si="182"/>
        <v>3,000</v>
      </c>
      <c r="BI164" s="320" t="str">
        <f t="shared" si="182"/>
        <v>15</v>
      </c>
      <c r="BJ164" s="320" t="str">
        <f t="shared" si="182"/>
        <v>568,000</v>
      </c>
      <c r="BK164" s="320" t="str">
        <f t="shared" si="182"/>
        <v>859</v>
      </c>
      <c r="BL164" s="320" t="str">
        <f t="shared" si="182"/>
        <v>859</v>
      </c>
      <c r="BM164" s="320" t="str">
        <f t="shared" si="182"/>
        <v>59,111</v>
      </c>
      <c r="BN164" s="320" t="str">
        <f t="shared" si="182"/>
        <v>263,246</v>
      </c>
      <c r="BO164" s="320" t="str">
        <f t="shared" si="182"/>
        <v>290,563</v>
      </c>
      <c r="BP164" s="320" t="str">
        <f t="shared" si="182"/>
        <v>$913,484</v>
      </c>
      <c r="BQ164" s="320" t="str">
        <f t="shared" si="182"/>
        <v>$2,351,597</v>
      </c>
      <c r="BR164" s="320" t="str">
        <f t="shared" si="182"/>
        <v>$1,809,527</v>
      </c>
      <c r="BS164" s="320" t="str">
        <f t="shared" si="182"/>
        <v>$5,074,608</v>
      </c>
      <c r="BT164" s="320" t="str">
        <f t="shared" si="182"/>
        <v>$51</v>
      </c>
      <c r="BU164" s="330" t="s">
        <v>276</v>
      </c>
      <c r="BV164" s="330" t="s">
        <v>276</v>
      </c>
      <c r="BW164" s="309" t="str">
        <f t="shared" ref="BW164:CP164" si="183">BW64</f>
        <v>-</v>
      </c>
      <c r="BX164" s="320" t="str">
        <f t="shared" si="183"/>
        <v>-</v>
      </c>
      <c r="BY164" s="320" t="str">
        <f t="shared" si="183"/>
        <v>-</v>
      </c>
      <c r="BZ164" s="320" t="str">
        <f t="shared" si="183"/>
        <v>-</v>
      </c>
      <c r="CA164" s="320" t="str">
        <f t="shared" si="183"/>
        <v>-</v>
      </c>
      <c r="CB164" s="320" t="str">
        <f t="shared" si="183"/>
        <v>-</v>
      </c>
      <c r="CC164" s="320" t="str">
        <f t="shared" si="183"/>
        <v>-</v>
      </c>
      <c r="CD164" s="320" t="str">
        <f t="shared" si="183"/>
        <v>-</v>
      </c>
      <c r="CE164" s="320" t="str">
        <f t="shared" si="183"/>
        <v>-</v>
      </c>
      <c r="CF164" s="320" t="str">
        <f t="shared" si="183"/>
        <v>-</v>
      </c>
      <c r="CG164" s="320" t="str">
        <f t="shared" si="183"/>
        <v>-</v>
      </c>
      <c r="CH164" s="320" t="str">
        <f t="shared" si="183"/>
        <v>-</v>
      </c>
      <c r="CI164" s="320" t="str">
        <f t="shared" si="183"/>
        <v>-</v>
      </c>
      <c r="CJ164" s="320" t="str">
        <f t="shared" si="183"/>
        <v>-</v>
      </c>
      <c r="CK164" s="320" t="str">
        <f t="shared" si="183"/>
        <v>-</v>
      </c>
      <c r="CL164" s="320" t="str">
        <f t="shared" si="183"/>
        <v>-</v>
      </c>
      <c r="CM164" s="320" t="str">
        <f t="shared" si="183"/>
        <v>-</v>
      </c>
      <c r="CN164" s="320" t="str">
        <f t="shared" si="183"/>
        <v>-</v>
      </c>
      <c r="CO164" s="320" t="str">
        <f t="shared" si="183"/>
        <v>-</v>
      </c>
      <c r="CP164" s="320" t="str">
        <f t="shared" si="183"/>
        <v>-</v>
      </c>
      <c r="CQ164" s="330" t="s">
        <v>276</v>
      </c>
      <c r="CR164" s="330" t="s">
        <v>276</v>
      </c>
      <c r="CS164" s="309" t="str">
        <f t="shared" ref="CS164:DL164" si="184">CS64</f>
        <v>-</v>
      </c>
      <c r="CT164" s="320" t="str">
        <f t="shared" si="184"/>
        <v>-</v>
      </c>
      <c r="CU164" s="320" t="str">
        <f t="shared" si="184"/>
        <v>-</v>
      </c>
      <c r="CV164" s="320" t="str">
        <f t="shared" si="184"/>
        <v>-</v>
      </c>
      <c r="CW164" s="320" t="str">
        <f t="shared" si="184"/>
        <v>-</v>
      </c>
      <c r="CX164" s="320" t="str">
        <f t="shared" si="184"/>
        <v>-</v>
      </c>
      <c r="CY164" s="320" t="str">
        <f t="shared" si="184"/>
        <v>-</v>
      </c>
      <c r="CZ164" s="320" t="str">
        <f t="shared" si="184"/>
        <v>-</v>
      </c>
      <c r="DA164" s="320" t="str">
        <f t="shared" si="184"/>
        <v>-</v>
      </c>
      <c r="DB164" s="320" t="str">
        <f t="shared" si="184"/>
        <v>-</v>
      </c>
      <c r="DC164" s="320" t="str">
        <f t="shared" si="184"/>
        <v>-</v>
      </c>
      <c r="DD164" s="320" t="str">
        <f t="shared" si="184"/>
        <v>-</v>
      </c>
      <c r="DE164" s="320" t="str">
        <f t="shared" si="184"/>
        <v>-</v>
      </c>
      <c r="DF164" s="320" t="str">
        <f t="shared" si="184"/>
        <v>-</v>
      </c>
      <c r="DG164" s="320" t="str">
        <f t="shared" si="184"/>
        <v>-</v>
      </c>
      <c r="DH164" s="320" t="str">
        <f t="shared" si="184"/>
        <v>-</v>
      </c>
      <c r="DI164" s="320" t="str">
        <f t="shared" si="184"/>
        <v>-</v>
      </c>
      <c r="DJ164" s="320" t="str">
        <f t="shared" si="184"/>
        <v>-</v>
      </c>
      <c r="DK164" s="320" t="str">
        <f t="shared" si="184"/>
        <v>-</v>
      </c>
      <c r="DL164" s="320" t="str">
        <f t="shared" si="184"/>
        <v>-</v>
      </c>
      <c r="DM164" s="330" t="s">
        <v>276</v>
      </c>
      <c r="DN164" s="280" t="s">
        <v>276</v>
      </c>
    </row>
    <row r="165" spans="1:118"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309" t="s">
        <v>336</v>
      </c>
      <c r="AD165" s="318" t="str">
        <f t="shared" ca="1" si="17"/>
        <v>$60</v>
      </c>
      <c r="AE165" s="320" t="str">
        <f t="shared" ref="AE165" si="185">AE65</f>
        <v>9,336</v>
      </c>
      <c r="AF165" s="320" t="str">
        <f t="shared" ref="AF165:AS165" si="186">AF65</f>
        <v>664</v>
      </c>
      <c r="AG165" s="320">
        <f t="shared" si="186"/>
        <v>0</v>
      </c>
      <c r="AH165" s="320" t="str">
        <f t="shared" si="186"/>
        <v>736</v>
      </c>
      <c r="AI165" s="320" t="str">
        <f t="shared" si="186"/>
        <v>23</v>
      </c>
      <c r="AJ165" s="320" t="str">
        <f t="shared" si="186"/>
        <v>2</v>
      </c>
      <c r="AK165" s="320" t="str">
        <f t="shared" si="186"/>
        <v>107</v>
      </c>
      <c r="AL165" s="320" t="str">
        <f t="shared" si="186"/>
        <v>209,630</v>
      </c>
      <c r="AM165" s="320" t="str">
        <f t="shared" si="186"/>
        <v>44</v>
      </c>
      <c r="AN165" s="320" t="str">
        <f t="shared" si="186"/>
        <v>232,000</v>
      </c>
      <c r="AO165" s="320" t="str">
        <f t="shared" si="186"/>
        <v>124,561</v>
      </c>
      <c r="AP165" s="320" t="str">
        <f t="shared" si="186"/>
        <v>124,561</v>
      </c>
      <c r="AQ165" s="320" t="str">
        <f t="shared" si="186"/>
        <v>11,926</v>
      </c>
      <c r="AR165" s="320">
        <f t="shared" si="186"/>
        <v>0</v>
      </c>
      <c r="AS165" s="320" t="str">
        <f t="shared" si="186"/>
        <v>209,098</v>
      </c>
      <c r="AT165" s="320" t="str">
        <f t="shared" ref="AT165:AX165" si="187">AT65</f>
        <v>$10,229,575</v>
      </c>
      <c r="AU165" s="320" t="str">
        <f t="shared" si="187"/>
        <v>$3,758,664</v>
      </c>
      <c r="AV165" s="320" t="str">
        <f t="shared" si="187"/>
        <v>$7,405,220</v>
      </c>
      <c r="AW165" s="320" t="str">
        <f t="shared" si="187"/>
        <v>$36,396,279</v>
      </c>
      <c r="AX165" s="320" t="str">
        <f t="shared" si="187"/>
        <v>$60</v>
      </c>
      <c r="AY165" s="330" t="s">
        <v>276</v>
      </c>
      <c r="AZ165" s="330"/>
      <c r="BA165" s="309" t="str">
        <f t="shared" ref="BA165:BT165" si="188">BA65</f>
        <v>9,366</v>
      </c>
      <c r="BB165" s="320" t="str">
        <f t="shared" si="188"/>
        <v>664</v>
      </c>
      <c r="BC165" s="320" t="str">
        <f t="shared" si="188"/>
        <v>-</v>
      </c>
      <c r="BD165" s="320" t="str">
        <f t="shared" si="188"/>
        <v>736</v>
      </c>
      <c r="BE165" s="320" t="str">
        <f t="shared" si="188"/>
        <v>23</v>
      </c>
      <c r="BF165" s="320" t="str">
        <f t="shared" si="188"/>
        <v>2</v>
      </c>
      <c r="BG165" s="320" t="str">
        <f t="shared" si="188"/>
        <v>107</v>
      </c>
      <c r="BH165" s="320" t="str">
        <f t="shared" si="188"/>
        <v>209,630</v>
      </c>
      <c r="BI165" s="320" t="str">
        <f t="shared" si="188"/>
        <v>44</v>
      </c>
      <c r="BJ165" s="320" t="str">
        <f t="shared" si="188"/>
        <v>232,000</v>
      </c>
      <c r="BK165" s="320" t="str">
        <f t="shared" si="188"/>
        <v>-</v>
      </c>
      <c r="BL165" s="320" t="str">
        <f t="shared" si="188"/>
        <v>201,293</v>
      </c>
      <c r="BM165" s="320" t="str">
        <f t="shared" si="188"/>
        <v>75,727</v>
      </c>
      <c r="BN165" s="320">
        <f t="shared" si="188"/>
        <v>0</v>
      </c>
      <c r="BO165" s="320" t="str">
        <f t="shared" si="188"/>
        <v>292,193</v>
      </c>
      <c r="BP165" s="320" t="str">
        <f t="shared" si="188"/>
        <v>$10,805,041</v>
      </c>
      <c r="BQ165" s="320" t="str">
        <f t="shared" si="188"/>
        <v>$5,978,000</v>
      </c>
      <c r="BR165" s="320" t="str">
        <f t="shared" si="188"/>
        <v>$12,123,843</v>
      </c>
      <c r="BS165" s="320" t="str">
        <f t="shared" si="188"/>
        <v>$29,162,864</v>
      </c>
      <c r="BT165" s="320" t="str">
        <f t="shared" si="188"/>
        <v>$57</v>
      </c>
      <c r="BU165" s="330" t="s">
        <v>276</v>
      </c>
      <c r="BV165" s="330" t="s">
        <v>276</v>
      </c>
      <c r="BW165" s="309" t="str">
        <f t="shared" ref="BW165:CP165" si="189">BW65</f>
        <v>9,351</v>
      </c>
      <c r="BX165" s="320" t="str">
        <f t="shared" si="189"/>
        <v>664</v>
      </c>
      <c r="BY165" s="320" t="str">
        <f t="shared" si="189"/>
        <v>-</v>
      </c>
      <c r="BZ165" s="320" t="str">
        <f t="shared" si="189"/>
        <v>736</v>
      </c>
      <c r="CA165" s="320" t="str">
        <f t="shared" si="189"/>
        <v>23</v>
      </c>
      <c r="CB165" s="320" t="str">
        <f t="shared" si="189"/>
        <v>2</v>
      </c>
      <c r="CC165" s="320" t="str">
        <f t="shared" si="189"/>
        <v>107</v>
      </c>
      <c r="CD165" s="320" t="str">
        <f t="shared" si="189"/>
        <v>209,630</v>
      </c>
      <c r="CE165" s="320" t="str">
        <f t="shared" si="189"/>
        <v>44</v>
      </c>
      <c r="CF165" s="320" t="str">
        <f t="shared" si="189"/>
        <v>232,000</v>
      </c>
      <c r="CG165" s="320" t="str">
        <f t="shared" si="189"/>
        <v>-</v>
      </c>
      <c r="CH165" s="320" t="str">
        <f t="shared" si="189"/>
        <v>162,927</v>
      </c>
      <c r="CI165" s="320" t="str">
        <f t="shared" si="189"/>
        <v>43,826</v>
      </c>
      <c r="CJ165" s="320" t="str">
        <f t="shared" si="189"/>
        <v>0</v>
      </c>
      <c r="CK165" s="320" t="str">
        <f t="shared" si="189"/>
        <v>250,646</v>
      </c>
      <c r="CL165" s="320" t="str">
        <f t="shared" si="189"/>
        <v>$10,517,308</v>
      </c>
      <c r="CM165" s="320" t="str">
        <f t="shared" si="189"/>
        <v>$4,868,332</v>
      </c>
      <c r="CN165" s="320" t="str">
        <f t="shared" si="189"/>
        <v>$9,764,531</v>
      </c>
      <c r="CO165" s="320" t="str">
        <f t="shared" si="189"/>
        <v>$32,779,572</v>
      </c>
      <c r="CP165" s="320" t="str">
        <f t="shared" si="189"/>
        <v>$59</v>
      </c>
      <c r="CQ165" s="330" t="s">
        <v>276</v>
      </c>
      <c r="CR165" s="330" t="s">
        <v>276</v>
      </c>
      <c r="CS165" s="309" t="str">
        <f t="shared" ref="CS165:DL165" si="190">CS65</f>
        <v>-30</v>
      </c>
      <c r="CT165" s="320" t="str">
        <f t="shared" si="190"/>
        <v>0</v>
      </c>
      <c r="CU165" s="320" t="str">
        <f t="shared" si="190"/>
        <v>-</v>
      </c>
      <c r="CV165" s="320" t="str">
        <f t="shared" si="190"/>
        <v>0</v>
      </c>
      <c r="CW165" s="320" t="str">
        <f t="shared" si="190"/>
        <v>0</v>
      </c>
      <c r="CX165" s="320" t="str">
        <f t="shared" si="190"/>
        <v>0</v>
      </c>
      <c r="CY165" s="320" t="str">
        <f t="shared" si="190"/>
        <v>0</v>
      </c>
      <c r="CZ165" s="320" t="str">
        <f t="shared" si="190"/>
        <v>0</v>
      </c>
      <c r="DA165" s="320" t="str">
        <f t="shared" si="190"/>
        <v>0</v>
      </c>
      <c r="DB165" s="320" t="str">
        <f t="shared" si="190"/>
        <v>0</v>
      </c>
      <c r="DC165" s="320" t="str">
        <f t="shared" si="190"/>
        <v>-</v>
      </c>
      <c r="DD165" s="320" t="str">
        <f t="shared" si="190"/>
        <v>-76,732</v>
      </c>
      <c r="DE165" s="320" t="str">
        <f t="shared" si="190"/>
        <v>-63,801</v>
      </c>
      <c r="DF165" s="320" t="str">
        <f t="shared" si="190"/>
        <v>#VALUE!</v>
      </c>
      <c r="DG165" s="320" t="str">
        <f t="shared" si="190"/>
        <v>-83,095</v>
      </c>
      <c r="DH165" s="320" t="str">
        <f t="shared" si="190"/>
        <v>-$575,466</v>
      </c>
      <c r="DI165" s="320" t="str">
        <f t="shared" si="190"/>
        <v>-$2,219,336</v>
      </c>
      <c r="DJ165" s="320" t="str">
        <f t="shared" si="190"/>
        <v>-$4,718,623</v>
      </c>
      <c r="DK165" s="320" t="str">
        <f t="shared" si="190"/>
        <v>$7,233,415</v>
      </c>
      <c r="DL165" s="320" t="str">
        <f t="shared" si="190"/>
        <v>$3</v>
      </c>
      <c r="DM165" s="330" t="s">
        <v>276</v>
      </c>
      <c r="DN165" s="280" t="s">
        <v>276</v>
      </c>
    </row>
    <row r="166" spans="1:118"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309" t="s">
        <v>158</v>
      </c>
      <c r="AD166" s="318" t="str">
        <f t="shared" ca="1" si="17"/>
        <v>-</v>
      </c>
      <c r="AE166" s="320" t="str">
        <f t="shared" ref="AE166" si="191">AE66</f>
        <v>-</v>
      </c>
      <c r="AF166" s="320" t="str">
        <f t="shared" ref="AF166:AS166" si="192">AF66</f>
        <v>-</v>
      </c>
      <c r="AG166" s="320" t="str">
        <f t="shared" si="192"/>
        <v>-</v>
      </c>
      <c r="AH166" s="320" t="str">
        <f t="shared" si="192"/>
        <v>-</v>
      </c>
      <c r="AI166" s="320" t="str">
        <f t="shared" si="192"/>
        <v>-</v>
      </c>
      <c r="AJ166" s="320" t="str">
        <f t="shared" si="192"/>
        <v>-</v>
      </c>
      <c r="AK166" s="320" t="str">
        <f t="shared" si="192"/>
        <v>-</v>
      </c>
      <c r="AL166" s="320" t="str">
        <f t="shared" si="192"/>
        <v>-</v>
      </c>
      <c r="AM166" s="320" t="str">
        <f t="shared" si="192"/>
        <v>-</v>
      </c>
      <c r="AN166" s="320" t="str">
        <f t="shared" si="192"/>
        <v>-</v>
      </c>
      <c r="AO166" s="320" t="str">
        <f t="shared" si="192"/>
        <v>-</v>
      </c>
      <c r="AP166" s="320" t="str">
        <f t="shared" si="192"/>
        <v>-</v>
      </c>
      <c r="AQ166" s="320" t="str">
        <f t="shared" si="192"/>
        <v>-</v>
      </c>
      <c r="AR166" s="320" t="str">
        <f t="shared" si="192"/>
        <v>-</v>
      </c>
      <c r="AS166" s="320" t="str">
        <f t="shared" si="192"/>
        <v>-</v>
      </c>
      <c r="AT166" s="320" t="str">
        <f t="shared" ref="AT166:AX166" si="193">AT66</f>
        <v>-</v>
      </c>
      <c r="AU166" s="320" t="str">
        <f t="shared" si="193"/>
        <v>-</v>
      </c>
      <c r="AV166" s="320" t="str">
        <f t="shared" si="193"/>
        <v>-</v>
      </c>
      <c r="AW166" s="320" t="str">
        <f t="shared" si="193"/>
        <v>-</v>
      </c>
      <c r="AX166" s="320" t="str">
        <f t="shared" si="193"/>
        <v>-</v>
      </c>
      <c r="AY166" s="330" t="s">
        <v>276</v>
      </c>
      <c r="AZ166" s="330"/>
      <c r="BA166" s="309" t="str">
        <f t="shared" ref="BA166:BT166" si="194">BA66</f>
        <v>13,295</v>
      </c>
      <c r="BB166" s="320" t="str">
        <f t="shared" si="194"/>
        <v>700</v>
      </c>
      <c r="BC166" s="320" t="str">
        <f t="shared" si="194"/>
        <v>150</v>
      </c>
      <c r="BD166" s="320" t="str">
        <f t="shared" si="194"/>
        <v>2,342</v>
      </c>
      <c r="BE166" s="320" t="str">
        <f t="shared" si="194"/>
        <v>5</v>
      </c>
      <c r="BF166" s="320" t="str">
        <f t="shared" si="194"/>
        <v>3</v>
      </c>
      <c r="BG166" s="320" t="str">
        <f t="shared" si="194"/>
        <v>66</v>
      </c>
      <c r="BH166" s="320" t="str">
        <f t="shared" si="194"/>
        <v>228,585</v>
      </c>
      <c r="BI166" s="320" t="str">
        <f t="shared" si="194"/>
        <v>66</v>
      </c>
      <c r="BJ166" s="320" t="str">
        <f t="shared" si="194"/>
        <v>858,810</v>
      </c>
      <c r="BK166" s="320" t="str">
        <f t="shared" si="194"/>
        <v>470,973</v>
      </c>
      <c r="BL166" s="320" t="str">
        <f t="shared" si="194"/>
        <v>470,973</v>
      </c>
      <c r="BM166" s="320" t="str">
        <f t="shared" si="194"/>
        <v>2,514</v>
      </c>
      <c r="BN166" s="320" t="str">
        <f t="shared" si="194"/>
        <v>938,953</v>
      </c>
      <c r="BO166" s="320" t="str">
        <f t="shared" si="194"/>
        <v>2,105,971</v>
      </c>
      <c r="BP166" s="320" t="str">
        <f t="shared" si="194"/>
        <v>-</v>
      </c>
      <c r="BQ166" s="320" t="str">
        <f t="shared" si="194"/>
        <v>-</v>
      </c>
      <c r="BR166" s="320" t="str">
        <f t="shared" si="194"/>
        <v>$26,023,573</v>
      </c>
      <c r="BS166" s="320" t="str">
        <f t="shared" si="194"/>
        <v>$127,928,431</v>
      </c>
      <c r="BT166" s="320" t="str">
        <f t="shared" si="194"/>
        <v>$62</v>
      </c>
      <c r="BU166" s="330" t="s">
        <v>276</v>
      </c>
      <c r="BV166" s="330" t="s">
        <v>276</v>
      </c>
      <c r="BW166" s="309" t="str">
        <f t="shared" ref="BW166:CP166" si="195">BW66</f>
        <v>-</v>
      </c>
      <c r="BX166" s="320" t="str">
        <f t="shared" si="195"/>
        <v>-</v>
      </c>
      <c r="BY166" s="320" t="str">
        <f t="shared" si="195"/>
        <v>-</v>
      </c>
      <c r="BZ166" s="320" t="str">
        <f t="shared" si="195"/>
        <v>-</v>
      </c>
      <c r="CA166" s="320" t="str">
        <f t="shared" si="195"/>
        <v>-</v>
      </c>
      <c r="CB166" s="320" t="str">
        <f t="shared" si="195"/>
        <v>-</v>
      </c>
      <c r="CC166" s="320" t="str">
        <f t="shared" si="195"/>
        <v>-</v>
      </c>
      <c r="CD166" s="320" t="str">
        <f t="shared" si="195"/>
        <v>-</v>
      </c>
      <c r="CE166" s="320" t="str">
        <f t="shared" si="195"/>
        <v>-</v>
      </c>
      <c r="CF166" s="320" t="str">
        <f t="shared" si="195"/>
        <v>-</v>
      </c>
      <c r="CG166" s="320" t="str">
        <f t="shared" si="195"/>
        <v>-</v>
      </c>
      <c r="CH166" s="320" t="str">
        <f t="shared" si="195"/>
        <v>-</v>
      </c>
      <c r="CI166" s="320" t="str">
        <f t="shared" si="195"/>
        <v>-</v>
      </c>
      <c r="CJ166" s="320" t="str">
        <f t="shared" si="195"/>
        <v>-</v>
      </c>
      <c r="CK166" s="320" t="str">
        <f t="shared" si="195"/>
        <v>-</v>
      </c>
      <c r="CL166" s="320" t="str">
        <f t="shared" si="195"/>
        <v>-</v>
      </c>
      <c r="CM166" s="320" t="str">
        <f t="shared" si="195"/>
        <v>-</v>
      </c>
      <c r="CN166" s="320" t="str">
        <f t="shared" si="195"/>
        <v>-</v>
      </c>
      <c r="CO166" s="320" t="str">
        <f t="shared" si="195"/>
        <v>-</v>
      </c>
      <c r="CP166" s="320" t="str">
        <f t="shared" si="195"/>
        <v>-</v>
      </c>
      <c r="CQ166" s="330" t="s">
        <v>276</v>
      </c>
      <c r="CR166" s="330" t="s">
        <v>276</v>
      </c>
      <c r="CS166" s="309" t="str">
        <f t="shared" ref="CS166:DL166" si="196">CS66</f>
        <v>-</v>
      </c>
      <c r="CT166" s="320" t="str">
        <f t="shared" si="196"/>
        <v>-</v>
      </c>
      <c r="CU166" s="320" t="str">
        <f t="shared" si="196"/>
        <v>-</v>
      </c>
      <c r="CV166" s="320" t="str">
        <f t="shared" si="196"/>
        <v>-</v>
      </c>
      <c r="CW166" s="320" t="str">
        <f t="shared" si="196"/>
        <v>-</v>
      </c>
      <c r="CX166" s="320" t="str">
        <f t="shared" si="196"/>
        <v>-</v>
      </c>
      <c r="CY166" s="320" t="str">
        <f t="shared" si="196"/>
        <v>-</v>
      </c>
      <c r="CZ166" s="320" t="str">
        <f t="shared" si="196"/>
        <v>-</v>
      </c>
      <c r="DA166" s="320" t="str">
        <f t="shared" si="196"/>
        <v>-</v>
      </c>
      <c r="DB166" s="320" t="str">
        <f t="shared" si="196"/>
        <v>-</v>
      </c>
      <c r="DC166" s="320" t="str">
        <f t="shared" si="196"/>
        <v>-</v>
      </c>
      <c r="DD166" s="320" t="str">
        <f t="shared" si="196"/>
        <v>-</v>
      </c>
      <c r="DE166" s="320" t="str">
        <f t="shared" si="196"/>
        <v>-</v>
      </c>
      <c r="DF166" s="320" t="str">
        <f t="shared" si="196"/>
        <v>-</v>
      </c>
      <c r="DG166" s="320" t="str">
        <f t="shared" si="196"/>
        <v>-</v>
      </c>
      <c r="DH166" s="320" t="str">
        <f t="shared" si="196"/>
        <v>-</v>
      </c>
      <c r="DI166" s="320" t="str">
        <f t="shared" si="196"/>
        <v>-</v>
      </c>
      <c r="DJ166" s="320" t="str">
        <f t="shared" si="196"/>
        <v>-</v>
      </c>
      <c r="DK166" s="320" t="str">
        <f t="shared" si="196"/>
        <v>-</v>
      </c>
      <c r="DL166" s="320" t="str">
        <f t="shared" si="196"/>
        <v>-</v>
      </c>
      <c r="DM166" s="330" t="s">
        <v>276</v>
      </c>
      <c r="DN166" s="280" t="s">
        <v>276</v>
      </c>
    </row>
    <row r="167" spans="1:118"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309" t="s">
        <v>357</v>
      </c>
      <c r="AD167" s="318" t="str">
        <f t="shared" ca="1" si="17"/>
        <v>-</v>
      </c>
      <c r="AE167" s="320" t="str">
        <f t="shared" ref="AE167" si="197">AE67</f>
        <v>-</v>
      </c>
      <c r="AF167" s="320" t="str">
        <f t="shared" ref="AF167:AS167" si="198">AF67</f>
        <v>-</v>
      </c>
      <c r="AG167" s="320" t="str">
        <f t="shared" si="198"/>
        <v>-</v>
      </c>
      <c r="AH167" s="320" t="str">
        <f t="shared" si="198"/>
        <v>-</v>
      </c>
      <c r="AI167" s="320" t="str">
        <f t="shared" si="198"/>
        <v>-</v>
      </c>
      <c r="AJ167" s="320" t="str">
        <f t="shared" si="198"/>
        <v>-</v>
      </c>
      <c r="AK167" s="320" t="str">
        <f t="shared" si="198"/>
        <v>-</v>
      </c>
      <c r="AL167" s="320" t="str">
        <f t="shared" si="198"/>
        <v>-</v>
      </c>
      <c r="AM167" s="320" t="str">
        <f t="shared" si="198"/>
        <v>-</v>
      </c>
      <c r="AN167" s="320" t="str">
        <f t="shared" si="198"/>
        <v>-</v>
      </c>
      <c r="AO167" s="320" t="str">
        <f t="shared" si="198"/>
        <v>-</v>
      </c>
      <c r="AP167" s="320" t="str">
        <f t="shared" si="198"/>
        <v>-</v>
      </c>
      <c r="AQ167" s="320" t="str">
        <f t="shared" si="198"/>
        <v>-</v>
      </c>
      <c r="AR167" s="320" t="str">
        <f t="shared" si="198"/>
        <v>-</v>
      </c>
      <c r="AS167" s="320" t="str">
        <f t="shared" si="198"/>
        <v>-</v>
      </c>
      <c r="AT167" s="320" t="str">
        <f t="shared" ref="AT167:AX167" si="199">AT67</f>
        <v>-</v>
      </c>
      <c r="AU167" s="320" t="str">
        <f t="shared" si="199"/>
        <v>-</v>
      </c>
      <c r="AV167" s="320" t="str">
        <f t="shared" si="199"/>
        <v>-</v>
      </c>
      <c r="AW167" s="320" t="str">
        <f t="shared" si="199"/>
        <v>-</v>
      </c>
      <c r="AX167" s="320" t="str">
        <f t="shared" si="199"/>
        <v>-</v>
      </c>
      <c r="AY167" s="330" t="s">
        <v>276</v>
      </c>
      <c r="AZ167" s="330"/>
      <c r="BA167" s="309" t="str">
        <f t="shared" ref="BA167:BT167" si="200">BA67</f>
        <v>-</v>
      </c>
      <c r="BB167" s="320" t="str">
        <f t="shared" si="200"/>
        <v>-</v>
      </c>
      <c r="BC167" s="320" t="str">
        <f t="shared" si="200"/>
        <v>-</v>
      </c>
      <c r="BD167" s="320" t="str">
        <f t="shared" si="200"/>
        <v>-</v>
      </c>
      <c r="BE167" s="320" t="str">
        <f t="shared" si="200"/>
        <v>-</v>
      </c>
      <c r="BF167" s="320" t="str">
        <f t="shared" si="200"/>
        <v>-</v>
      </c>
      <c r="BG167" s="320" t="str">
        <f t="shared" si="200"/>
        <v>-</v>
      </c>
      <c r="BH167" s="320" t="str">
        <f t="shared" si="200"/>
        <v>-</v>
      </c>
      <c r="BI167" s="320" t="str">
        <f t="shared" si="200"/>
        <v>-</v>
      </c>
      <c r="BJ167" s="320" t="str">
        <f t="shared" si="200"/>
        <v>-</v>
      </c>
      <c r="BK167" s="320" t="str">
        <f t="shared" si="200"/>
        <v>-</v>
      </c>
      <c r="BL167" s="320" t="str">
        <f t="shared" si="200"/>
        <v>-</v>
      </c>
      <c r="BM167" s="320" t="str">
        <f t="shared" si="200"/>
        <v>-</v>
      </c>
      <c r="BN167" s="320" t="str">
        <f t="shared" si="200"/>
        <v>-</v>
      </c>
      <c r="BO167" s="320" t="str">
        <f t="shared" si="200"/>
        <v>-</v>
      </c>
      <c r="BP167" s="320" t="str">
        <f t="shared" si="200"/>
        <v>-</v>
      </c>
      <c r="BQ167" s="320" t="str">
        <f t="shared" si="200"/>
        <v>-</v>
      </c>
      <c r="BR167" s="320" t="str">
        <f t="shared" si="200"/>
        <v>-</v>
      </c>
      <c r="BS167" s="320" t="str">
        <f t="shared" si="200"/>
        <v>-</v>
      </c>
      <c r="BT167" s="320" t="str">
        <f t="shared" si="200"/>
        <v>-</v>
      </c>
      <c r="BU167" s="330" t="s">
        <v>276</v>
      </c>
      <c r="BV167" s="330" t="s">
        <v>276</v>
      </c>
      <c r="BW167" s="309" t="str">
        <f t="shared" ref="BW167:CP167" si="201">BW67</f>
        <v>-</v>
      </c>
      <c r="BX167" s="320" t="str">
        <f t="shared" si="201"/>
        <v>-</v>
      </c>
      <c r="BY167" s="320" t="str">
        <f t="shared" si="201"/>
        <v>-</v>
      </c>
      <c r="BZ167" s="320" t="str">
        <f t="shared" si="201"/>
        <v>-</v>
      </c>
      <c r="CA167" s="320" t="str">
        <f t="shared" si="201"/>
        <v>-</v>
      </c>
      <c r="CB167" s="320" t="str">
        <f t="shared" si="201"/>
        <v>-</v>
      </c>
      <c r="CC167" s="320" t="str">
        <f t="shared" si="201"/>
        <v>-</v>
      </c>
      <c r="CD167" s="320" t="str">
        <f t="shared" si="201"/>
        <v>-</v>
      </c>
      <c r="CE167" s="320" t="str">
        <f t="shared" si="201"/>
        <v>-</v>
      </c>
      <c r="CF167" s="320" t="str">
        <f t="shared" si="201"/>
        <v>-</v>
      </c>
      <c r="CG167" s="320" t="str">
        <f t="shared" si="201"/>
        <v>-</v>
      </c>
      <c r="CH167" s="320" t="str">
        <f t="shared" si="201"/>
        <v>-</v>
      </c>
      <c r="CI167" s="320" t="str">
        <f t="shared" si="201"/>
        <v>-</v>
      </c>
      <c r="CJ167" s="320" t="str">
        <f t="shared" si="201"/>
        <v>-</v>
      </c>
      <c r="CK167" s="320" t="str">
        <f t="shared" si="201"/>
        <v>-</v>
      </c>
      <c r="CL167" s="320" t="str">
        <f t="shared" si="201"/>
        <v>-</v>
      </c>
      <c r="CM167" s="320" t="str">
        <f t="shared" si="201"/>
        <v>-</v>
      </c>
      <c r="CN167" s="320" t="str">
        <f t="shared" si="201"/>
        <v>-</v>
      </c>
      <c r="CO167" s="320" t="str">
        <f t="shared" si="201"/>
        <v>-</v>
      </c>
      <c r="CP167" s="320" t="str">
        <f t="shared" si="201"/>
        <v>-</v>
      </c>
      <c r="CQ167" s="330" t="s">
        <v>276</v>
      </c>
      <c r="CR167" s="330" t="s">
        <v>276</v>
      </c>
      <c r="CS167" s="309" t="str">
        <f t="shared" ref="CS167:DL167" si="202">CS67</f>
        <v>-</v>
      </c>
      <c r="CT167" s="320" t="str">
        <f t="shared" si="202"/>
        <v>-</v>
      </c>
      <c r="CU167" s="320" t="str">
        <f t="shared" si="202"/>
        <v>-</v>
      </c>
      <c r="CV167" s="320" t="str">
        <f t="shared" si="202"/>
        <v>-</v>
      </c>
      <c r="CW167" s="320" t="str">
        <f t="shared" si="202"/>
        <v>-</v>
      </c>
      <c r="CX167" s="320" t="str">
        <f t="shared" si="202"/>
        <v>-</v>
      </c>
      <c r="CY167" s="320" t="str">
        <f t="shared" si="202"/>
        <v>-</v>
      </c>
      <c r="CZ167" s="320" t="str">
        <f t="shared" si="202"/>
        <v>-</v>
      </c>
      <c r="DA167" s="320" t="str">
        <f t="shared" si="202"/>
        <v>-</v>
      </c>
      <c r="DB167" s="320" t="str">
        <f t="shared" si="202"/>
        <v>-</v>
      </c>
      <c r="DC167" s="320" t="str">
        <f t="shared" si="202"/>
        <v>-</v>
      </c>
      <c r="DD167" s="320" t="str">
        <f t="shared" si="202"/>
        <v>-</v>
      </c>
      <c r="DE167" s="320" t="str">
        <f t="shared" si="202"/>
        <v>-</v>
      </c>
      <c r="DF167" s="320" t="str">
        <f t="shared" si="202"/>
        <v>-</v>
      </c>
      <c r="DG167" s="320" t="str">
        <f t="shared" si="202"/>
        <v>-</v>
      </c>
      <c r="DH167" s="320" t="str">
        <f t="shared" si="202"/>
        <v>-</v>
      </c>
      <c r="DI167" s="320" t="str">
        <f t="shared" si="202"/>
        <v>-</v>
      </c>
      <c r="DJ167" s="320" t="str">
        <f t="shared" si="202"/>
        <v>-</v>
      </c>
      <c r="DK167" s="320" t="str">
        <f t="shared" si="202"/>
        <v>-</v>
      </c>
      <c r="DL167" s="320" t="str">
        <f t="shared" si="202"/>
        <v>-</v>
      </c>
      <c r="DM167" s="330" t="s">
        <v>276</v>
      </c>
      <c r="DN167" s="280" t="s">
        <v>276</v>
      </c>
    </row>
    <row r="168" spans="1:118"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309" t="s">
        <v>100</v>
      </c>
      <c r="AD168" s="318" t="str">
        <f t="shared" ref="AD168:AD186" ca="1" si="203">IF(ISBLANK(OFFSET(AC168,0,$AG$106)),"-",OFFSET(AC168,0,$AG$106))</f>
        <v>$56</v>
      </c>
      <c r="AE168" s="320" t="str">
        <f t="shared" ref="AE168" si="204">AE68</f>
        <v>43,546</v>
      </c>
      <c r="AF168" s="320" t="str">
        <f t="shared" ref="AF168:AS168" si="205">AF68</f>
        <v>3,500</v>
      </c>
      <c r="AG168" s="320" t="str">
        <f t="shared" si="205"/>
        <v>225</v>
      </c>
      <c r="AH168" s="320" t="str">
        <f t="shared" si="205"/>
        <v>1,466</v>
      </c>
      <c r="AI168" s="320" t="str">
        <f t="shared" si="205"/>
        <v>60</v>
      </c>
      <c r="AJ168" s="320" t="str">
        <f t="shared" si="205"/>
        <v>62</v>
      </c>
      <c r="AK168" s="320" t="str">
        <f t="shared" si="205"/>
        <v>256</v>
      </c>
      <c r="AL168" s="320" t="str">
        <f t="shared" si="205"/>
        <v>500,000</v>
      </c>
      <c r="AM168" s="320" t="str">
        <f t="shared" si="205"/>
        <v>256</v>
      </c>
      <c r="AN168" s="320" t="str">
        <f t="shared" si="205"/>
        <v>1,000,000</v>
      </c>
      <c r="AO168" s="320" t="str">
        <f t="shared" si="205"/>
        <v>566,412</v>
      </c>
      <c r="AP168" s="320" t="str">
        <f t="shared" si="205"/>
        <v>566,412</v>
      </c>
      <c r="AQ168" s="320" t="str">
        <f t="shared" si="205"/>
        <v>6,000</v>
      </c>
      <c r="AR168" s="320" t="str">
        <f t="shared" si="205"/>
        <v>500,000</v>
      </c>
      <c r="AS168" s="320" t="str">
        <f t="shared" si="205"/>
        <v>655,000</v>
      </c>
      <c r="AT168" s="320" t="str">
        <f t="shared" ref="AT168:AX168" si="206">AT68</f>
        <v>$227,000,000</v>
      </c>
      <c r="AU168" s="320" t="str">
        <f t="shared" si="206"/>
        <v>$43,000,000</v>
      </c>
      <c r="AV168" s="320" t="str">
        <f t="shared" si="206"/>
        <v>$72,000,000</v>
      </c>
      <c r="AW168" s="320" t="str">
        <f t="shared" si="206"/>
        <v>$400,000,000</v>
      </c>
      <c r="AX168" s="320" t="str">
        <f t="shared" si="206"/>
        <v>$56</v>
      </c>
      <c r="AY168" s="330" t="s">
        <v>276</v>
      </c>
      <c r="AZ168" s="330"/>
      <c r="BA168" s="309" t="str">
        <f t="shared" ref="BA168:BT168" si="207">BA68</f>
        <v>43,546</v>
      </c>
      <c r="BB168" s="320" t="str">
        <f t="shared" si="207"/>
        <v>3,385</v>
      </c>
      <c r="BC168" s="320" t="str">
        <f t="shared" si="207"/>
        <v>365</v>
      </c>
      <c r="BD168" s="320" t="str">
        <f t="shared" si="207"/>
        <v>1,462</v>
      </c>
      <c r="BE168" s="320" t="str">
        <f t="shared" si="207"/>
        <v>37</v>
      </c>
      <c r="BF168" s="320" t="str">
        <f t="shared" si="207"/>
        <v>41</v>
      </c>
      <c r="BG168" s="320" t="str">
        <f t="shared" si="207"/>
        <v>257</v>
      </c>
      <c r="BH168" s="320" t="str">
        <f t="shared" si="207"/>
        <v>490,180</v>
      </c>
      <c r="BI168" s="320" t="str">
        <f t="shared" si="207"/>
        <v>60</v>
      </c>
      <c r="BJ168" s="320" t="str">
        <f t="shared" si="207"/>
        <v>1,100,000</v>
      </c>
      <c r="BK168" s="320" t="str">
        <f t="shared" si="207"/>
        <v>1,106,185</v>
      </c>
      <c r="BL168" s="320" t="str">
        <f t="shared" si="207"/>
        <v>1,106,185</v>
      </c>
      <c r="BM168" s="320" t="str">
        <f t="shared" si="207"/>
        <v>16,725</v>
      </c>
      <c r="BN168" s="320" t="str">
        <f t="shared" si="207"/>
        <v>1,156,515</v>
      </c>
      <c r="BO168" s="320" t="str">
        <f t="shared" si="207"/>
        <v>1,427,690</v>
      </c>
      <c r="BP168" s="320" t="str">
        <f t="shared" si="207"/>
        <v>$169,000,000</v>
      </c>
      <c r="BQ168" s="320" t="str">
        <f t="shared" si="207"/>
        <v>$42,000,000</v>
      </c>
      <c r="BR168" s="320" t="str">
        <f t="shared" si="207"/>
        <v>$57,000,000</v>
      </c>
      <c r="BS168" s="320" t="str">
        <f t="shared" si="207"/>
        <v>$330,000,000</v>
      </c>
      <c r="BT168" s="320" t="str">
        <f t="shared" si="207"/>
        <v>$58</v>
      </c>
      <c r="BU168" s="330" t="s">
        <v>276</v>
      </c>
      <c r="BV168" s="330" t="s">
        <v>276</v>
      </c>
      <c r="BW168" s="309" t="str">
        <f t="shared" ref="BW168:CP168" si="208">BW68</f>
        <v>43,546</v>
      </c>
      <c r="BX168" s="320" t="str">
        <f t="shared" si="208"/>
        <v>3,443</v>
      </c>
      <c r="BY168" s="320" t="str">
        <f t="shared" si="208"/>
        <v>295</v>
      </c>
      <c r="BZ168" s="320" t="str">
        <f t="shared" si="208"/>
        <v>1,464</v>
      </c>
      <c r="CA168" s="320" t="str">
        <f t="shared" si="208"/>
        <v>49</v>
      </c>
      <c r="CB168" s="320" t="str">
        <f t="shared" si="208"/>
        <v>52</v>
      </c>
      <c r="CC168" s="320" t="str">
        <f t="shared" si="208"/>
        <v>257</v>
      </c>
      <c r="CD168" s="320" t="str">
        <f t="shared" si="208"/>
        <v>495,090</v>
      </c>
      <c r="CE168" s="320" t="str">
        <f t="shared" si="208"/>
        <v>158</v>
      </c>
      <c r="CF168" s="320" t="str">
        <f t="shared" si="208"/>
        <v>1,050,000</v>
      </c>
      <c r="CG168" s="320" t="str">
        <f t="shared" si="208"/>
        <v>836,299</v>
      </c>
      <c r="CH168" s="320" t="str">
        <f t="shared" si="208"/>
        <v>836,299</v>
      </c>
      <c r="CI168" s="320" t="str">
        <f t="shared" si="208"/>
        <v>11,363</v>
      </c>
      <c r="CJ168" s="320" t="str">
        <f t="shared" si="208"/>
        <v>828,258</v>
      </c>
      <c r="CK168" s="320" t="str">
        <f t="shared" si="208"/>
        <v>1,041,345</v>
      </c>
      <c r="CL168" s="320" t="str">
        <f t="shared" si="208"/>
        <v>$198,000,000</v>
      </c>
      <c r="CM168" s="320" t="str">
        <f t="shared" si="208"/>
        <v>$42,500,000</v>
      </c>
      <c r="CN168" s="320" t="str">
        <f t="shared" si="208"/>
        <v>$64,500,000</v>
      </c>
      <c r="CO168" s="320" t="str">
        <f t="shared" si="208"/>
        <v>$365,000,000</v>
      </c>
      <c r="CP168" s="320" t="str">
        <f t="shared" si="208"/>
        <v>$57</v>
      </c>
      <c r="CQ168" s="330" t="s">
        <v>276</v>
      </c>
      <c r="CR168" s="330" t="s">
        <v>276</v>
      </c>
      <c r="CS168" s="309" t="str">
        <f t="shared" ref="CS168:DL168" si="209">CS68</f>
        <v>0</v>
      </c>
      <c r="CT168" s="320" t="str">
        <f t="shared" si="209"/>
        <v>115</v>
      </c>
      <c r="CU168" s="320" t="str">
        <f t="shared" si="209"/>
        <v>-140</v>
      </c>
      <c r="CV168" s="320" t="str">
        <f t="shared" si="209"/>
        <v>4</v>
      </c>
      <c r="CW168" s="320" t="str">
        <f t="shared" si="209"/>
        <v>23</v>
      </c>
      <c r="CX168" s="320" t="str">
        <f t="shared" si="209"/>
        <v>21</v>
      </c>
      <c r="CY168" s="320" t="str">
        <f t="shared" si="209"/>
        <v>-1</v>
      </c>
      <c r="CZ168" s="320" t="str">
        <f t="shared" si="209"/>
        <v>9,820</v>
      </c>
      <c r="DA168" s="320" t="str">
        <f t="shared" si="209"/>
        <v>196</v>
      </c>
      <c r="DB168" s="320" t="str">
        <f t="shared" si="209"/>
        <v>-100,000</v>
      </c>
      <c r="DC168" s="320" t="str">
        <f t="shared" si="209"/>
        <v>-539,773</v>
      </c>
      <c r="DD168" s="320" t="str">
        <f t="shared" si="209"/>
        <v>-539,773</v>
      </c>
      <c r="DE168" s="320" t="str">
        <f t="shared" si="209"/>
        <v>-10,725</v>
      </c>
      <c r="DF168" s="320" t="str">
        <f t="shared" si="209"/>
        <v>-656,515</v>
      </c>
      <c r="DG168" s="320" t="str">
        <f t="shared" si="209"/>
        <v>-772,690</v>
      </c>
      <c r="DH168" s="320" t="str">
        <f t="shared" si="209"/>
        <v>$58,000,000</v>
      </c>
      <c r="DI168" s="320" t="str">
        <f t="shared" si="209"/>
        <v>$1,000,000</v>
      </c>
      <c r="DJ168" s="320" t="str">
        <f t="shared" si="209"/>
        <v>$15,000,000</v>
      </c>
      <c r="DK168" s="320" t="str">
        <f t="shared" si="209"/>
        <v>$70,000,000</v>
      </c>
      <c r="DL168" s="320" t="str">
        <f t="shared" si="209"/>
        <v>-$2</v>
      </c>
      <c r="DM168" s="330" t="s">
        <v>276</v>
      </c>
      <c r="DN168" s="280" t="s">
        <v>276</v>
      </c>
    </row>
    <row r="169" spans="1:118"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309" t="s">
        <v>358</v>
      </c>
      <c r="AD169" s="318" t="str">
        <f t="shared" ca="1" si="203"/>
        <v>-</v>
      </c>
      <c r="AE169" s="320" t="str">
        <f t="shared" ref="AE169" si="210">AE69</f>
        <v>-</v>
      </c>
      <c r="AF169" s="320" t="str">
        <f t="shared" ref="AF169:AS169" si="211">AF69</f>
        <v>-</v>
      </c>
      <c r="AG169" s="320" t="str">
        <f t="shared" si="211"/>
        <v>-</v>
      </c>
      <c r="AH169" s="320" t="str">
        <f t="shared" si="211"/>
        <v>-</v>
      </c>
      <c r="AI169" s="320" t="str">
        <f t="shared" si="211"/>
        <v>-</v>
      </c>
      <c r="AJ169" s="320" t="str">
        <f t="shared" si="211"/>
        <v>-</v>
      </c>
      <c r="AK169" s="320" t="str">
        <f t="shared" si="211"/>
        <v>-</v>
      </c>
      <c r="AL169" s="320" t="str">
        <f t="shared" si="211"/>
        <v>-</v>
      </c>
      <c r="AM169" s="320" t="str">
        <f t="shared" si="211"/>
        <v>-</v>
      </c>
      <c r="AN169" s="320" t="str">
        <f t="shared" si="211"/>
        <v>-</v>
      </c>
      <c r="AO169" s="320" t="str">
        <f t="shared" si="211"/>
        <v>-</v>
      </c>
      <c r="AP169" s="320" t="str">
        <f t="shared" si="211"/>
        <v>-</v>
      </c>
      <c r="AQ169" s="320" t="str">
        <f t="shared" si="211"/>
        <v>-</v>
      </c>
      <c r="AR169" s="320" t="str">
        <f t="shared" si="211"/>
        <v>-</v>
      </c>
      <c r="AS169" s="320" t="str">
        <f t="shared" si="211"/>
        <v>-</v>
      </c>
      <c r="AT169" s="320" t="str">
        <f t="shared" ref="AT169:AX169" si="212">AT69</f>
        <v>-</v>
      </c>
      <c r="AU169" s="320" t="str">
        <f t="shared" si="212"/>
        <v>-</v>
      </c>
      <c r="AV169" s="320" t="str">
        <f t="shared" si="212"/>
        <v>-</v>
      </c>
      <c r="AW169" s="320" t="str">
        <f t="shared" si="212"/>
        <v>-</v>
      </c>
      <c r="AX169" s="320" t="str">
        <f t="shared" si="212"/>
        <v>-</v>
      </c>
      <c r="AY169" s="330" t="s">
        <v>276</v>
      </c>
      <c r="AZ169" s="330"/>
      <c r="BA169" s="309" t="str">
        <f t="shared" ref="BA169:BT169" si="213">BA69</f>
        <v>-</v>
      </c>
      <c r="BB169" s="320" t="str">
        <f t="shared" si="213"/>
        <v>-</v>
      </c>
      <c r="BC169" s="320" t="str">
        <f t="shared" si="213"/>
        <v>-</v>
      </c>
      <c r="BD169" s="320" t="str">
        <f t="shared" si="213"/>
        <v>-</v>
      </c>
      <c r="BE169" s="320" t="str">
        <f t="shared" si="213"/>
        <v>-</v>
      </c>
      <c r="BF169" s="320" t="str">
        <f t="shared" si="213"/>
        <v>-</v>
      </c>
      <c r="BG169" s="320" t="str">
        <f t="shared" si="213"/>
        <v>-</v>
      </c>
      <c r="BH169" s="320" t="str">
        <f t="shared" si="213"/>
        <v>-</v>
      </c>
      <c r="BI169" s="320" t="str">
        <f t="shared" si="213"/>
        <v>-</v>
      </c>
      <c r="BJ169" s="320" t="str">
        <f t="shared" si="213"/>
        <v>-</v>
      </c>
      <c r="BK169" s="320" t="str">
        <f t="shared" si="213"/>
        <v>-</v>
      </c>
      <c r="BL169" s="320" t="str">
        <f t="shared" si="213"/>
        <v>-</v>
      </c>
      <c r="BM169" s="320" t="str">
        <f t="shared" si="213"/>
        <v>-</v>
      </c>
      <c r="BN169" s="320" t="str">
        <f t="shared" si="213"/>
        <v>-</v>
      </c>
      <c r="BO169" s="320" t="str">
        <f t="shared" si="213"/>
        <v>-</v>
      </c>
      <c r="BP169" s="320" t="str">
        <f t="shared" si="213"/>
        <v>-</v>
      </c>
      <c r="BQ169" s="320" t="str">
        <f t="shared" si="213"/>
        <v>-</v>
      </c>
      <c r="BR169" s="320" t="str">
        <f t="shared" si="213"/>
        <v>-</v>
      </c>
      <c r="BS169" s="320" t="str">
        <f t="shared" si="213"/>
        <v>-</v>
      </c>
      <c r="BT169" s="320" t="str">
        <f t="shared" si="213"/>
        <v>-</v>
      </c>
      <c r="BU169" s="330" t="s">
        <v>276</v>
      </c>
      <c r="BV169" s="330" t="s">
        <v>276</v>
      </c>
      <c r="BW169" s="309" t="str">
        <f t="shared" ref="BW169:CP169" si="214">BW69</f>
        <v>-</v>
      </c>
      <c r="BX169" s="320" t="str">
        <f t="shared" si="214"/>
        <v>-</v>
      </c>
      <c r="BY169" s="320" t="str">
        <f t="shared" si="214"/>
        <v>-</v>
      </c>
      <c r="BZ169" s="320" t="str">
        <f t="shared" si="214"/>
        <v>-</v>
      </c>
      <c r="CA169" s="320" t="str">
        <f t="shared" si="214"/>
        <v>-</v>
      </c>
      <c r="CB169" s="320" t="str">
        <f t="shared" si="214"/>
        <v>-</v>
      </c>
      <c r="CC169" s="320" t="str">
        <f t="shared" si="214"/>
        <v>-</v>
      </c>
      <c r="CD169" s="320" t="str">
        <f t="shared" si="214"/>
        <v>-</v>
      </c>
      <c r="CE169" s="320" t="str">
        <f t="shared" si="214"/>
        <v>-</v>
      </c>
      <c r="CF169" s="320" t="str">
        <f t="shared" si="214"/>
        <v>-</v>
      </c>
      <c r="CG169" s="320" t="str">
        <f t="shared" si="214"/>
        <v>-</v>
      </c>
      <c r="CH169" s="320" t="str">
        <f t="shared" si="214"/>
        <v>-</v>
      </c>
      <c r="CI169" s="320" t="str">
        <f t="shared" si="214"/>
        <v>-</v>
      </c>
      <c r="CJ169" s="320" t="str">
        <f t="shared" si="214"/>
        <v>-</v>
      </c>
      <c r="CK169" s="320" t="str">
        <f t="shared" si="214"/>
        <v>-</v>
      </c>
      <c r="CL169" s="320" t="str">
        <f t="shared" si="214"/>
        <v>-</v>
      </c>
      <c r="CM169" s="320" t="str">
        <f t="shared" si="214"/>
        <v>-</v>
      </c>
      <c r="CN169" s="320" t="str">
        <f t="shared" si="214"/>
        <v>-</v>
      </c>
      <c r="CO169" s="320" t="str">
        <f t="shared" si="214"/>
        <v>-</v>
      </c>
      <c r="CP169" s="320" t="str">
        <f t="shared" si="214"/>
        <v>-</v>
      </c>
      <c r="CQ169" s="330" t="s">
        <v>276</v>
      </c>
      <c r="CR169" s="330" t="s">
        <v>276</v>
      </c>
      <c r="CS169" s="309" t="str">
        <f t="shared" ref="CS169:DL169" si="215">CS69</f>
        <v>-</v>
      </c>
      <c r="CT169" s="320" t="str">
        <f t="shared" si="215"/>
        <v>-</v>
      </c>
      <c r="CU169" s="320" t="str">
        <f t="shared" si="215"/>
        <v>-</v>
      </c>
      <c r="CV169" s="320" t="str">
        <f t="shared" si="215"/>
        <v>-</v>
      </c>
      <c r="CW169" s="320" t="str">
        <f t="shared" si="215"/>
        <v>-</v>
      </c>
      <c r="CX169" s="320" t="str">
        <f t="shared" si="215"/>
        <v>-</v>
      </c>
      <c r="CY169" s="320" t="str">
        <f t="shared" si="215"/>
        <v>-</v>
      </c>
      <c r="CZ169" s="320" t="str">
        <f t="shared" si="215"/>
        <v>-</v>
      </c>
      <c r="DA169" s="320" t="str">
        <f t="shared" si="215"/>
        <v>-</v>
      </c>
      <c r="DB169" s="320" t="str">
        <f t="shared" si="215"/>
        <v>-</v>
      </c>
      <c r="DC169" s="320" t="str">
        <f t="shared" si="215"/>
        <v>-</v>
      </c>
      <c r="DD169" s="320" t="str">
        <f t="shared" si="215"/>
        <v>-</v>
      </c>
      <c r="DE169" s="320" t="str">
        <f t="shared" si="215"/>
        <v>-</v>
      </c>
      <c r="DF169" s="320" t="str">
        <f t="shared" si="215"/>
        <v>-</v>
      </c>
      <c r="DG169" s="320" t="str">
        <f t="shared" si="215"/>
        <v>-</v>
      </c>
      <c r="DH169" s="320" t="str">
        <f t="shared" si="215"/>
        <v>-</v>
      </c>
      <c r="DI169" s="320" t="str">
        <f t="shared" si="215"/>
        <v>-</v>
      </c>
      <c r="DJ169" s="320" t="str">
        <f t="shared" si="215"/>
        <v>-</v>
      </c>
      <c r="DK169" s="320" t="str">
        <f t="shared" si="215"/>
        <v>-</v>
      </c>
      <c r="DL169" s="320" t="str">
        <f t="shared" si="215"/>
        <v>-</v>
      </c>
      <c r="DM169" s="330" t="s">
        <v>276</v>
      </c>
      <c r="DN169" s="280" t="s">
        <v>276</v>
      </c>
    </row>
    <row r="170" spans="1:118"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309" t="s">
        <v>143</v>
      </c>
      <c r="AD170" s="318" t="str">
        <f t="shared" ca="1" si="203"/>
        <v>$79</v>
      </c>
      <c r="AE170" s="320" t="str">
        <f t="shared" ref="AE170" si="216">AE70</f>
        <v>17,062</v>
      </c>
      <c r="AF170" s="320" t="str">
        <f t="shared" ref="AF170:AS170" si="217">AF70</f>
        <v>371</v>
      </c>
      <c r="AG170" s="320">
        <f t="shared" si="217"/>
        <v>0</v>
      </c>
      <c r="AH170" s="320" t="str">
        <f t="shared" si="217"/>
        <v>360</v>
      </c>
      <c r="AI170" s="320" t="str">
        <f t="shared" si="217"/>
        <v>21</v>
      </c>
      <c r="AJ170" s="320" t="str">
        <f t="shared" si="217"/>
        <v>15</v>
      </c>
      <c r="AK170" s="320" t="str">
        <f t="shared" si="217"/>
        <v>67</v>
      </c>
      <c r="AL170" s="320" t="str">
        <f t="shared" si="217"/>
        <v>94,150</v>
      </c>
      <c r="AM170" s="320" t="str">
        <f t="shared" si="217"/>
        <v>85</v>
      </c>
      <c r="AN170" s="320" t="str">
        <f t="shared" si="217"/>
        <v>1,840,500</v>
      </c>
      <c r="AO170" s="320" t="str">
        <f t="shared" si="217"/>
        <v>32,054</v>
      </c>
      <c r="AP170" s="320" t="str">
        <f t="shared" si="217"/>
        <v>32,054</v>
      </c>
      <c r="AQ170" s="320" t="str">
        <f t="shared" si="217"/>
        <v>34,082</v>
      </c>
      <c r="AR170" s="320" t="str">
        <f t="shared" si="217"/>
        <v>1,671,361</v>
      </c>
      <c r="AS170" s="320" t="str">
        <f t="shared" si="217"/>
        <v>2,085,093</v>
      </c>
      <c r="AT170" s="320" t="str">
        <f t="shared" ref="AT170:AX170" si="218">AT70</f>
        <v>$7,696,826</v>
      </c>
      <c r="AU170" s="320" t="str">
        <f t="shared" si="218"/>
        <v>$6,340,808</v>
      </c>
      <c r="AV170" s="320" t="str">
        <f t="shared" si="218"/>
        <v>$3,203,995</v>
      </c>
      <c r="AW170" s="320" t="str">
        <f t="shared" si="218"/>
        <v>$17,508,007</v>
      </c>
      <c r="AX170" s="320" t="str">
        <f t="shared" si="218"/>
        <v>$79</v>
      </c>
      <c r="AY170" s="330" t="s">
        <v>276</v>
      </c>
      <c r="AZ170" s="330"/>
      <c r="BA170" s="309" t="str">
        <f t="shared" ref="BA170:BT170" si="219">BA70</f>
        <v>17,049</v>
      </c>
      <c r="BB170" s="320" t="str">
        <f t="shared" si="219"/>
        <v>371</v>
      </c>
      <c r="BC170" s="320">
        <f t="shared" si="219"/>
        <v>0</v>
      </c>
      <c r="BD170" s="320" t="str">
        <f t="shared" si="219"/>
        <v>361</v>
      </c>
      <c r="BE170" s="320" t="str">
        <f t="shared" si="219"/>
        <v>25</v>
      </c>
      <c r="BF170" s="320" t="str">
        <f t="shared" si="219"/>
        <v>63</v>
      </c>
      <c r="BG170" s="320" t="str">
        <f t="shared" si="219"/>
        <v>70</v>
      </c>
      <c r="BH170" s="320" t="str">
        <f t="shared" si="219"/>
        <v>91,150</v>
      </c>
      <c r="BI170" s="320" t="str">
        <f t="shared" si="219"/>
        <v>84</v>
      </c>
      <c r="BJ170" s="320" t="str">
        <f t="shared" si="219"/>
        <v>1,435,000</v>
      </c>
      <c r="BK170" s="320" t="str">
        <f t="shared" si="219"/>
        <v>42,256</v>
      </c>
      <c r="BL170" s="320" t="str">
        <f t="shared" si="219"/>
        <v>42,256</v>
      </c>
      <c r="BM170" s="320" t="str">
        <f t="shared" si="219"/>
        <v>51,549</v>
      </c>
      <c r="BN170" s="320" t="str">
        <f t="shared" si="219"/>
        <v>1,818,415</v>
      </c>
      <c r="BO170" s="320" t="str">
        <f t="shared" si="219"/>
        <v>2,293,134</v>
      </c>
      <c r="BP170" s="320" t="str">
        <f t="shared" si="219"/>
        <v>$9,000,932</v>
      </c>
      <c r="BQ170" s="320" t="str">
        <f t="shared" si="219"/>
        <v>$7,316,181</v>
      </c>
      <c r="BR170" s="320" t="str">
        <f t="shared" si="219"/>
        <v>$4,195,364</v>
      </c>
      <c r="BS170" s="320" t="str">
        <f t="shared" si="219"/>
        <v>$20,710,725</v>
      </c>
      <c r="BT170" s="320" t="str">
        <f t="shared" si="219"/>
        <v>$82</v>
      </c>
      <c r="BU170" s="330" t="s">
        <v>276</v>
      </c>
      <c r="BV170" s="330" t="s">
        <v>276</v>
      </c>
      <c r="BW170" s="309" t="str">
        <f t="shared" ref="BW170:CP170" si="220">BW70</f>
        <v>17,056</v>
      </c>
      <c r="BX170" s="320" t="str">
        <f t="shared" si="220"/>
        <v>371</v>
      </c>
      <c r="BY170" s="320" t="str">
        <f t="shared" si="220"/>
        <v>0</v>
      </c>
      <c r="BZ170" s="320" t="str">
        <f t="shared" si="220"/>
        <v>361</v>
      </c>
      <c r="CA170" s="320" t="str">
        <f t="shared" si="220"/>
        <v>23</v>
      </c>
      <c r="CB170" s="320" t="str">
        <f t="shared" si="220"/>
        <v>39</v>
      </c>
      <c r="CC170" s="320" t="str">
        <f t="shared" si="220"/>
        <v>69</v>
      </c>
      <c r="CD170" s="320" t="str">
        <f t="shared" si="220"/>
        <v>92,650</v>
      </c>
      <c r="CE170" s="320" t="str">
        <f t="shared" si="220"/>
        <v>85</v>
      </c>
      <c r="CF170" s="320" t="str">
        <f t="shared" si="220"/>
        <v>1,637,750</v>
      </c>
      <c r="CG170" s="320" t="str">
        <f t="shared" si="220"/>
        <v>37,155</v>
      </c>
      <c r="CH170" s="320" t="str">
        <f t="shared" si="220"/>
        <v>37,155</v>
      </c>
      <c r="CI170" s="320" t="str">
        <f t="shared" si="220"/>
        <v>42,816</v>
      </c>
      <c r="CJ170" s="320" t="str">
        <f t="shared" si="220"/>
        <v>1,744,888</v>
      </c>
      <c r="CK170" s="320" t="str">
        <f t="shared" si="220"/>
        <v>2,189,114</v>
      </c>
      <c r="CL170" s="320" t="str">
        <f t="shared" si="220"/>
        <v>$8,348,879</v>
      </c>
      <c r="CM170" s="320" t="str">
        <f t="shared" si="220"/>
        <v>$6,828,495</v>
      </c>
      <c r="CN170" s="320" t="str">
        <f t="shared" si="220"/>
        <v>$3,699,680</v>
      </c>
      <c r="CO170" s="320" t="str">
        <f t="shared" si="220"/>
        <v>$19,109,366</v>
      </c>
      <c r="CP170" s="320" t="str">
        <f t="shared" si="220"/>
        <v>$80</v>
      </c>
      <c r="CQ170" s="330" t="s">
        <v>276</v>
      </c>
      <c r="CR170" s="330" t="s">
        <v>276</v>
      </c>
      <c r="CS170" s="309" t="str">
        <f t="shared" ref="CS170:DL170" si="221">CS70</f>
        <v>13</v>
      </c>
      <c r="CT170" s="320" t="str">
        <f t="shared" si="221"/>
        <v>0</v>
      </c>
      <c r="CU170" s="320" t="str">
        <f t="shared" si="221"/>
        <v>0</v>
      </c>
      <c r="CV170" s="320" t="str">
        <f t="shared" si="221"/>
        <v>-1</v>
      </c>
      <c r="CW170" s="320" t="str">
        <f t="shared" si="221"/>
        <v>-4</v>
      </c>
      <c r="CX170" s="320" t="str">
        <f t="shared" si="221"/>
        <v>-48</v>
      </c>
      <c r="CY170" s="320" t="str">
        <f t="shared" si="221"/>
        <v>-3</v>
      </c>
      <c r="CZ170" s="320" t="str">
        <f t="shared" si="221"/>
        <v>3,000</v>
      </c>
      <c r="DA170" s="320" t="str">
        <f t="shared" si="221"/>
        <v>1</v>
      </c>
      <c r="DB170" s="320" t="str">
        <f t="shared" si="221"/>
        <v>405,500</v>
      </c>
      <c r="DC170" s="320" t="str">
        <f t="shared" si="221"/>
        <v>-10,202</v>
      </c>
      <c r="DD170" s="320" t="str">
        <f t="shared" si="221"/>
        <v>-10,202</v>
      </c>
      <c r="DE170" s="320" t="str">
        <f t="shared" si="221"/>
        <v>-17,467</v>
      </c>
      <c r="DF170" s="320" t="str">
        <f t="shared" si="221"/>
        <v>-147,054</v>
      </c>
      <c r="DG170" s="320" t="str">
        <f t="shared" si="221"/>
        <v>-208,041</v>
      </c>
      <c r="DH170" s="320" t="str">
        <f t="shared" si="221"/>
        <v>-$1,304,106</v>
      </c>
      <c r="DI170" s="320" t="str">
        <f t="shared" si="221"/>
        <v>-$975,373</v>
      </c>
      <c r="DJ170" s="320" t="str">
        <f t="shared" si="221"/>
        <v>-$991,369</v>
      </c>
      <c r="DK170" s="320" t="str">
        <f t="shared" si="221"/>
        <v>-$3,202,718</v>
      </c>
      <c r="DL170" s="320" t="str">
        <f t="shared" si="221"/>
        <v>-$3</v>
      </c>
      <c r="DM170" s="330" t="s">
        <v>276</v>
      </c>
      <c r="DN170" s="280" t="s">
        <v>276</v>
      </c>
    </row>
    <row r="171" spans="1:118"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309" t="s">
        <v>116</v>
      </c>
      <c r="AD171" s="318" t="str">
        <f t="shared" ca="1" si="203"/>
        <v>$62</v>
      </c>
      <c r="AE171" s="320" t="str">
        <f t="shared" ref="AE171" si="222">AE71</f>
        <v>43,337</v>
      </c>
      <c r="AF171" s="320" t="str">
        <f t="shared" ref="AF171:AS171" si="223">AF71</f>
        <v>2,066</v>
      </c>
      <c r="AG171" s="320" t="str">
        <f t="shared" si="223"/>
        <v>250</v>
      </c>
      <c r="AH171" s="320" t="str">
        <f t="shared" si="223"/>
        <v>1,638</v>
      </c>
      <c r="AI171" s="320" t="str">
        <f t="shared" si="223"/>
        <v>57</v>
      </c>
      <c r="AJ171" s="320" t="str">
        <f t="shared" si="223"/>
        <v>15</v>
      </c>
      <c r="AK171" s="320" t="str">
        <f t="shared" si="223"/>
        <v>239</v>
      </c>
      <c r="AL171" s="320" t="str">
        <f t="shared" si="223"/>
        <v>700,000</v>
      </c>
      <c r="AM171" s="320" t="str">
        <f t="shared" si="223"/>
        <v>206</v>
      </c>
      <c r="AN171" s="320" t="str">
        <f t="shared" si="223"/>
        <v>2,812,000</v>
      </c>
      <c r="AO171" s="320" t="str">
        <f t="shared" si="223"/>
        <v>577,960</v>
      </c>
      <c r="AP171" s="320" t="str">
        <f t="shared" si="223"/>
        <v>577,960</v>
      </c>
      <c r="AQ171" s="320">
        <f t="shared" si="223"/>
        <v>0</v>
      </c>
      <c r="AR171" s="320" t="str">
        <f t="shared" si="223"/>
        <v>7,338,039</v>
      </c>
      <c r="AS171" s="320" t="str">
        <f t="shared" si="223"/>
        <v>9,283,769</v>
      </c>
      <c r="AT171" s="320" t="str">
        <f t="shared" ref="AT171:AX171" si="224">AT71</f>
        <v>$17,274,630</v>
      </c>
      <c r="AU171" s="320" t="str">
        <f t="shared" si="224"/>
        <v>$2,249,366</v>
      </c>
      <c r="AV171" s="320" t="str">
        <f t="shared" si="224"/>
        <v>$41,005,014</v>
      </c>
      <c r="AW171" s="320" t="str">
        <f t="shared" si="224"/>
        <v>$80,606,491</v>
      </c>
      <c r="AX171" s="320" t="str">
        <f t="shared" si="224"/>
        <v>$62</v>
      </c>
      <c r="AY171" s="330" t="s">
        <v>276</v>
      </c>
      <c r="AZ171" s="330"/>
      <c r="BA171" s="309" t="str">
        <f t="shared" ref="BA171:BT171" si="225">BA71</f>
        <v>43,337</v>
      </c>
      <c r="BB171" s="320" t="str">
        <f t="shared" si="225"/>
        <v>2,668</v>
      </c>
      <c r="BC171" s="320" t="str">
        <f t="shared" si="225"/>
        <v>420</v>
      </c>
      <c r="BD171" s="320" t="str">
        <f t="shared" si="225"/>
        <v>1,622</v>
      </c>
      <c r="BE171" s="320" t="str">
        <f t="shared" si="225"/>
        <v>57</v>
      </c>
      <c r="BF171" s="320" t="str">
        <f t="shared" si="225"/>
        <v>9</v>
      </c>
      <c r="BG171" s="320" t="str">
        <f t="shared" si="225"/>
        <v>233</v>
      </c>
      <c r="BH171" s="320" t="str">
        <f t="shared" si="225"/>
        <v>738,098</v>
      </c>
      <c r="BI171" s="320" t="str">
        <f t="shared" si="225"/>
        <v>206</v>
      </c>
      <c r="BJ171" s="320" t="str">
        <f t="shared" si="225"/>
        <v>2,812,000</v>
      </c>
      <c r="BK171" s="320" t="str">
        <f t="shared" si="225"/>
        <v>949,313</v>
      </c>
      <c r="BL171" s="320" t="str">
        <f t="shared" si="225"/>
        <v>949,313</v>
      </c>
      <c r="BM171" s="320" t="str">
        <f t="shared" si="225"/>
        <v>16,754</v>
      </c>
      <c r="BN171" s="320" t="str">
        <f t="shared" si="225"/>
        <v>8,394,084</v>
      </c>
      <c r="BO171" s="320" t="str">
        <f t="shared" si="225"/>
        <v>11,005,628</v>
      </c>
      <c r="BP171" s="320" t="str">
        <f t="shared" si="225"/>
        <v>$21,412,761</v>
      </c>
      <c r="BQ171" s="320" t="str">
        <f t="shared" si="225"/>
        <v>$36,161,515</v>
      </c>
      <c r="BR171" s="320" t="str">
        <f t="shared" si="225"/>
        <v>$63,272,939</v>
      </c>
      <c r="BS171" s="320" t="str">
        <f t="shared" si="225"/>
        <v>$120,847,215</v>
      </c>
      <c r="BT171" s="320" t="str">
        <f t="shared" si="225"/>
        <v>$76</v>
      </c>
      <c r="BU171" s="330" t="s">
        <v>276</v>
      </c>
      <c r="BV171" s="330" t="s">
        <v>276</v>
      </c>
      <c r="BW171" s="309" t="str">
        <f t="shared" ref="BW171:CP171" si="226">BW71</f>
        <v>43,337</v>
      </c>
      <c r="BX171" s="320" t="str">
        <f t="shared" si="226"/>
        <v>2,367</v>
      </c>
      <c r="BY171" s="320" t="str">
        <f t="shared" si="226"/>
        <v>335</v>
      </c>
      <c r="BZ171" s="320" t="str">
        <f t="shared" si="226"/>
        <v>1,630</v>
      </c>
      <c r="CA171" s="320" t="str">
        <f t="shared" si="226"/>
        <v>57</v>
      </c>
      <c r="CB171" s="320" t="str">
        <f t="shared" si="226"/>
        <v>12</v>
      </c>
      <c r="CC171" s="320" t="str">
        <f t="shared" si="226"/>
        <v>236</v>
      </c>
      <c r="CD171" s="320" t="str">
        <f t="shared" si="226"/>
        <v>719,049</v>
      </c>
      <c r="CE171" s="320" t="str">
        <f t="shared" si="226"/>
        <v>206</v>
      </c>
      <c r="CF171" s="320" t="str">
        <f t="shared" si="226"/>
        <v>2,812,000</v>
      </c>
      <c r="CG171" s="320" t="str">
        <f t="shared" si="226"/>
        <v>763,637</v>
      </c>
      <c r="CH171" s="320" t="str">
        <f t="shared" si="226"/>
        <v>763,637</v>
      </c>
      <c r="CI171" s="320" t="str">
        <f t="shared" si="226"/>
        <v>8,377</v>
      </c>
      <c r="CJ171" s="320" t="str">
        <f t="shared" si="226"/>
        <v>7,866,062</v>
      </c>
      <c r="CK171" s="320" t="str">
        <f t="shared" si="226"/>
        <v>10,144,699</v>
      </c>
      <c r="CL171" s="320" t="str">
        <f t="shared" si="226"/>
        <v>$19,343,696</v>
      </c>
      <c r="CM171" s="320" t="str">
        <f t="shared" si="226"/>
        <v>$19,205,441</v>
      </c>
      <c r="CN171" s="320" t="str">
        <f t="shared" si="226"/>
        <v>$52,138,977</v>
      </c>
      <c r="CO171" s="320" t="str">
        <f t="shared" si="226"/>
        <v>$100,726,853</v>
      </c>
      <c r="CP171" s="320" t="str">
        <f t="shared" si="226"/>
        <v>$69</v>
      </c>
      <c r="CQ171" s="330" t="s">
        <v>276</v>
      </c>
      <c r="CR171" s="330" t="s">
        <v>276</v>
      </c>
      <c r="CS171" s="309" t="str">
        <f t="shared" ref="CS171:DL171" si="227">CS71</f>
        <v>0</v>
      </c>
      <c r="CT171" s="320" t="str">
        <f t="shared" si="227"/>
        <v>-602</v>
      </c>
      <c r="CU171" s="320" t="str">
        <f t="shared" si="227"/>
        <v>-170</v>
      </c>
      <c r="CV171" s="320" t="str">
        <f t="shared" si="227"/>
        <v>16</v>
      </c>
      <c r="CW171" s="320" t="str">
        <f t="shared" si="227"/>
        <v>0</v>
      </c>
      <c r="CX171" s="320" t="str">
        <f t="shared" si="227"/>
        <v>6</v>
      </c>
      <c r="CY171" s="320" t="str">
        <f t="shared" si="227"/>
        <v>6</v>
      </c>
      <c r="CZ171" s="320" t="str">
        <f t="shared" si="227"/>
        <v>-38,098</v>
      </c>
      <c r="DA171" s="320" t="str">
        <f t="shared" si="227"/>
        <v>0</v>
      </c>
      <c r="DB171" s="320" t="str">
        <f t="shared" si="227"/>
        <v>0</v>
      </c>
      <c r="DC171" s="320" t="str">
        <f t="shared" si="227"/>
        <v>-371,353</v>
      </c>
      <c r="DD171" s="320" t="str">
        <f t="shared" si="227"/>
        <v>-371,353</v>
      </c>
      <c r="DE171" s="320" t="str">
        <f t="shared" si="227"/>
        <v>-16,754</v>
      </c>
      <c r="DF171" s="320" t="str">
        <f t="shared" si="227"/>
        <v>-1,056,045</v>
      </c>
      <c r="DG171" s="320" t="str">
        <f t="shared" si="227"/>
        <v>-1,721,859</v>
      </c>
      <c r="DH171" s="320" t="str">
        <f t="shared" si="227"/>
        <v>-$4,138,131</v>
      </c>
      <c r="DI171" s="320" t="str">
        <f t="shared" si="227"/>
        <v>-$33,912,149</v>
      </c>
      <c r="DJ171" s="320" t="str">
        <f t="shared" si="227"/>
        <v>-$22,267,925</v>
      </c>
      <c r="DK171" s="320" t="str">
        <f t="shared" si="227"/>
        <v>-$40,240,724</v>
      </c>
      <c r="DL171" s="320" t="str">
        <f t="shared" si="227"/>
        <v>-$14</v>
      </c>
      <c r="DM171" s="330" t="s">
        <v>276</v>
      </c>
      <c r="DN171" s="280" t="s">
        <v>276</v>
      </c>
    </row>
    <row r="172" spans="1:118"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309" t="s">
        <v>359</v>
      </c>
      <c r="AD172" s="318" t="str">
        <f t="shared" ca="1" si="203"/>
        <v>-</v>
      </c>
      <c r="AE172" s="320" t="str">
        <f t="shared" ref="AE172" si="228">AE72</f>
        <v>-</v>
      </c>
      <c r="AF172" s="320" t="str">
        <f t="shared" ref="AF172:AS172" si="229">AF72</f>
        <v>-</v>
      </c>
      <c r="AG172" s="320" t="str">
        <f t="shared" si="229"/>
        <v>-</v>
      </c>
      <c r="AH172" s="320" t="str">
        <f t="shared" si="229"/>
        <v>-</v>
      </c>
      <c r="AI172" s="320" t="str">
        <f t="shared" si="229"/>
        <v>-</v>
      </c>
      <c r="AJ172" s="320" t="str">
        <f t="shared" si="229"/>
        <v>-</v>
      </c>
      <c r="AK172" s="320" t="str">
        <f t="shared" si="229"/>
        <v>-</v>
      </c>
      <c r="AL172" s="320" t="str">
        <f t="shared" si="229"/>
        <v>-</v>
      </c>
      <c r="AM172" s="320" t="str">
        <f t="shared" si="229"/>
        <v>-</v>
      </c>
      <c r="AN172" s="320" t="str">
        <f t="shared" si="229"/>
        <v>-</v>
      </c>
      <c r="AO172" s="320" t="str">
        <f t="shared" si="229"/>
        <v>-</v>
      </c>
      <c r="AP172" s="320" t="str">
        <f t="shared" si="229"/>
        <v>-</v>
      </c>
      <c r="AQ172" s="320" t="str">
        <f t="shared" si="229"/>
        <v>-</v>
      </c>
      <c r="AR172" s="320" t="str">
        <f t="shared" si="229"/>
        <v>-</v>
      </c>
      <c r="AS172" s="320" t="str">
        <f t="shared" si="229"/>
        <v>-</v>
      </c>
      <c r="AT172" s="320" t="str">
        <f t="shared" ref="AT172:AX172" si="230">AT72</f>
        <v>-</v>
      </c>
      <c r="AU172" s="320" t="str">
        <f t="shared" si="230"/>
        <v>-</v>
      </c>
      <c r="AV172" s="320" t="str">
        <f t="shared" si="230"/>
        <v>-</v>
      </c>
      <c r="AW172" s="320" t="str">
        <f t="shared" si="230"/>
        <v>-</v>
      </c>
      <c r="AX172" s="320" t="str">
        <f t="shared" si="230"/>
        <v>-</v>
      </c>
      <c r="AY172" s="330" t="s">
        <v>276</v>
      </c>
      <c r="AZ172" s="330"/>
      <c r="BA172" s="309" t="str">
        <f t="shared" ref="BA172:BT172" si="231">BA72</f>
        <v>-</v>
      </c>
      <c r="BB172" s="320" t="str">
        <f t="shared" si="231"/>
        <v>-</v>
      </c>
      <c r="BC172" s="320" t="str">
        <f t="shared" si="231"/>
        <v>-</v>
      </c>
      <c r="BD172" s="320" t="str">
        <f t="shared" si="231"/>
        <v>-</v>
      </c>
      <c r="BE172" s="320" t="str">
        <f t="shared" si="231"/>
        <v>-</v>
      </c>
      <c r="BF172" s="320" t="str">
        <f t="shared" si="231"/>
        <v>-</v>
      </c>
      <c r="BG172" s="320" t="str">
        <f t="shared" si="231"/>
        <v>-</v>
      </c>
      <c r="BH172" s="320" t="str">
        <f t="shared" si="231"/>
        <v>-</v>
      </c>
      <c r="BI172" s="320" t="str">
        <f t="shared" si="231"/>
        <v>-</v>
      </c>
      <c r="BJ172" s="320" t="str">
        <f t="shared" si="231"/>
        <v>-</v>
      </c>
      <c r="BK172" s="320" t="str">
        <f t="shared" si="231"/>
        <v>-</v>
      </c>
      <c r="BL172" s="320" t="str">
        <f t="shared" si="231"/>
        <v>-</v>
      </c>
      <c r="BM172" s="320" t="str">
        <f t="shared" si="231"/>
        <v>-</v>
      </c>
      <c r="BN172" s="320" t="str">
        <f t="shared" si="231"/>
        <v>-</v>
      </c>
      <c r="BO172" s="320" t="str">
        <f t="shared" si="231"/>
        <v>-</v>
      </c>
      <c r="BP172" s="320" t="str">
        <f t="shared" si="231"/>
        <v>-</v>
      </c>
      <c r="BQ172" s="320" t="str">
        <f t="shared" si="231"/>
        <v>-</v>
      </c>
      <c r="BR172" s="320" t="str">
        <f t="shared" si="231"/>
        <v>-</v>
      </c>
      <c r="BS172" s="320" t="str">
        <f t="shared" si="231"/>
        <v>-</v>
      </c>
      <c r="BT172" s="320" t="str">
        <f t="shared" si="231"/>
        <v>-</v>
      </c>
      <c r="BU172" s="330" t="s">
        <v>276</v>
      </c>
      <c r="BV172" s="330" t="s">
        <v>276</v>
      </c>
      <c r="BW172" s="309" t="str">
        <f t="shared" ref="BW172:CP172" si="232">BW72</f>
        <v>-</v>
      </c>
      <c r="BX172" s="320" t="str">
        <f t="shared" si="232"/>
        <v>-</v>
      </c>
      <c r="BY172" s="320" t="str">
        <f t="shared" si="232"/>
        <v>-</v>
      </c>
      <c r="BZ172" s="320" t="str">
        <f t="shared" si="232"/>
        <v>-</v>
      </c>
      <c r="CA172" s="320" t="str">
        <f t="shared" si="232"/>
        <v>-</v>
      </c>
      <c r="CB172" s="320" t="str">
        <f t="shared" si="232"/>
        <v>-</v>
      </c>
      <c r="CC172" s="320" t="str">
        <f t="shared" si="232"/>
        <v>-</v>
      </c>
      <c r="CD172" s="320" t="str">
        <f t="shared" si="232"/>
        <v>-</v>
      </c>
      <c r="CE172" s="320" t="str">
        <f t="shared" si="232"/>
        <v>-</v>
      </c>
      <c r="CF172" s="320" t="str">
        <f t="shared" si="232"/>
        <v>-</v>
      </c>
      <c r="CG172" s="320" t="str">
        <f t="shared" si="232"/>
        <v>-</v>
      </c>
      <c r="CH172" s="320" t="str">
        <f t="shared" si="232"/>
        <v>-</v>
      </c>
      <c r="CI172" s="320" t="str">
        <f t="shared" si="232"/>
        <v>-</v>
      </c>
      <c r="CJ172" s="320" t="str">
        <f t="shared" si="232"/>
        <v>-</v>
      </c>
      <c r="CK172" s="320" t="str">
        <f t="shared" si="232"/>
        <v>-</v>
      </c>
      <c r="CL172" s="320" t="str">
        <f t="shared" si="232"/>
        <v>-</v>
      </c>
      <c r="CM172" s="320" t="str">
        <f t="shared" si="232"/>
        <v>-</v>
      </c>
      <c r="CN172" s="320" t="str">
        <f t="shared" si="232"/>
        <v>-</v>
      </c>
      <c r="CO172" s="320" t="str">
        <f t="shared" si="232"/>
        <v>-</v>
      </c>
      <c r="CP172" s="320" t="str">
        <f t="shared" si="232"/>
        <v>-</v>
      </c>
      <c r="CQ172" s="330" t="s">
        <v>276</v>
      </c>
      <c r="CR172" s="330" t="s">
        <v>276</v>
      </c>
      <c r="CS172" s="309" t="str">
        <f t="shared" ref="CS172:DL172" si="233">CS72</f>
        <v>-</v>
      </c>
      <c r="CT172" s="320" t="str">
        <f t="shared" si="233"/>
        <v>-</v>
      </c>
      <c r="CU172" s="320" t="str">
        <f t="shared" si="233"/>
        <v>-</v>
      </c>
      <c r="CV172" s="320" t="str">
        <f t="shared" si="233"/>
        <v>-</v>
      </c>
      <c r="CW172" s="320" t="str">
        <f t="shared" si="233"/>
        <v>-</v>
      </c>
      <c r="CX172" s="320" t="str">
        <f t="shared" si="233"/>
        <v>-</v>
      </c>
      <c r="CY172" s="320" t="str">
        <f t="shared" si="233"/>
        <v>-</v>
      </c>
      <c r="CZ172" s="320" t="str">
        <f t="shared" si="233"/>
        <v>-</v>
      </c>
      <c r="DA172" s="320" t="str">
        <f t="shared" si="233"/>
        <v>-</v>
      </c>
      <c r="DB172" s="320" t="str">
        <f t="shared" si="233"/>
        <v>-</v>
      </c>
      <c r="DC172" s="320" t="str">
        <f t="shared" si="233"/>
        <v>-</v>
      </c>
      <c r="DD172" s="320" t="str">
        <f t="shared" si="233"/>
        <v>-</v>
      </c>
      <c r="DE172" s="320" t="str">
        <f t="shared" si="233"/>
        <v>-</v>
      </c>
      <c r="DF172" s="320" t="str">
        <f t="shared" si="233"/>
        <v>-</v>
      </c>
      <c r="DG172" s="320" t="str">
        <f t="shared" si="233"/>
        <v>-</v>
      </c>
      <c r="DH172" s="320" t="str">
        <f t="shared" si="233"/>
        <v>-</v>
      </c>
      <c r="DI172" s="320" t="str">
        <f t="shared" si="233"/>
        <v>-</v>
      </c>
      <c r="DJ172" s="320" t="str">
        <f t="shared" si="233"/>
        <v>-</v>
      </c>
      <c r="DK172" s="320" t="str">
        <f t="shared" si="233"/>
        <v>-</v>
      </c>
      <c r="DL172" s="320" t="str">
        <f t="shared" si="233"/>
        <v>-</v>
      </c>
      <c r="DM172" s="330" t="s">
        <v>276</v>
      </c>
      <c r="DN172" s="280" t="s">
        <v>276</v>
      </c>
    </row>
    <row r="173" spans="1:118"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309" t="s">
        <v>144</v>
      </c>
      <c r="AD173" s="318" t="str">
        <f t="shared" ca="1" si="203"/>
        <v>$80</v>
      </c>
      <c r="AE173" s="320" t="str">
        <f t="shared" ref="AE173" si="234">AE73</f>
        <v>19,090</v>
      </c>
      <c r="AF173" s="320" t="str">
        <f t="shared" ref="AF173:AS173" si="235">AF73</f>
        <v>950</v>
      </c>
      <c r="AG173" s="320" t="str">
        <f t="shared" si="235"/>
        <v>85</v>
      </c>
      <c r="AH173" s="320" t="str">
        <f t="shared" si="235"/>
        <v>491</v>
      </c>
      <c r="AI173" s="320" t="str">
        <f t="shared" si="235"/>
        <v>60</v>
      </c>
      <c r="AJ173" s="320" t="str">
        <f t="shared" si="235"/>
        <v>29</v>
      </c>
      <c r="AK173" s="320" t="str">
        <f t="shared" si="235"/>
        <v>3</v>
      </c>
      <c r="AL173" s="320" t="str">
        <f t="shared" si="235"/>
        <v>1,000</v>
      </c>
      <c r="AM173" s="320" t="str">
        <f t="shared" si="235"/>
        <v>101</v>
      </c>
      <c r="AN173" s="320" t="str">
        <f t="shared" si="235"/>
        <v>2,031,900</v>
      </c>
      <c r="AO173" s="320" t="str">
        <f t="shared" si="235"/>
        <v>785</v>
      </c>
      <c r="AP173" s="320" t="str">
        <f t="shared" si="235"/>
        <v>785</v>
      </c>
      <c r="AQ173" s="320" t="str">
        <f t="shared" si="235"/>
        <v>292,565</v>
      </c>
      <c r="AR173" s="320">
        <f t="shared" si="235"/>
        <v>0</v>
      </c>
      <c r="AS173" s="320" t="str">
        <f t="shared" si="235"/>
        <v>4,788,170</v>
      </c>
      <c r="AT173" s="320" t="str">
        <f t="shared" ref="AT173:AX173" si="236">AT73</f>
        <v>$11,904,102</v>
      </c>
      <c r="AU173" s="320" t="str">
        <f t="shared" si="236"/>
        <v>$8,502,930</v>
      </c>
      <c r="AV173" s="320" t="str">
        <f t="shared" si="236"/>
        <v>$7,652,637</v>
      </c>
      <c r="AW173" s="320" t="str">
        <f t="shared" si="236"/>
        <v>$28,343,100</v>
      </c>
      <c r="AX173" s="320" t="str">
        <f t="shared" si="236"/>
        <v>$80</v>
      </c>
      <c r="AY173" s="330" t="s">
        <v>276</v>
      </c>
      <c r="AZ173" s="330"/>
      <c r="BA173" s="309" t="str">
        <f t="shared" ref="BA173:BT173" si="237">BA73</f>
        <v>19,090</v>
      </c>
      <c r="BB173" s="320" t="str">
        <f t="shared" si="237"/>
        <v>950</v>
      </c>
      <c r="BC173" s="320" t="str">
        <f t="shared" si="237"/>
        <v>46</v>
      </c>
      <c r="BD173" s="320" t="str">
        <f t="shared" si="237"/>
        <v>437</v>
      </c>
      <c r="BE173" s="320" t="str">
        <f t="shared" si="237"/>
        <v>63</v>
      </c>
      <c r="BF173" s="320" t="str">
        <f t="shared" si="237"/>
        <v>29</v>
      </c>
      <c r="BG173" s="320" t="str">
        <f t="shared" si="237"/>
        <v>3</v>
      </c>
      <c r="BH173" s="320" t="str">
        <f t="shared" si="237"/>
        <v>1,000</v>
      </c>
      <c r="BI173" s="320" t="str">
        <f t="shared" si="237"/>
        <v>101</v>
      </c>
      <c r="BJ173" s="320" t="str">
        <f t="shared" si="237"/>
        <v>2,031,900</v>
      </c>
      <c r="BK173" s="320" t="str">
        <f t="shared" si="237"/>
        <v>187</v>
      </c>
      <c r="BL173" s="320" t="str">
        <f t="shared" si="237"/>
        <v>187</v>
      </c>
      <c r="BM173" s="320" t="str">
        <f t="shared" si="237"/>
        <v>136,862</v>
      </c>
      <c r="BN173" s="320">
        <f t="shared" si="237"/>
        <v>0</v>
      </c>
      <c r="BO173" s="320" t="str">
        <f t="shared" si="237"/>
        <v>2,884,705</v>
      </c>
      <c r="BP173" s="320" t="str">
        <f t="shared" si="237"/>
        <v>$8,224,516</v>
      </c>
      <c r="BQ173" s="320" t="str">
        <f t="shared" si="237"/>
        <v>$6,094,848</v>
      </c>
      <c r="BR173" s="320" t="str">
        <f t="shared" si="237"/>
        <v>$4,625,139</v>
      </c>
      <c r="BS173" s="320" t="str">
        <f t="shared" si="237"/>
        <v>$19,326,648</v>
      </c>
      <c r="BT173" s="320" t="str">
        <f t="shared" si="237"/>
        <v>$105</v>
      </c>
      <c r="BU173" s="330" t="s">
        <v>276</v>
      </c>
      <c r="BV173" s="330" t="s">
        <v>276</v>
      </c>
      <c r="BW173" s="309" t="str">
        <f t="shared" ref="BW173:CP173" si="238">BW73</f>
        <v>19,090</v>
      </c>
      <c r="BX173" s="320" t="str">
        <f t="shared" si="238"/>
        <v>950</v>
      </c>
      <c r="BY173" s="320" t="str">
        <f t="shared" si="238"/>
        <v>66</v>
      </c>
      <c r="BZ173" s="320" t="str">
        <f t="shared" si="238"/>
        <v>464</v>
      </c>
      <c r="CA173" s="320" t="str">
        <f t="shared" si="238"/>
        <v>62</v>
      </c>
      <c r="CB173" s="320" t="str">
        <f t="shared" si="238"/>
        <v>29</v>
      </c>
      <c r="CC173" s="320" t="str">
        <f t="shared" si="238"/>
        <v>3</v>
      </c>
      <c r="CD173" s="320" t="str">
        <f t="shared" si="238"/>
        <v>1,000</v>
      </c>
      <c r="CE173" s="320" t="str">
        <f t="shared" si="238"/>
        <v>101</v>
      </c>
      <c r="CF173" s="320" t="str">
        <f t="shared" si="238"/>
        <v>2,031,900</v>
      </c>
      <c r="CG173" s="320" t="str">
        <f t="shared" si="238"/>
        <v>486</v>
      </c>
      <c r="CH173" s="320" t="str">
        <f t="shared" si="238"/>
        <v>486</v>
      </c>
      <c r="CI173" s="320" t="str">
        <f t="shared" si="238"/>
        <v>214,714</v>
      </c>
      <c r="CJ173" s="320" t="str">
        <f t="shared" si="238"/>
        <v>0</v>
      </c>
      <c r="CK173" s="320" t="str">
        <f t="shared" si="238"/>
        <v>3,836,438</v>
      </c>
      <c r="CL173" s="320" t="str">
        <f t="shared" si="238"/>
        <v>$10,064,309</v>
      </c>
      <c r="CM173" s="320" t="str">
        <f t="shared" si="238"/>
        <v>$7,298,889</v>
      </c>
      <c r="CN173" s="320" t="str">
        <f t="shared" si="238"/>
        <v>$6,138,888</v>
      </c>
      <c r="CO173" s="320" t="str">
        <f t="shared" si="238"/>
        <v>$23,834,874</v>
      </c>
      <c r="CP173" s="320" t="str">
        <f t="shared" si="238"/>
        <v>$93</v>
      </c>
      <c r="CQ173" s="330" t="s">
        <v>276</v>
      </c>
      <c r="CR173" s="330" t="s">
        <v>276</v>
      </c>
      <c r="CS173" s="309" t="str">
        <f t="shared" ref="CS173:DL173" si="239">CS73</f>
        <v>0</v>
      </c>
      <c r="CT173" s="320" t="str">
        <f t="shared" si="239"/>
        <v>0</v>
      </c>
      <c r="CU173" s="320" t="str">
        <f t="shared" si="239"/>
        <v>39</v>
      </c>
      <c r="CV173" s="320" t="str">
        <f t="shared" si="239"/>
        <v>54</v>
      </c>
      <c r="CW173" s="320" t="str">
        <f t="shared" si="239"/>
        <v>-3</v>
      </c>
      <c r="CX173" s="320" t="str">
        <f t="shared" si="239"/>
        <v>0</v>
      </c>
      <c r="CY173" s="320" t="str">
        <f t="shared" si="239"/>
        <v>0</v>
      </c>
      <c r="CZ173" s="320" t="str">
        <f t="shared" si="239"/>
        <v>0</v>
      </c>
      <c r="DA173" s="320" t="str">
        <f t="shared" si="239"/>
        <v>0</v>
      </c>
      <c r="DB173" s="320" t="str">
        <f t="shared" si="239"/>
        <v>0</v>
      </c>
      <c r="DC173" s="320" t="str">
        <f t="shared" si="239"/>
        <v>598</v>
      </c>
      <c r="DD173" s="320" t="str">
        <f t="shared" si="239"/>
        <v>598</v>
      </c>
      <c r="DE173" s="320" t="str">
        <f t="shared" si="239"/>
        <v>155,703</v>
      </c>
      <c r="DF173" s="320" t="str">
        <f t="shared" si="239"/>
        <v>0</v>
      </c>
      <c r="DG173" s="320" t="str">
        <f t="shared" si="239"/>
        <v>1,903,465</v>
      </c>
      <c r="DH173" s="320" t="str">
        <f t="shared" si="239"/>
        <v>$3,679,586</v>
      </c>
      <c r="DI173" s="320" t="str">
        <f t="shared" si="239"/>
        <v>$2,408,082</v>
      </c>
      <c r="DJ173" s="320" t="str">
        <f t="shared" si="239"/>
        <v>$3,027,498</v>
      </c>
      <c r="DK173" s="320" t="str">
        <f t="shared" si="239"/>
        <v>$9,016,452</v>
      </c>
      <c r="DL173" s="320" t="str">
        <f t="shared" si="239"/>
        <v>-$25</v>
      </c>
      <c r="DM173" s="330" t="s">
        <v>276</v>
      </c>
      <c r="DN173" s="280" t="s">
        <v>276</v>
      </c>
    </row>
    <row r="174" spans="1:118"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309" t="s">
        <v>145</v>
      </c>
      <c r="AD174" s="318" t="str">
        <f t="shared" ca="1" si="203"/>
        <v>$72</v>
      </c>
      <c r="AE174" s="320" t="str">
        <f t="shared" ref="AE174" si="240">AE74</f>
        <v>96,000</v>
      </c>
      <c r="AF174" s="320" t="str">
        <f t="shared" ref="AF174:AS174" si="241">AF74</f>
        <v>3,924</v>
      </c>
      <c r="AG174" s="320" t="str">
        <f t="shared" si="241"/>
        <v>772</v>
      </c>
      <c r="AH174" s="320" t="str">
        <f t="shared" si="241"/>
        <v>2,908</v>
      </c>
      <c r="AI174" s="320" t="str">
        <f t="shared" si="241"/>
        <v>237</v>
      </c>
      <c r="AJ174" s="320" t="str">
        <f t="shared" si="241"/>
        <v>98</v>
      </c>
      <c r="AK174" s="320" t="str">
        <f t="shared" si="241"/>
        <v>441</v>
      </c>
      <c r="AL174" s="320" t="str">
        <f t="shared" si="241"/>
        <v>800,000</v>
      </c>
      <c r="AM174" s="320" t="str">
        <f t="shared" si="241"/>
        <v>62</v>
      </c>
      <c r="AN174" s="320" t="str">
        <f t="shared" si="241"/>
        <v>3,000,000</v>
      </c>
      <c r="AO174" s="320" t="str">
        <f t="shared" si="241"/>
        <v>545,000</v>
      </c>
      <c r="AP174" s="320" t="str">
        <f t="shared" si="241"/>
        <v>545,000</v>
      </c>
      <c r="AQ174" s="320" t="str">
        <f t="shared" si="241"/>
        <v>375,000</v>
      </c>
      <c r="AR174" s="320" t="str">
        <f t="shared" si="241"/>
        <v>6,000,000</v>
      </c>
      <c r="AS174" s="320" t="str">
        <f t="shared" si="241"/>
        <v>6,000,000</v>
      </c>
      <c r="AT174" s="320" t="str">
        <f t="shared" ref="AT174:AX174" si="242">AT74</f>
        <v>$95,000,000</v>
      </c>
      <c r="AU174" s="320" t="str">
        <f t="shared" si="242"/>
        <v>$50,000,000</v>
      </c>
      <c r="AV174" s="320" t="str">
        <f t="shared" si="242"/>
        <v>$48,000,000</v>
      </c>
      <c r="AW174" s="320" t="str">
        <f t="shared" si="242"/>
        <v>$155,000,000</v>
      </c>
      <c r="AX174" s="320" t="str">
        <f t="shared" si="242"/>
        <v>$72</v>
      </c>
      <c r="AY174" s="330" t="s">
        <v>276</v>
      </c>
      <c r="AZ174" s="330"/>
      <c r="BA174" s="309" t="str">
        <f t="shared" ref="BA174:BT174" si="243">BA74</f>
        <v>96,000</v>
      </c>
      <c r="BB174" s="320" t="str">
        <f t="shared" si="243"/>
        <v>4,880</v>
      </c>
      <c r="BC174" s="320" t="str">
        <f t="shared" si="243"/>
        <v>702</v>
      </c>
      <c r="BD174" s="320" t="str">
        <f t="shared" si="243"/>
        <v>3,113</v>
      </c>
      <c r="BE174" s="320" t="str">
        <f t="shared" si="243"/>
        <v>137</v>
      </c>
      <c r="BF174" s="320" t="str">
        <f t="shared" si="243"/>
        <v>24</v>
      </c>
      <c r="BG174" s="320" t="str">
        <f t="shared" si="243"/>
        <v>449</v>
      </c>
      <c r="BH174" s="320" t="str">
        <f t="shared" si="243"/>
        <v>836,000</v>
      </c>
      <c r="BI174" s="320" t="str">
        <f t="shared" si="243"/>
        <v>62</v>
      </c>
      <c r="BJ174" s="320" t="str">
        <f t="shared" si="243"/>
        <v>901,000</v>
      </c>
      <c r="BK174" s="320" t="str">
        <f t="shared" si="243"/>
        <v>1,100,000</v>
      </c>
      <c r="BL174" s="320" t="str">
        <f t="shared" si="243"/>
        <v>1,100,000</v>
      </c>
      <c r="BM174" s="320" t="str">
        <f t="shared" si="243"/>
        <v>858,000</v>
      </c>
      <c r="BN174" s="320" t="str">
        <f t="shared" si="243"/>
        <v>10,800,000</v>
      </c>
      <c r="BO174" s="320" t="str">
        <f t="shared" si="243"/>
        <v>10,800,000</v>
      </c>
      <c r="BP174" s="320" t="str">
        <f t="shared" si="243"/>
        <v>$118,000,000</v>
      </c>
      <c r="BQ174" s="320" t="str">
        <f t="shared" si="243"/>
        <v>$32,900,000</v>
      </c>
      <c r="BR174" s="320" t="str">
        <f t="shared" si="243"/>
        <v>$92,700,000</v>
      </c>
      <c r="BS174" s="320" t="str">
        <f t="shared" si="243"/>
        <v>$275,000,000</v>
      </c>
      <c r="BT174" s="320" t="str">
        <f t="shared" si="243"/>
        <v>$64</v>
      </c>
      <c r="BU174" s="330" t="s">
        <v>276</v>
      </c>
      <c r="BV174" s="330" t="s">
        <v>276</v>
      </c>
      <c r="BW174" s="309" t="str">
        <f t="shared" ref="BW174:CP174" si="244">BW74</f>
        <v>96,000</v>
      </c>
      <c r="BX174" s="320" t="str">
        <f t="shared" si="244"/>
        <v>4,402</v>
      </c>
      <c r="BY174" s="320" t="str">
        <f t="shared" si="244"/>
        <v>737</v>
      </c>
      <c r="BZ174" s="320" t="str">
        <f t="shared" si="244"/>
        <v>3,011</v>
      </c>
      <c r="CA174" s="320" t="str">
        <f t="shared" si="244"/>
        <v>187</v>
      </c>
      <c r="CB174" s="320" t="str">
        <f t="shared" si="244"/>
        <v>61</v>
      </c>
      <c r="CC174" s="320" t="str">
        <f t="shared" si="244"/>
        <v>445</v>
      </c>
      <c r="CD174" s="320" t="str">
        <f t="shared" si="244"/>
        <v>818,000</v>
      </c>
      <c r="CE174" s="320" t="str">
        <f t="shared" si="244"/>
        <v>62</v>
      </c>
      <c r="CF174" s="320" t="str">
        <f t="shared" si="244"/>
        <v>1,950,500</v>
      </c>
      <c r="CG174" s="320" t="str">
        <f t="shared" si="244"/>
        <v>822,500</v>
      </c>
      <c r="CH174" s="320" t="str">
        <f t="shared" si="244"/>
        <v>822,500</v>
      </c>
      <c r="CI174" s="320" t="str">
        <f t="shared" si="244"/>
        <v>616,500</v>
      </c>
      <c r="CJ174" s="320" t="str">
        <f t="shared" si="244"/>
        <v>8,400,000</v>
      </c>
      <c r="CK174" s="320" t="str">
        <f t="shared" si="244"/>
        <v>8,400,000</v>
      </c>
      <c r="CL174" s="320" t="str">
        <f t="shared" si="244"/>
        <v>$106,500,000</v>
      </c>
      <c r="CM174" s="320" t="str">
        <f t="shared" si="244"/>
        <v>$41,450,000</v>
      </c>
      <c r="CN174" s="320" t="str">
        <f t="shared" si="244"/>
        <v>$70,350,000</v>
      </c>
      <c r="CO174" s="320" t="str">
        <f t="shared" si="244"/>
        <v>$215,000,000</v>
      </c>
      <c r="CP174" s="320" t="str">
        <f t="shared" si="244"/>
        <v>$68</v>
      </c>
      <c r="CQ174" s="330" t="s">
        <v>276</v>
      </c>
      <c r="CR174" s="330" t="s">
        <v>276</v>
      </c>
      <c r="CS174" s="309" t="str">
        <f t="shared" ref="CS174:DL174" si="245">CS74</f>
        <v>0</v>
      </c>
      <c r="CT174" s="320" t="str">
        <f t="shared" si="245"/>
        <v>-956</v>
      </c>
      <c r="CU174" s="320" t="str">
        <f t="shared" si="245"/>
        <v>70</v>
      </c>
      <c r="CV174" s="320" t="str">
        <f t="shared" si="245"/>
        <v>-205</v>
      </c>
      <c r="CW174" s="320" t="str">
        <f t="shared" si="245"/>
        <v>100</v>
      </c>
      <c r="CX174" s="320" t="str">
        <f t="shared" si="245"/>
        <v>74</v>
      </c>
      <c r="CY174" s="320" t="str">
        <f t="shared" si="245"/>
        <v>-8</v>
      </c>
      <c r="CZ174" s="320" t="str">
        <f t="shared" si="245"/>
        <v>-36,000</v>
      </c>
      <c r="DA174" s="320" t="str">
        <f t="shared" si="245"/>
        <v>0</v>
      </c>
      <c r="DB174" s="320" t="str">
        <f t="shared" si="245"/>
        <v>2,099,000</v>
      </c>
      <c r="DC174" s="320" t="str">
        <f t="shared" si="245"/>
        <v>-555,000</v>
      </c>
      <c r="DD174" s="320" t="str">
        <f t="shared" si="245"/>
        <v>-555,000</v>
      </c>
      <c r="DE174" s="320" t="str">
        <f t="shared" si="245"/>
        <v>-483,000</v>
      </c>
      <c r="DF174" s="320" t="str">
        <f t="shared" si="245"/>
        <v>-4,800,000</v>
      </c>
      <c r="DG174" s="320" t="str">
        <f t="shared" si="245"/>
        <v>-4,800,000</v>
      </c>
      <c r="DH174" s="320" t="str">
        <f t="shared" si="245"/>
        <v>-$23,000,000</v>
      </c>
      <c r="DI174" s="320" t="str">
        <f t="shared" si="245"/>
        <v>$17,100,000</v>
      </c>
      <c r="DJ174" s="320" t="str">
        <f t="shared" si="245"/>
        <v>-$44,700,000</v>
      </c>
      <c r="DK174" s="320" t="str">
        <f t="shared" si="245"/>
        <v>-$120,000,000</v>
      </c>
      <c r="DL174" s="320" t="str">
        <f t="shared" si="245"/>
        <v>$8</v>
      </c>
      <c r="DM174" s="330" t="s">
        <v>276</v>
      </c>
      <c r="DN174" s="280" t="s">
        <v>276</v>
      </c>
    </row>
    <row r="175" spans="1:118"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309" t="s">
        <v>324</v>
      </c>
      <c r="AD175" s="318" t="str">
        <f t="shared" ca="1" si="203"/>
        <v>-</v>
      </c>
      <c r="AE175" s="320" t="str">
        <f t="shared" ref="AE175" si="246">AE75</f>
        <v>-</v>
      </c>
      <c r="AF175" s="320" t="str">
        <f t="shared" ref="AF175:AS175" si="247">AF75</f>
        <v>-</v>
      </c>
      <c r="AG175" s="320" t="str">
        <f t="shared" si="247"/>
        <v>-</v>
      </c>
      <c r="AH175" s="320" t="str">
        <f t="shared" si="247"/>
        <v>-</v>
      </c>
      <c r="AI175" s="320" t="str">
        <f t="shared" si="247"/>
        <v>-</v>
      </c>
      <c r="AJ175" s="320" t="str">
        <f t="shared" si="247"/>
        <v>-</v>
      </c>
      <c r="AK175" s="320" t="str">
        <f t="shared" si="247"/>
        <v>-</v>
      </c>
      <c r="AL175" s="320" t="str">
        <f t="shared" si="247"/>
        <v>-</v>
      </c>
      <c r="AM175" s="320" t="str">
        <f t="shared" si="247"/>
        <v>-</v>
      </c>
      <c r="AN175" s="320" t="str">
        <f t="shared" si="247"/>
        <v>-</v>
      </c>
      <c r="AO175" s="320" t="str">
        <f t="shared" si="247"/>
        <v>-</v>
      </c>
      <c r="AP175" s="320" t="str">
        <f t="shared" si="247"/>
        <v>-</v>
      </c>
      <c r="AQ175" s="320" t="str">
        <f t="shared" si="247"/>
        <v>-</v>
      </c>
      <c r="AR175" s="320" t="str">
        <f t="shared" si="247"/>
        <v>-</v>
      </c>
      <c r="AS175" s="320" t="str">
        <f t="shared" si="247"/>
        <v>-</v>
      </c>
      <c r="AT175" s="320" t="str">
        <f t="shared" ref="AT175:AX175" si="248">AT75</f>
        <v>-</v>
      </c>
      <c r="AU175" s="320" t="str">
        <f t="shared" si="248"/>
        <v>-</v>
      </c>
      <c r="AV175" s="320" t="str">
        <f t="shared" si="248"/>
        <v>-</v>
      </c>
      <c r="AW175" s="320" t="str">
        <f t="shared" si="248"/>
        <v>-</v>
      </c>
      <c r="AX175" s="320" t="str">
        <f t="shared" si="248"/>
        <v>-</v>
      </c>
      <c r="AY175" s="330" t="s">
        <v>276</v>
      </c>
      <c r="AZ175" s="330"/>
      <c r="BA175" s="309" t="str">
        <f t="shared" ref="BA175:BT175" si="249">BA75</f>
        <v>3,300</v>
      </c>
      <c r="BB175" s="320" t="str">
        <f t="shared" si="249"/>
        <v>150</v>
      </c>
      <c r="BC175" s="320">
        <f t="shared" si="249"/>
        <v>0</v>
      </c>
      <c r="BD175" s="320" t="str">
        <f t="shared" si="249"/>
        <v>460</v>
      </c>
      <c r="BE175" s="320">
        <f t="shared" si="249"/>
        <v>0</v>
      </c>
      <c r="BF175" s="320" t="str">
        <f t="shared" si="249"/>
        <v>3</v>
      </c>
      <c r="BG175" s="320" t="str">
        <f t="shared" si="249"/>
        <v>14</v>
      </c>
      <c r="BH175" s="320" t="str">
        <f t="shared" si="249"/>
        <v>35,000</v>
      </c>
      <c r="BI175" s="320" t="str">
        <f t="shared" si="249"/>
        <v>28</v>
      </c>
      <c r="BJ175" s="320" t="str">
        <f t="shared" si="249"/>
        <v>140,000</v>
      </c>
      <c r="BK175" s="320" t="str">
        <f t="shared" si="249"/>
        <v>82,500</v>
      </c>
      <c r="BL175" s="320" t="str">
        <f t="shared" si="249"/>
        <v>82,500</v>
      </c>
      <c r="BM175" s="320" t="str">
        <f t="shared" si="249"/>
        <v>12,000</v>
      </c>
      <c r="BN175" s="320" t="str">
        <f t="shared" si="249"/>
        <v>10,000</v>
      </c>
      <c r="BO175" s="320" t="str">
        <f t="shared" si="249"/>
        <v>20,000</v>
      </c>
      <c r="BP175" s="320" t="str">
        <f t="shared" si="249"/>
        <v>$700,000</v>
      </c>
      <c r="BQ175" s="320" t="str">
        <f t="shared" si="249"/>
        <v>$3,500,000</v>
      </c>
      <c r="BR175" s="320" t="str">
        <f t="shared" si="249"/>
        <v>$5,300,000</v>
      </c>
      <c r="BS175" s="320" t="str">
        <f t="shared" si="249"/>
        <v>$9,400,000</v>
      </c>
      <c r="BT175" s="320" t="str">
        <f t="shared" si="249"/>
        <v>$62</v>
      </c>
      <c r="BU175" s="330" t="s">
        <v>276</v>
      </c>
      <c r="BV175" s="330" t="s">
        <v>276</v>
      </c>
      <c r="BW175" s="309" t="str">
        <f t="shared" ref="BW175:CP175" si="250">BW75</f>
        <v>-</v>
      </c>
      <c r="BX175" s="320" t="str">
        <f t="shared" si="250"/>
        <v>-</v>
      </c>
      <c r="BY175" s="320" t="str">
        <f t="shared" si="250"/>
        <v>-</v>
      </c>
      <c r="BZ175" s="320" t="str">
        <f t="shared" si="250"/>
        <v>-</v>
      </c>
      <c r="CA175" s="320" t="str">
        <f t="shared" si="250"/>
        <v>-</v>
      </c>
      <c r="CB175" s="320" t="str">
        <f t="shared" si="250"/>
        <v>-</v>
      </c>
      <c r="CC175" s="320" t="str">
        <f t="shared" si="250"/>
        <v>-</v>
      </c>
      <c r="CD175" s="320" t="str">
        <f t="shared" si="250"/>
        <v>-</v>
      </c>
      <c r="CE175" s="320" t="str">
        <f t="shared" si="250"/>
        <v>-</v>
      </c>
      <c r="CF175" s="320" t="str">
        <f t="shared" si="250"/>
        <v>-</v>
      </c>
      <c r="CG175" s="320" t="str">
        <f t="shared" si="250"/>
        <v>-</v>
      </c>
      <c r="CH175" s="320" t="str">
        <f t="shared" si="250"/>
        <v>-</v>
      </c>
      <c r="CI175" s="320" t="str">
        <f t="shared" si="250"/>
        <v>-</v>
      </c>
      <c r="CJ175" s="320" t="str">
        <f t="shared" si="250"/>
        <v>-</v>
      </c>
      <c r="CK175" s="320" t="str">
        <f t="shared" si="250"/>
        <v>-</v>
      </c>
      <c r="CL175" s="320" t="str">
        <f t="shared" si="250"/>
        <v>-</v>
      </c>
      <c r="CM175" s="320" t="str">
        <f t="shared" si="250"/>
        <v>-</v>
      </c>
      <c r="CN175" s="320" t="str">
        <f t="shared" si="250"/>
        <v>-</v>
      </c>
      <c r="CO175" s="320" t="str">
        <f t="shared" si="250"/>
        <v>-</v>
      </c>
      <c r="CP175" s="320" t="str">
        <f t="shared" si="250"/>
        <v>-</v>
      </c>
      <c r="CQ175" s="330" t="s">
        <v>276</v>
      </c>
      <c r="CR175" s="330" t="s">
        <v>276</v>
      </c>
      <c r="CS175" s="309" t="str">
        <f t="shared" ref="CS175:DL175" si="251">CS75</f>
        <v>-</v>
      </c>
      <c r="CT175" s="320" t="str">
        <f t="shared" si="251"/>
        <v>-</v>
      </c>
      <c r="CU175" s="320" t="str">
        <f t="shared" si="251"/>
        <v>-</v>
      </c>
      <c r="CV175" s="320" t="str">
        <f t="shared" si="251"/>
        <v>-</v>
      </c>
      <c r="CW175" s="320" t="str">
        <f t="shared" si="251"/>
        <v>-</v>
      </c>
      <c r="CX175" s="320" t="str">
        <f t="shared" si="251"/>
        <v>-</v>
      </c>
      <c r="CY175" s="320" t="str">
        <f t="shared" si="251"/>
        <v>-</v>
      </c>
      <c r="CZ175" s="320" t="str">
        <f t="shared" si="251"/>
        <v>-</v>
      </c>
      <c r="DA175" s="320" t="str">
        <f t="shared" si="251"/>
        <v>-</v>
      </c>
      <c r="DB175" s="320" t="str">
        <f t="shared" si="251"/>
        <v>-</v>
      </c>
      <c r="DC175" s="320" t="str">
        <f t="shared" si="251"/>
        <v>-</v>
      </c>
      <c r="DD175" s="320" t="str">
        <f t="shared" si="251"/>
        <v>-</v>
      </c>
      <c r="DE175" s="320" t="str">
        <f t="shared" si="251"/>
        <v>-</v>
      </c>
      <c r="DF175" s="320" t="str">
        <f t="shared" si="251"/>
        <v>-</v>
      </c>
      <c r="DG175" s="320" t="str">
        <f t="shared" si="251"/>
        <v>-</v>
      </c>
      <c r="DH175" s="320" t="str">
        <f t="shared" si="251"/>
        <v>-</v>
      </c>
      <c r="DI175" s="320" t="str">
        <f t="shared" si="251"/>
        <v>-</v>
      </c>
      <c r="DJ175" s="320" t="str">
        <f t="shared" si="251"/>
        <v>-</v>
      </c>
      <c r="DK175" s="320" t="str">
        <f t="shared" si="251"/>
        <v>-</v>
      </c>
      <c r="DL175" s="320" t="str">
        <f t="shared" si="251"/>
        <v>-</v>
      </c>
      <c r="DM175" s="330" t="s">
        <v>276</v>
      </c>
      <c r="DN175" s="280" t="s">
        <v>276</v>
      </c>
    </row>
    <row r="176" spans="1:118"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309" t="s">
        <v>70</v>
      </c>
      <c r="AD176" s="318" t="str">
        <f t="shared" ca="1" si="203"/>
        <v>$108</v>
      </c>
      <c r="AE176" s="320" t="str">
        <f t="shared" ref="AE176" si="252">AE76</f>
        <v>90,598</v>
      </c>
      <c r="AF176" s="320" t="str">
        <f t="shared" ref="AF176:AS176" si="253">AF76</f>
        <v>3,284</v>
      </c>
      <c r="AG176" s="320">
        <f t="shared" si="253"/>
        <v>0</v>
      </c>
      <c r="AH176" s="320" t="str">
        <f t="shared" si="253"/>
        <v>559</v>
      </c>
      <c r="AI176" s="320" t="str">
        <f t="shared" si="253"/>
        <v>150</v>
      </c>
      <c r="AJ176" s="320">
        <f t="shared" si="253"/>
        <v>0</v>
      </c>
      <c r="AK176" s="320" t="str">
        <f t="shared" si="253"/>
        <v>78</v>
      </c>
      <c r="AL176" s="320" t="str">
        <f t="shared" si="253"/>
        <v>57,000</v>
      </c>
      <c r="AM176" s="320" t="str">
        <f t="shared" si="253"/>
        <v>150</v>
      </c>
      <c r="AN176" s="320" t="str">
        <f t="shared" si="253"/>
        <v>528,000</v>
      </c>
      <c r="AO176" s="320" t="str">
        <f t="shared" si="253"/>
        <v>15,680</v>
      </c>
      <c r="AP176" s="320" t="str">
        <f t="shared" si="253"/>
        <v>15,680</v>
      </c>
      <c r="AQ176" s="320" t="str">
        <f t="shared" si="253"/>
        <v>6,250</v>
      </c>
      <c r="AR176" s="320" t="str">
        <f t="shared" si="253"/>
        <v>1,453,425</v>
      </c>
      <c r="AS176" s="320" t="str">
        <f t="shared" si="253"/>
        <v>1,515,326</v>
      </c>
      <c r="AT176" s="320" t="str">
        <f t="shared" ref="AT176:AX176" si="254">AT76</f>
        <v>$1,176,501</v>
      </c>
      <c r="AU176" s="320" t="str">
        <f t="shared" si="254"/>
        <v>$393,926</v>
      </c>
      <c r="AV176" s="320" t="str">
        <f t="shared" si="254"/>
        <v>$1,757,570</v>
      </c>
      <c r="AW176" s="320" t="str">
        <f t="shared" si="254"/>
        <v>$3,332,997</v>
      </c>
      <c r="AX176" s="320" t="str">
        <f t="shared" si="254"/>
        <v>$108</v>
      </c>
      <c r="AY176" s="330" t="s">
        <v>276</v>
      </c>
      <c r="AZ176" s="330"/>
      <c r="BA176" s="309" t="str">
        <f t="shared" ref="BA176:BT176" si="255">BA76</f>
        <v>90,514</v>
      </c>
      <c r="BB176" s="320" t="str">
        <f t="shared" si="255"/>
        <v>3,107</v>
      </c>
      <c r="BC176" s="320">
        <f t="shared" si="255"/>
        <v>0</v>
      </c>
      <c r="BD176" s="320" t="str">
        <f t="shared" si="255"/>
        <v>593</v>
      </c>
      <c r="BE176" s="320" t="str">
        <f t="shared" si="255"/>
        <v>141</v>
      </c>
      <c r="BF176" s="320">
        <f t="shared" si="255"/>
        <v>0</v>
      </c>
      <c r="BG176" s="320" t="str">
        <f t="shared" si="255"/>
        <v>60</v>
      </c>
      <c r="BH176" s="320" t="str">
        <f t="shared" si="255"/>
        <v>57,000</v>
      </c>
      <c r="BI176" s="320" t="str">
        <f t="shared" si="255"/>
        <v>150</v>
      </c>
      <c r="BJ176" s="320" t="str">
        <f t="shared" si="255"/>
        <v>528,000</v>
      </c>
      <c r="BK176" s="320" t="str">
        <f t="shared" si="255"/>
        <v>12,560</v>
      </c>
      <c r="BL176" s="320" t="str">
        <f t="shared" si="255"/>
        <v>12,560</v>
      </c>
      <c r="BM176" s="320" t="str">
        <f t="shared" si="255"/>
        <v>4,000</v>
      </c>
      <c r="BN176" s="320" t="str">
        <f t="shared" si="255"/>
        <v>1,162,453</v>
      </c>
      <c r="BO176" s="320" t="str">
        <f t="shared" si="255"/>
        <v>1,188,171</v>
      </c>
      <c r="BP176" s="320" t="str">
        <f t="shared" si="255"/>
        <v>$1,272,202</v>
      </c>
      <c r="BQ176" s="320" t="str">
        <f t="shared" si="255"/>
        <v>$343,405</v>
      </c>
      <c r="BR176" s="320" t="str">
        <f t="shared" si="255"/>
        <v>$1,356,191</v>
      </c>
      <c r="BS176" s="320" t="str">
        <f t="shared" si="255"/>
        <v>$2,972,438</v>
      </c>
      <c r="BT176" s="320" t="str">
        <f t="shared" si="255"/>
        <v>$104</v>
      </c>
      <c r="BU176" s="330" t="s">
        <v>276</v>
      </c>
      <c r="BV176" s="330" t="s">
        <v>276</v>
      </c>
      <c r="BW176" s="309" t="str">
        <f t="shared" ref="BW176:CP176" si="256">BW76</f>
        <v>90,556</v>
      </c>
      <c r="BX176" s="320" t="str">
        <f t="shared" si="256"/>
        <v>3,196</v>
      </c>
      <c r="BY176" s="320" t="str">
        <f t="shared" si="256"/>
        <v>0</v>
      </c>
      <c r="BZ176" s="320" t="str">
        <f t="shared" si="256"/>
        <v>576</v>
      </c>
      <c r="CA176" s="320" t="str">
        <f t="shared" si="256"/>
        <v>146</v>
      </c>
      <c r="CB176" s="320" t="str">
        <f t="shared" si="256"/>
        <v>0</v>
      </c>
      <c r="CC176" s="320" t="str">
        <f t="shared" si="256"/>
        <v>69</v>
      </c>
      <c r="CD176" s="320" t="str">
        <f t="shared" si="256"/>
        <v>57,000</v>
      </c>
      <c r="CE176" s="320" t="str">
        <f t="shared" si="256"/>
        <v>150</v>
      </c>
      <c r="CF176" s="320" t="str">
        <f t="shared" si="256"/>
        <v>528,000</v>
      </c>
      <c r="CG176" s="320" t="str">
        <f t="shared" si="256"/>
        <v>14,120</v>
      </c>
      <c r="CH176" s="320" t="str">
        <f t="shared" si="256"/>
        <v>14,120</v>
      </c>
      <c r="CI176" s="320" t="str">
        <f t="shared" si="256"/>
        <v>5,125</v>
      </c>
      <c r="CJ176" s="320" t="str">
        <f t="shared" si="256"/>
        <v>1,307,939</v>
      </c>
      <c r="CK176" s="320" t="str">
        <f t="shared" si="256"/>
        <v>1,351,749</v>
      </c>
      <c r="CL176" s="320" t="str">
        <f t="shared" si="256"/>
        <v>$1,224,352</v>
      </c>
      <c r="CM176" s="320" t="str">
        <f t="shared" si="256"/>
        <v>$368,666</v>
      </c>
      <c r="CN176" s="320" t="str">
        <f t="shared" si="256"/>
        <v>$1,556,881</v>
      </c>
      <c r="CO176" s="320" t="str">
        <f t="shared" si="256"/>
        <v>$3,152,718</v>
      </c>
      <c r="CP176" s="320" t="str">
        <f t="shared" si="256"/>
        <v>$106</v>
      </c>
      <c r="CQ176" s="330" t="s">
        <v>276</v>
      </c>
      <c r="CR176" s="330" t="s">
        <v>276</v>
      </c>
      <c r="CS176" s="309" t="str">
        <f t="shared" ref="CS176:DL176" si="257">CS76</f>
        <v>84</v>
      </c>
      <c r="CT176" s="320" t="str">
        <f t="shared" si="257"/>
        <v>177</v>
      </c>
      <c r="CU176" s="320" t="str">
        <f t="shared" si="257"/>
        <v>0</v>
      </c>
      <c r="CV176" s="320" t="str">
        <f t="shared" si="257"/>
        <v>-34</v>
      </c>
      <c r="CW176" s="320" t="str">
        <f t="shared" si="257"/>
        <v>9</v>
      </c>
      <c r="CX176" s="320" t="str">
        <f t="shared" si="257"/>
        <v>0</v>
      </c>
      <c r="CY176" s="320" t="str">
        <f t="shared" si="257"/>
        <v>18</v>
      </c>
      <c r="CZ176" s="320" t="str">
        <f t="shared" si="257"/>
        <v>0</v>
      </c>
      <c r="DA176" s="320" t="str">
        <f t="shared" si="257"/>
        <v>0</v>
      </c>
      <c r="DB176" s="320" t="str">
        <f t="shared" si="257"/>
        <v>0</v>
      </c>
      <c r="DC176" s="320" t="str">
        <f t="shared" si="257"/>
        <v>3,120</v>
      </c>
      <c r="DD176" s="320" t="str">
        <f t="shared" si="257"/>
        <v>3,120</v>
      </c>
      <c r="DE176" s="320" t="str">
        <f t="shared" si="257"/>
        <v>2,250</v>
      </c>
      <c r="DF176" s="320" t="str">
        <f t="shared" si="257"/>
        <v>290,972</v>
      </c>
      <c r="DG176" s="320" t="str">
        <f t="shared" si="257"/>
        <v>327,155</v>
      </c>
      <c r="DH176" s="320" t="str">
        <f t="shared" si="257"/>
        <v>-$95,701</v>
      </c>
      <c r="DI176" s="320" t="str">
        <f t="shared" si="257"/>
        <v>$50,521</v>
      </c>
      <c r="DJ176" s="320" t="str">
        <f t="shared" si="257"/>
        <v>$401,379</v>
      </c>
      <c r="DK176" s="320" t="str">
        <f t="shared" si="257"/>
        <v>$360,559</v>
      </c>
      <c r="DL176" s="320" t="str">
        <f t="shared" si="257"/>
        <v>$4</v>
      </c>
      <c r="DM176" s="330" t="s">
        <v>276</v>
      </c>
      <c r="DN176" s="280" t="s">
        <v>276</v>
      </c>
    </row>
    <row r="177" spans="1:118"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309" t="s">
        <v>146</v>
      </c>
      <c r="AD177" s="318" t="str">
        <f t="shared" ca="1" si="203"/>
        <v>$69</v>
      </c>
      <c r="AE177" s="320" t="str">
        <f t="shared" ref="AE177" si="258">AE77</f>
        <v>18,278</v>
      </c>
      <c r="AF177" s="320" t="str">
        <f t="shared" ref="AF177:AS177" si="259">AF77</f>
        <v>335</v>
      </c>
      <c r="AG177" s="320" t="str">
        <f t="shared" si="259"/>
        <v>60</v>
      </c>
      <c r="AH177" s="320" t="str">
        <f t="shared" si="259"/>
        <v>509</v>
      </c>
      <c r="AI177" s="320" t="str">
        <f t="shared" si="259"/>
        <v>26</v>
      </c>
      <c r="AJ177" s="320" t="str">
        <f t="shared" si="259"/>
        <v>65</v>
      </c>
      <c r="AK177" s="320" t="str">
        <f t="shared" si="259"/>
        <v>72</v>
      </c>
      <c r="AL177" s="320" t="str">
        <f t="shared" si="259"/>
        <v>93,600</v>
      </c>
      <c r="AM177" s="320" t="str">
        <f t="shared" si="259"/>
        <v>134</v>
      </c>
      <c r="AN177" s="320" t="str">
        <f t="shared" si="259"/>
        <v>927,150</v>
      </c>
      <c r="AO177" s="320" t="str">
        <f t="shared" si="259"/>
        <v>45,742</v>
      </c>
      <c r="AP177" s="320" t="str">
        <f t="shared" si="259"/>
        <v>45,742</v>
      </c>
      <c r="AQ177" s="320" t="str">
        <f t="shared" si="259"/>
        <v>1,728</v>
      </c>
      <c r="AR177" s="320" t="str">
        <f t="shared" si="259"/>
        <v>1,113,940</v>
      </c>
      <c r="AS177" s="320" t="str">
        <f t="shared" si="259"/>
        <v>1,420,966</v>
      </c>
      <c r="AT177" s="320" t="str">
        <f t="shared" ref="AT177:AX177" si="260">AT77</f>
        <v>$3,023,579</v>
      </c>
      <c r="AU177" s="320" t="str">
        <f t="shared" si="260"/>
        <v>$7,341,708</v>
      </c>
      <c r="AV177" s="320" t="str">
        <f t="shared" si="260"/>
        <v>$4,438,773</v>
      </c>
      <c r="AW177" s="320" t="str">
        <f t="shared" si="260"/>
        <v>$15,174,848</v>
      </c>
      <c r="AX177" s="320" t="str">
        <f t="shared" si="260"/>
        <v>$69</v>
      </c>
      <c r="AY177" s="330" t="s">
        <v>276</v>
      </c>
      <c r="AZ177" s="330"/>
      <c r="BA177" s="309" t="str">
        <f t="shared" ref="BA177:BT177" si="261">BA77</f>
        <v>18,612</v>
      </c>
      <c r="BB177" s="320" t="str">
        <f t="shared" si="261"/>
        <v>331</v>
      </c>
      <c r="BC177" s="320" t="str">
        <f t="shared" si="261"/>
        <v>55</v>
      </c>
      <c r="BD177" s="320" t="str">
        <f t="shared" si="261"/>
        <v>483</v>
      </c>
      <c r="BE177" s="320" t="str">
        <f t="shared" si="261"/>
        <v>25</v>
      </c>
      <c r="BF177" s="320" t="str">
        <f t="shared" si="261"/>
        <v>50</v>
      </c>
      <c r="BG177" s="320" t="str">
        <f t="shared" si="261"/>
        <v>66</v>
      </c>
      <c r="BH177" s="320" t="str">
        <f t="shared" si="261"/>
        <v>90,000</v>
      </c>
      <c r="BI177" s="320" t="str">
        <f t="shared" si="261"/>
        <v>75</v>
      </c>
      <c r="BJ177" s="320" t="str">
        <f t="shared" si="261"/>
        <v>550,000</v>
      </c>
      <c r="BK177" s="320" t="str">
        <f t="shared" si="261"/>
        <v>61,177</v>
      </c>
      <c r="BL177" s="320" t="str">
        <f t="shared" si="261"/>
        <v>61,177</v>
      </c>
      <c r="BM177" s="320" t="str">
        <f t="shared" si="261"/>
        <v>23,053</v>
      </c>
      <c r="BN177" s="320" t="str">
        <f t="shared" si="261"/>
        <v>897,507</v>
      </c>
      <c r="BO177" s="320" t="str">
        <f t="shared" si="261"/>
        <v>1,341,898</v>
      </c>
      <c r="BP177" s="320" t="str">
        <f t="shared" si="261"/>
        <v>$3,023,579</v>
      </c>
      <c r="BQ177" s="320" t="str">
        <f t="shared" si="261"/>
        <v>$7,341,708</v>
      </c>
      <c r="BR177" s="320" t="str">
        <f t="shared" si="261"/>
        <v>$4,438,773</v>
      </c>
      <c r="BS177" s="320" t="str">
        <f t="shared" si="261"/>
        <v>$15,174,848</v>
      </c>
      <c r="BT177" s="320" t="str">
        <f t="shared" si="261"/>
        <v>$68</v>
      </c>
      <c r="BU177" s="330" t="s">
        <v>276</v>
      </c>
      <c r="BV177" s="330" t="s">
        <v>276</v>
      </c>
      <c r="BW177" s="309" t="str">
        <f t="shared" ref="BW177:CP177" si="262">BW77</f>
        <v>18,445</v>
      </c>
      <c r="BX177" s="320" t="str">
        <f t="shared" si="262"/>
        <v>333</v>
      </c>
      <c r="BY177" s="320" t="str">
        <f t="shared" si="262"/>
        <v>58</v>
      </c>
      <c r="BZ177" s="320" t="str">
        <f t="shared" si="262"/>
        <v>496</v>
      </c>
      <c r="CA177" s="320" t="str">
        <f t="shared" si="262"/>
        <v>26</v>
      </c>
      <c r="CB177" s="320" t="str">
        <f t="shared" si="262"/>
        <v>58</v>
      </c>
      <c r="CC177" s="320" t="str">
        <f t="shared" si="262"/>
        <v>69</v>
      </c>
      <c r="CD177" s="320" t="str">
        <f t="shared" si="262"/>
        <v>91,800</v>
      </c>
      <c r="CE177" s="320" t="str">
        <f t="shared" si="262"/>
        <v>105</v>
      </c>
      <c r="CF177" s="320" t="str">
        <f t="shared" si="262"/>
        <v>738,575</v>
      </c>
      <c r="CG177" s="320" t="str">
        <f t="shared" si="262"/>
        <v>53,460</v>
      </c>
      <c r="CH177" s="320" t="str">
        <f t="shared" si="262"/>
        <v>53,460</v>
      </c>
      <c r="CI177" s="320" t="str">
        <f t="shared" si="262"/>
        <v>12,391</v>
      </c>
      <c r="CJ177" s="320" t="str">
        <f t="shared" si="262"/>
        <v>1,005,724</v>
      </c>
      <c r="CK177" s="320" t="str">
        <f t="shared" si="262"/>
        <v>1,381,432</v>
      </c>
      <c r="CL177" s="320" t="str">
        <f t="shared" si="262"/>
        <v>$3,023,579</v>
      </c>
      <c r="CM177" s="320" t="str">
        <f t="shared" si="262"/>
        <v>$7,341,708</v>
      </c>
      <c r="CN177" s="320" t="str">
        <f t="shared" si="262"/>
        <v>$4,438,773</v>
      </c>
      <c r="CO177" s="320" t="str">
        <f t="shared" si="262"/>
        <v>$15,174,848</v>
      </c>
      <c r="CP177" s="320" t="str">
        <f t="shared" si="262"/>
        <v>$68</v>
      </c>
      <c r="CQ177" s="330" t="s">
        <v>276</v>
      </c>
      <c r="CR177" s="330" t="s">
        <v>276</v>
      </c>
      <c r="CS177" s="309" t="str">
        <f t="shared" ref="CS177:DL177" si="263">CS77</f>
        <v>-334</v>
      </c>
      <c r="CT177" s="320" t="str">
        <f t="shared" si="263"/>
        <v>4</v>
      </c>
      <c r="CU177" s="320" t="str">
        <f t="shared" si="263"/>
        <v>5</v>
      </c>
      <c r="CV177" s="320" t="str">
        <f t="shared" si="263"/>
        <v>26</v>
      </c>
      <c r="CW177" s="320" t="str">
        <f t="shared" si="263"/>
        <v>1</v>
      </c>
      <c r="CX177" s="320" t="str">
        <f t="shared" si="263"/>
        <v>15</v>
      </c>
      <c r="CY177" s="320" t="str">
        <f t="shared" si="263"/>
        <v>6</v>
      </c>
      <c r="CZ177" s="320" t="str">
        <f t="shared" si="263"/>
        <v>3,600</v>
      </c>
      <c r="DA177" s="320" t="str">
        <f t="shared" si="263"/>
        <v>59</v>
      </c>
      <c r="DB177" s="320" t="str">
        <f t="shared" si="263"/>
        <v>377,150</v>
      </c>
      <c r="DC177" s="320" t="str">
        <f t="shared" si="263"/>
        <v>-15,435</v>
      </c>
      <c r="DD177" s="320" t="str">
        <f t="shared" si="263"/>
        <v>-15,435</v>
      </c>
      <c r="DE177" s="320" t="str">
        <f t="shared" si="263"/>
        <v>-21,325</v>
      </c>
      <c r="DF177" s="320" t="str">
        <f t="shared" si="263"/>
        <v>216,433</v>
      </c>
      <c r="DG177" s="320" t="str">
        <f t="shared" si="263"/>
        <v>79,068</v>
      </c>
      <c r="DH177" s="320" t="str">
        <f t="shared" si="263"/>
        <v>$0</v>
      </c>
      <c r="DI177" s="320" t="str">
        <f t="shared" si="263"/>
        <v>$0</v>
      </c>
      <c r="DJ177" s="320" t="str">
        <f t="shared" si="263"/>
        <v>$0</v>
      </c>
      <c r="DK177" s="320" t="str">
        <f t="shared" si="263"/>
        <v>$0</v>
      </c>
      <c r="DL177" s="320" t="str">
        <f t="shared" si="263"/>
        <v>$1</v>
      </c>
      <c r="DM177" s="330" t="s">
        <v>276</v>
      </c>
      <c r="DN177" s="280" t="s">
        <v>276</v>
      </c>
    </row>
    <row r="178" spans="1:118"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309" t="s">
        <v>159</v>
      </c>
      <c r="AD178" s="318" t="str">
        <f t="shared" ca="1" si="203"/>
        <v>$76</v>
      </c>
      <c r="AE178" s="320" t="str">
        <f t="shared" ref="AE178" si="264">AE78</f>
        <v>37,662</v>
      </c>
      <c r="AF178" s="320" t="str">
        <f t="shared" ref="AF178:AS178" si="265">AF78</f>
        <v>1,600</v>
      </c>
      <c r="AG178" s="320">
        <f t="shared" si="265"/>
        <v>0</v>
      </c>
      <c r="AH178" s="320" t="str">
        <f t="shared" si="265"/>
        <v>829</v>
      </c>
      <c r="AI178" s="320" t="str">
        <f t="shared" si="265"/>
        <v>70</v>
      </c>
      <c r="AJ178" s="320">
        <f t="shared" si="265"/>
        <v>0</v>
      </c>
      <c r="AK178" s="320" t="str">
        <f t="shared" si="265"/>
        <v>136</v>
      </c>
      <c r="AL178" s="320" t="str">
        <f t="shared" si="265"/>
        <v>252,904</v>
      </c>
      <c r="AM178" s="320" t="str">
        <f t="shared" si="265"/>
        <v>100</v>
      </c>
      <c r="AN178" s="320" t="str">
        <f t="shared" si="265"/>
        <v>1,712,397</v>
      </c>
      <c r="AO178" s="320" t="str">
        <f t="shared" si="265"/>
        <v>903,486</v>
      </c>
      <c r="AP178" s="320" t="str">
        <f t="shared" si="265"/>
        <v>911,462</v>
      </c>
      <c r="AQ178" s="320">
        <f t="shared" si="265"/>
        <v>0</v>
      </c>
      <c r="AR178" s="320" t="str">
        <f t="shared" si="265"/>
        <v>775,950</v>
      </c>
      <c r="AS178" s="320" t="str">
        <f t="shared" si="265"/>
        <v>845,317</v>
      </c>
      <c r="AT178" s="320" t="str">
        <f t="shared" ref="AT178:AX178" si="266">AT78</f>
        <v>$6,216,324</v>
      </c>
      <c r="AU178" s="320" t="str">
        <f t="shared" si="266"/>
        <v>$2,858,617</v>
      </c>
      <c r="AV178" s="320" t="str">
        <f t="shared" si="266"/>
        <v>$10,273,863</v>
      </c>
      <c r="AW178" s="320" t="str">
        <f t="shared" si="266"/>
        <v>$19,348,804</v>
      </c>
      <c r="AX178" s="320" t="str">
        <f t="shared" si="266"/>
        <v>$76</v>
      </c>
      <c r="AY178" s="330" t="s">
        <v>276</v>
      </c>
      <c r="AZ178" s="330"/>
      <c r="BA178" s="309" t="str">
        <f t="shared" ref="BA178:BT178" si="267">BA78</f>
        <v>37,662</v>
      </c>
      <c r="BB178" s="320" t="str">
        <f t="shared" si="267"/>
        <v>1,600</v>
      </c>
      <c r="BC178" s="320" t="str">
        <f t="shared" si="267"/>
        <v>-</v>
      </c>
      <c r="BD178" s="320" t="str">
        <f t="shared" si="267"/>
        <v>837</v>
      </c>
      <c r="BE178" s="320" t="str">
        <f t="shared" si="267"/>
        <v>82</v>
      </c>
      <c r="BF178" s="320">
        <f t="shared" si="267"/>
        <v>0</v>
      </c>
      <c r="BG178" s="320" t="str">
        <f t="shared" si="267"/>
        <v>136</v>
      </c>
      <c r="BH178" s="320" t="str">
        <f t="shared" si="267"/>
        <v>252,904</v>
      </c>
      <c r="BI178" s="320" t="str">
        <f t="shared" si="267"/>
        <v>95</v>
      </c>
      <c r="BJ178" s="320" t="str">
        <f t="shared" si="267"/>
        <v>1,712,397</v>
      </c>
      <c r="BK178" s="320" t="str">
        <f t="shared" si="267"/>
        <v>160,652</v>
      </c>
      <c r="BL178" s="320" t="str">
        <f t="shared" si="267"/>
        <v>160,652</v>
      </c>
      <c r="BM178" s="320" t="str">
        <f t="shared" si="267"/>
        <v>-</v>
      </c>
      <c r="BN178" s="320" t="str">
        <f t="shared" si="267"/>
        <v>4,850,346</v>
      </c>
      <c r="BO178" s="320" t="str">
        <f t="shared" si="267"/>
        <v>4,982,861</v>
      </c>
      <c r="BP178" s="320" t="str">
        <f t="shared" si="267"/>
        <v>$7,387,201</v>
      </c>
      <c r="BQ178" s="320" t="str">
        <f t="shared" si="267"/>
        <v>$4,518,469</v>
      </c>
      <c r="BR178" s="320" t="str">
        <f t="shared" si="267"/>
        <v>$12,128,030</v>
      </c>
      <c r="BS178" s="320" t="str">
        <f t="shared" si="267"/>
        <v>$24,033,700</v>
      </c>
      <c r="BT178" s="320" t="str">
        <f t="shared" si="267"/>
        <v>$75</v>
      </c>
      <c r="BU178" s="330" t="s">
        <v>276</v>
      </c>
      <c r="BV178" s="330" t="s">
        <v>276</v>
      </c>
      <c r="BW178" s="309" t="str">
        <f t="shared" ref="BW178:CP178" si="268">BW78</f>
        <v>37,662</v>
      </c>
      <c r="BX178" s="320" t="str">
        <f t="shared" si="268"/>
        <v>1,600</v>
      </c>
      <c r="BY178" s="320" t="str">
        <f t="shared" si="268"/>
        <v>-</v>
      </c>
      <c r="BZ178" s="320" t="str">
        <f t="shared" si="268"/>
        <v>833</v>
      </c>
      <c r="CA178" s="320" t="str">
        <f t="shared" si="268"/>
        <v>76</v>
      </c>
      <c r="CB178" s="320" t="str">
        <f t="shared" si="268"/>
        <v>0</v>
      </c>
      <c r="CC178" s="320" t="str">
        <f t="shared" si="268"/>
        <v>136</v>
      </c>
      <c r="CD178" s="320" t="str">
        <f t="shared" si="268"/>
        <v>252,904</v>
      </c>
      <c r="CE178" s="320" t="str">
        <f t="shared" si="268"/>
        <v>98</v>
      </c>
      <c r="CF178" s="320" t="str">
        <f t="shared" si="268"/>
        <v>1,712,397</v>
      </c>
      <c r="CG178" s="320" t="str">
        <f t="shared" si="268"/>
        <v>532,069</v>
      </c>
      <c r="CH178" s="320" t="str">
        <f t="shared" si="268"/>
        <v>536,057</v>
      </c>
      <c r="CI178" s="320" t="str">
        <f t="shared" si="268"/>
        <v>-</v>
      </c>
      <c r="CJ178" s="320" t="str">
        <f t="shared" si="268"/>
        <v>2,813,148</v>
      </c>
      <c r="CK178" s="320" t="str">
        <f t="shared" si="268"/>
        <v>2,914,089</v>
      </c>
      <c r="CL178" s="320" t="str">
        <f t="shared" si="268"/>
        <v>$6,801,763</v>
      </c>
      <c r="CM178" s="320" t="str">
        <f t="shared" si="268"/>
        <v>$3,688,543</v>
      </c>
      <c r="CN178" s="320" t="str">
        <f t="shared" si="268"/>
        <v>$11,200,947</v>
      </c>
      <c r="CO178" s="320" t="str">
        <f t="shared" si="268"/>
        <v>$21,691,252</v>
      </c>
      <c r="CP178" s="320" t="str">
        <f t="shared" si="268"/>
        <v>$76</v>
      </c>
      <c r="CQ178" s="330" t="s">
        <v>276</v>
      </c>
      <c r="CR178" s="330" t="s">
        <v>276</v>
      </c>
      <c r="CS178" s="309" t="str">
        <f t="shared" ref="CS178:DL178" si="269">CS78</f>
        <v>0</v>
      </c>
      <c r="CT178" s="320" t="str">
        <f t="shared" si="269"/>
        <v>0</v>
      </c>
      <c r="CU178" s="320" t="str">
        <f t="shared" si="269"/>
        <v>-</v>
      </c>
      <c r="CV178" s="320" t="str">
        <f t="shared" si="269"/>
        <v>-8</v>
      </c>
      <c r="CW178" s="320" t="str">
        <f t="shared" si="269"/>
        <v>-12</v>
      </c>
      <c r="CX178" s="320" t="str">
        <f t="shared" si="269"/>
        <v>0</v>
      </c>
      <c r="CY178" s="320" t="str">
        <f t="shared" si="269"/>
        <v>0</v>
      </c>
      <c r="CZ178" s="320" t="str">
        <f t="shared" si="269"/>
        <v>0</v>
      </c>
      <c r="DA178" s="320" t="str">
        <f t="shared" si="269"/>
        <v>5</v>
      </c>
      <c r="DB178" s="320" t="str">
        <f t="shared" si="269"/>
        <v>0</v>
      </c>
      <c r="DC178" s="320" t="str">
        <f t="shared" si="269"/>
        <v>742,834</v>
      </c>
      <c r="DD178" s="320" t="str">
        <f t="shared" si="269"/>
        <v>750,810</v>
      </c>
      <c r="DE178" s="320" t="str">
        <f t="shared" si="269"/>
        <v>-</v>
      </c>
      <c r="DF178" s="320" t="str">
        <f t="shared" si="269"/>
        <v>-4,074,396</v>
      </c>
      <c r="DG178" s="320" t="str">
        <f t="shared" si="269"/>
        <v>-4,137,544</v>
      </c>
      <c r="DH178" s="320" t="str">
        <f t="shared" si="269"/>
        <v>-$1,170,877</v>
      </c>
      <c r="DI178" s="320" t="str">
        <f t="shared" si="269"/>
        <v>-$1,659,852</v>
      </c>
      <c r="DJ178" s="320" t="str">
        <f t="shared" si="269"/>
        <v>-$1,854,167</v>
      </c>
      <c r="DK178" s="320" t="str">
        <f t="shared" si="269"/>
        <v>-$4,684,896</v>
      </c>
      <c r="DL178" s="320" t="str">
        <f t="shared" si="269"/>
        <v>$1</v>
      </c>
      <c r="DM178" s="330" t="s">
        <v>276</v>
      </c>
      <c r="DN178" s="280" t="s">
        <v>276</v>
      </c>
    </row>
    <row r="179" spans="1:118"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309" t="s">
        <v>360</v>
      </c>
      <c r="AD179" s="318" t="str">
        <f t="shared" ca="1" si="203"/>
        <v>$93</v>
      </c>
      <c r="AE179" s="320" t="str">
        <f t="shared" ref="AE179" si="270">AE79</f>
        <v>198,000</v>
      </c>
      <c r="AF179" s="320" t="str">
        <f t="shared" ref="AF179:AS179" si="271">AF79</f>
        <v>2,500</v>
      </c>
      <c r="AG179" s="320">
        <f t="shared" si="271"/>
        <v>0</v>
      </c>
      <c r="AH179" s="320" t="str">
        <f t="shared" si="271"/>
        <v>1,839</v>
      </c>
      <c r="AI179" s="320" t="str">
        <f t="shared" si="271"/>
        <v>429</v>
      </c>
      <c r="AJ179" s="320" t="str">
        <f t="shared" si="271"/>
        <v>7</v>
      </c>
      <c r="AK179" s="320" t="str">
        <f t="shared" si="271"/>
        <v>50</v>
      </c>
      <c r="AL179" s="320" t="str">
        <f t="shared" si="271"/>
        <v>25,000</v>
      </c>
      <c r="AM179" s="320" t="str">
        <f t="shared" si="271"/>
        <v>400</v>
      </c>
      <c r="AN179" s="320" t="str">
        <f t="shared" si="271"/>
        <v>2,000,000</v>
      </c>
      <c r="AO179" s="320" t="str">
        <f t="shared" si="271"/>
        <v>9,450</v>
      </c>
      <c r="AP179" s="320" t="str">
        <f t="shared" si="271"/>
        <v>9,619</v>
      </c>
      <c r="AQ179" s="320">
        <f t="shared" si="271"/>
        <v>0</v>
      </c>
      <c r="AR179" s="320" t="str">
        <f t="shared" si="271"/>
        <v>6,043,236</v>
      </c>
      <c r="AS179" s="320" t="str">
        <f t="shared" si="271"/>
        <v>6,075,236</v>
      </c>
      <c r="AT179" s="320">
        <f t="shared" ref="AT179:AX179" si="272">AT79</f>
        <v>0</v>
      </c>
      <c r="AU179" s="320">
        <f t="shared" si="272"/>
        <v>0</v>
      </c>
      <c r="AV179" s="320">
        <f t="shared" si="272"/>
        <v>0</v>
      </c>
      <c r="AW179" s="320" t="str">
        <f t="shared" si="272"/>
        <v>$6,161,628</v>
      </c>
      <c r="AX179" s="320" t="str">
        <f t="shared" si="272"/>
        <v>$93</v>
      </c>
      <c r="AY179" s="330" t="s">
        <v>276</v>
      </c>
      <c r="AZ179" s="330"/>
      <c r="BA179" s="309" t="str">
        <f t="shared" ref="BA179:BT179" si="273">BA79</f>
        <v>-</v>
      </c>
      <c r="BB179" s="320" t="str">
        <f t="shared" si="273"/>
        <v>-</v>
      </c>
      <c r="BC179" s="320" t="str">
        <f t="shared" si="273"/>
        <v>-</v>
      </c>
      <c r="BD179" s="320" t="str">
        <f t="shared" si="273"/>
        <v>-</v>
      </c>
      <c r="BE179" s="320" t="str">
        <f t="shared" si="273"/>
        <v>-</v>
      </c>
      <c r="BF179" s="320" t="str">
        <f t="shared" si="273"/>
        <v>-</v>
      </c>
      <c r="BG179" s="320" t="str">
        <f t="shared" si="273"/>
        <v>-</v>
      </c>
      <c r="BH179" s="320" t="str">
        <f t="shared" si="273"/>
        <v>-</v>
      </c>
      <c r="BI179" s="320" t="str">
        <f t="shared" si="273"/>
        <v>-</v>
      </c>
      <c r="BJ179" s="320" t="str">
        <f t="shared" si="273"/>
        <v>-</v>
      </c>
      <c r="BK179" s="320" t="str">
        <f t="shared" si="273"/>
        <v>-</v>
      </c>
      <c r="BL179" s="320" t="str">
        <f t="shared" si="273"/>
        <v>-</v>
      </c>
      <c r="BM179" s="320" t="str">
        <f t="shared" si="273"/>
        <v>-</v>
      </c>
      <c r="BN179" s="320" t="str">
        <f t="shared" si="273"/>
        <v>-</v>
      </c>
      <c r="BO179" s="320" t="str">
        <f t="shared" si="273"/>
        <v>-</v>
      </c>
      <c r="BP179" s="320" t="str">
        <f t="shared" si="273"/>
        <v>-</v>
      </c>
      <c r="BQ179" s="320" t="str">
        <f t="shared" si="273"/>
        <v>-</v>
      </c>
      <c r="BR179" s="320" t="str">
        <f t="shared" si="273"/>
        <v>-</v>
      </c>
      <c r="BS179" s="320" t="str">
        <f t="shared" si="273"/>
        <v>-</v>
      </c>
      <c r="BT179" s="320" t="str">
        <f t="shared" si="273"/>
        <v>-</v>
      </c>
      <c r="BU179" s="330" t="s">
        <v>276</v>
      </c>
      <c r="BV179" s="330" t="s">
        <v>276</v>
      </c>
      <c r="BW179" s="309" t="str">
        <f t="shared" ref="BW179:CP179" si="274">BW79</f>
        <v>-</v>
      </c>
      <c r="BX179" s="320" t="str">
        <f t="shared" si="274"/>
        <v>-</v>
      </c>
      <c r="BY179" s="320" t="str">
        <f t="shared" si="274"/>
        <v>-</v>
      </c>
      <c r="BZ179" s="320" t="str">
        <f t="shared" si="274"/>
        <v>-</v>
      </c>
      <c r="CA179" s="320" t="str">
        <f t="shared" si="274"/>
        <v>-</v>
      </c>
      <c r="CB179" s="320" t="str">
        <f t="shared" si="274"/>
        <v>-</v>
      </c>
      <c r="CC179" s="320" t="str">
        <f t="shared" si="274"/>
        <v>-</v>
      </c>
      <c r="CD179" s="320" t="str">
        <f t="shared" si="274"/>
        <v>-</v>
      </c>
      <c r="CE179" s="320" t="str">
        <f t="shared" si="274"/>
        <v>-</v>
      </c>
      <c r="CF179" s="320" t="str">
        <f t="shared" si="274"/>
        <v>-</v>
      </c>
      <c r="CG179" s="320" t="str">
        <f t="shared" si="274"/>
        <v>-</v>
      </c>
      <c r="CH179" s="320" t="str">
        <f t="shared" si="274"/>
        <v>-</v>
      </c>
      <c r="CI179" s="320" t="str">
        <f t="shared" si="274"/>
        <v>-</v>
      </c>
      <c r="CJ179" s="320" t="str">
        <f t="shared" si="274"/>
        <v>-</v>
      </c>
      <c r="CK179" s="320" t="str">
        <f t="shared" si="274"/>
        <v>-</v>
      </c>
      <c r="CL179" s="320" t="str">
        <f t="shared" si="274"/>
        <v>-</v>
      </c>
      <c r="CM179" s="320" t="str">
        <f t="shared" si="274"/>
        <v>-</v>
      </c>
      <c r="CN179" s="320" t="str">
        <f t="shared" si="274"/>
        <v>-</v>
      </c>
      <c r="CO179" s="320" t="str">
        <f t="shared" si="274"/>
        <v>-</v>
      </c>
      <c r="CP179" s="320" t="str">
        <f t="shared" si="274"/>
        <v>-</v>
      </c>
      <c r="CQ179" s="330" t="s">
        <v>276</v>
      </c>
      <c r="CR179" s="330" t="s">
        <v>276</v>
      </c>
      <c r="CS179" s="309" t="str">
        <f t="shared" ref="CS179:DL179" si="275">CS79</f>
        <v>-</v>
      </c>
      <c r="CT179" s="320" t="str">
        <f t="shared" si="275"/>
        <v>-</v>
      </c>
      <c r="CU179" s="320" t="str">
        <f t="shared" si="275"/>
        <v>-</v>
      </c>
      <c r="CV179" s="320" t="str">
        <f t="shared" si="275"/>
        <v>-</v>
      </c>
      <c r="CW179" s="320" t="str">
        <f t="shared" si="275"/>
        <v>-</v>
      </c>
      <c r="CX179" s="320" t="str">
        <f t="shared" si="275"/>
        <v>-</v>
      </c>
      <c r="CY179" s="320" t="str">
        <f t="shared" si="275"/>
        <v>-</v>
      </c>
      <c r="CZ179" s="320" t="str">
        <f t="shared" si="275"/>
        <v>-</v>
      </c>
      <c r="DA179" s="320" t="str">
        <f t="shared" si="275"/>
        <v>-</v>
      </c>
      <c r="DB179" s="320" t="str">
        <f t="shared" si="275"/>
        <v>-</v>
      </c>
      <c r="DC179" s="320" t="str">
        <f t="shared" si="275"/>
        <v>-</v>
      </c>
      <c r="DD179" s="320" t="str">
        <f t="shared" si="275"/>
        <v>-</v>
      </c>
      <c r="DE179" s="320" t="str">
        <f t="shared" si="275"/>
        <v>-</v>
      </c>
      <c r="DF179" s="320" t="str">
        <f t="shared" si="275"/>
        <v>-</v>
      </c>
      <c r="DG179" s="320" t="str">
        <f t="shared" si="275"/>
        <v>-</v>
      </c>
      <c r="DH179" s="320" t="str">
        <f t="shared" si="275"/>
        <v>-</v>
      </c>
      <c r="DI179" s="320" t="str">
        <f t="shared" si="275"/>
        <v>-</v>
      </c>
      <c r="DJ179" s="320" t="str">
        <f t="shared" si="275"/>
        <v>-</v>
      </c>
      <c r="DK179" s="320" t="str">
        <f t="shared" si="275"/>
        <v>-</v>
      </c>
      <c r="DL179" s="320" t="str">
        <f t="shared" si="275"/>
        <v>-</v>
      </c>
      <c r="DM179" s="330" t="s">
        <v>276</v>
      </c>
      <c r="DN179" s="280" t="s">
        <v>276</v>
      </c>
    </row>
    <row r="180" spans="1:118"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309" t="s">
        <v>361</v>
      </c>
      <c r="AD180" s="318" t="str">
        <f t="shared" ca="1" si="203"/>
        <v>$32</v>
      </c>
      <c r="AE180" s="320" t="str">
        <f t="shared" ref="AE180" si="276">AE80</f>
        <v>23,500</v>
      </c>
      <c r="AF180" s="320" t="str">
        <f t="shared" ref="AF180:AS180" si="277">AF80</f>
        <v>641</v>
      </c>
      <c r="AG180" s="320" t="str">
        <f t="shared" si="277"/>
        <v>79</v>
      </c>
      <c r="AH180" s="320" t="str">
        <f t="shared" si="277"/>
        <v>563</v>
      </c>
      <c r="AI180" s="320" t="str">
        <f t="shared" si="277"/>
        <v>51</v>
      </c>
      <c r="AJ180" s="320" t="str">
        <f t="shared" si="277"/>
        <v>18</v>
      </c>
      <c r="AK180" s="320" t="str">
        <f t="shared" si="277"/>
        <v>128</v>
      </c>
      <c r="AL180" s="320" t="str">
        <f t="shared" si="277"/>
        <v>216,000</v>
      </c>
      <c r="AM180" s="320" t="str">
        <f t="shared" si="277"/>
        <v>88</v>
      </c>
      <c r="AN180" s="320" t="str">
        <f t="shared" si="277"/>
        <v>1,320,000</v>
      </c>
      <c r="AO180" s="320" t="str">
        <f t="shared" si="277"/>
        <v>87,241</v>
      </c>
      <c r="AP180" s="320" t="str">
        <f t="shared" si="277"/>
        <v>87,241</v>
      </c>
      <c r="AQ180" s="320" t="str">
        <f t="shared" si="277"/>
        <v>19,235</v>
      </c>
      <c r="AR180" s="320">
        <f t="shared" si="277"/>
        <v>0</v>
      </c>
      <c r="AS180" s="320" t="str">
        <f t="shared" si="277"/>
        <v>216,839</v>
      </c>
      <c r="AT180" s="320" t="str">
        <f t="shared" ref="AT180:AX180" si="278">AT80</f>
        <v>$7,744,159</v>
      </c>
      <c r="AU180" s="320" t="str">
        <f t="shared" si="278"/>
        <v>$7,625,249</v>
      </c>
      <c r="AV180" s="320" t="str">
        <f t="shared" si="278"/>
        <v>$7,959,907</v>
      </c>
      <c r="AW180" s="320" t="str">
        <f t="shared" si="278"/>
        <v>$23,329,317</v>
      </c>
      <c r="AX180" s="320" t="str">
        <f t="shared" si="278"/>
        <v>$32</v>
      </c>
      <c r="AY180" s="330" t="s">
        <v>276</v>
      </c>
      <c r="AZ180" s="330"/>
      <c r="BA180" s="309" t="str">
        <f t="shared" ref="BA180:BT180" si="279">BA80</f>
        <v>-</v>
      </c>
      <c r="BB180" s="320" t="str">
        <f t="shared" si="279"/>
        <v>-</v>
      </c>
      <c r="BC180" s="320" t="str">
        <f t="shared" si="279"/>
        <v>-</v>
      </c>
      <c r="BD180" s="320" t="str">
        <f t="shared" si="279"/>
        <v>-</v>
      </c>
      <c r="BE180" s="320" t="str">
        <f t="shared" si="279"/>
        <v>-</v>
      </c>
      <c r="BF180" s="320" t="str">
        <f t="shared" si="279"/>
        <v>-</v>
      </c>
      <c r="BG180" s="320" t="str">
        <f t="shared" si="279"/>
        <v>-</v>
      </c>
      <c r="BH180" s="320" t="str">
        <f t="shared" si="279"/>
        <v>-</v>
      </c>
      <c r="BI180" s="320" t="str">
        <f t="shared" si="279"/>
        <v>-</v>
      </c>
      <c r="BJ180" s="320" t="str">
        <f t="shared" si="279"/>
        <v>-</v>
      </c>
      <c r="BK180" s="320" t="str">
        <f t="shared" si="279"/>
        <v>-</v>
      </c>
      <c r="BL180" s="320" t="str">
        <f t="shared" si="279"/>
        <v>-</v>
      </c>
      <c r="BM180" s="320" t="str">
        <f t="shared" si="279"/>
        <v>-</v>
      </c>
      <c r="BN180" s="320" t="str">
        <f t="shared" si="279"/>
        <v>-</v>
      </c>
      <c r="BO180" s="320" t="str">
        <f t="shared" si="279"/>
        <v>-</v>
      </c>
      <c r="BP180" s="320" t="str">
        <f t="shared" si="279"/>
        <v>-</v>
      </c>
      <c r="BQ180" s="320" t="str">
        <f t="shared" si="279"/>
        <v>-</v>
      </c>
      <c r="BR180" s="320" t="str">
        <f t="shared" si="279"/>
        <v>-</v>
      </c>
      <c r="BS180" s="320" t="str">
        <f t="shared" si="279"/>
        <v>-</v>
      </c>
      <c r="BT180" s="320" t="str">
        <f t="shared" si="279"/>
        <v>-</v>
      </c>
      <c r="BU180" s="330" t="s">
        <v>276</v>
      </c>
      <c r="BV180" s="330" t="s">
        <v>276</v>
      </c>
      <c r="BW180" s="309" t="str">
        <f t="shared" ref="BW180:CP180" si="280">BW80</f>
        <v>-</v>
      </c>
      <c r="BX180" s="320" t="str">
        <f t="shared" si="280"/>
        <v>-</v>
      </c>
      <c r="BY180" s="320" t="str">
        <f t="shared" si="280"/>
        <v>-</v>
      </c>
      <c r="BZ180" s="320" t="str">
        <f t="shared" si="280"/>
        <v>-</v>
      </c>
      <c r="CA180" s="320" t="str">
        <f t="shared" si="280"/>
        <v>-</v>
      </c>
      <c r="CB180" s="320" t="str">
        <f t="shared" si="280"/>
        <v>-</v>
      </c>
      <c r="CC180" s="320" t="str">
        <f t="shared" si="280"/>
        <v>-</v>
      </c>
      <c r="CD180" s="320" t="str">
        <f t="shared" si="280"/>
        <v>-</v>
      </c>
      <c r="CE180" s="320" t="str">
        <f t="shared" si="280"/>
        <v>-</v>
      </c>
      <c r="CF180" s="320" t="str">
        <f t="shared" si="280"/>
        <v>-</v>
      </c>
      <c r="CG180" s="320" t="str">
        <f t="shared" si="280"/>
        <v>-</v>
      </c>
      <c r="CH180" s="320" t="str">
        <f t="shared" si="280"/>
        <v>-</v>
      </c>
      <c r="CI180" s="320" t="str">
        <f t="shared" si="280"/>
        <v>-</v>
      </c>
      <c r="CJ180" s="320" t="str">
        <f t="shared" si="280"/>
        <v>-</v>
      </c>
      <c r="CK180" s="320" t="str">
        <f t="shared" si="280"/>
        <v>-</v>
      </c>
      <c r="CL180" s="320" t="str">
        <f t="shared" si="280"/>
        <v>-</v>
      </c>
      <c r="CM180" s="320" t="str">
        <f t="shared" si="280"/>
        <v>-</v>
      </c>
      <c r="CN180" s="320" t="str">
        <f t="shared" si="280"/>
        <v>-</v>
      </c>
      <c r="CO180" s="320" t="str">
        <f t="shared" si="280"/>
        <v>-</v>
      </c>
      <c r="CP180" s="320" t="str">
        <f t="shared" si="280"/>
        <v>-</v>
      </c>
      <c r="CQ180" s="330" t="s">
        <v>276</v>
      </c>
      <c r="CR180" s="330" t="s">
        <v>276</v>
      </c>
      <c r="CS180" s="309" t="str">
        <f t="shared" ref="CS180:DL180" si="281">CS80</f>
        <v>-</v>
      </c>
      <c r="CT180" s="320" t="str">
        <f t="shared" si="281"/>
        <v>-</v>
      </c>
      <c r="CU180" s="320" t="str">
        <f t="shared" si="281"/>
        <v>-</v>
      </c>
      <c r="CV180" s="320" t="str">
        <f t="shared" si="281"/>
        <v>-</v>
      </c>
      <c r="CW180" s="320" t="str">
        <f t="shared" si="281"/>
        <v>-</v>
      </c>
      <c r="CX180" s="320" t="str">
        <f t="shared" si="281"/>
        <v>-</v>
      </c>
      <c r="CY180" s="320" t="str">
        <f t="shared" si="281"/>
        <v>-</v>
      </c>
      <c r="CZ180" s="320" t="str">
        <f t="shared" si="281"/>
        <v>-</v>
      </c>
      <c r="DA180" s="320" t="str">
        <f t="shared" si="281"/>
        <v>-</v>
      </c>
      <c r="DB180" s="320" t="str">
        <f t="shared" si="281"/>
        <v>-</v>
      </c>
      <c r="DC180" s="320" t="str">
        <f t="shared" si="281"/>
        <v>-</v>
      </c>
      <c r="DD180" s="320" t="str">
        <f t="shared" si="281"/>
        <v>-</v>
      </c>
      <c r="DE180" s="320" t="str">
        <f t="shared" si="281"/>
        <v>-</v>
      </c>
      <c r="DF180" s="320" t="str">
        <f t="shared" si="281"/>
        <v>-</v>
      </c>
      <c r="DG180" s="320" t="str">
        <f t="shared" si="281"/>
        <v>-</v>
      </c>
      <c r="DH180" s="320" t="str">
        <f t="shared" si="281"/>
        <v>-</v>
      </c>
      <c r="DI180" s="320" t="str">
        <f t="shared" si="281"/>
        <v>-</v>
      </c>
      <c r="DJ180" s="320" t="str">
        <f t="shared" si="281"/>
        <v>-</v>
      </c>
      <c r="DK180" s="320" t="str">
        <f t="shared" si="281"/>
        <v>-</v>
      </c>
      <c r="DL180" s="320" t="str">
        <f t="shared" si="281"/>
        <v>-</v>
      </c>
      <c r="DM180" s="330" t="s">
        <v>276</v>
      </c>
      <c r="DN180" s="280" t="s">
        <v>276</v>
      </c>
    </row>
    <row r="181" spans="1:118" s="2" customFormat="1"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309" t="s">
        <v>147</v>
      </c>
      <c r="AD181" s="318" t="str">
        <f t="shared" ca="1" si="203"/>
        <v>$79</v>
      </c>
      <c r="AE181" s="320" t="str">
        <f t="shared" ref="AE181" si="282">AE81</f>
        <v>6,511</v>
      </c>
      <c r="AF181" s="320" t="str">
        <f t="shared" ref="AF181:AS181" si="283">AF81</f>
        <v>300</v>
      </c>
      <c r="AG181" s="320" t="str">
        <f t="shared" si="283"/>
        <v>25</v>
      </c>
      <c r="AH181" s="320" t="str">
        <f t="shared" si="283"/>
        <v>276</v>
      </c>
      <c r="AI181" s="320" t="str">
        <f t="shared" si="283"/>
        <v>9</v>
      </c>
      <c r="AJ181" s="320">
        <f t="shared" si="283"/>
        <v>0</v>
      </c>
      <c r="AK181" s="320" t="str">
        <f t="shared" si="283"/>
        <v>64</v>
      </c>
      <c r="AL181" s="320" t="str">
        <f t="shared" si="283"/>
        <v>128,000</v>
      </c>
      <c r="AM181" s="320" t="str">
        <f t="shared" si="283"/>
        <v>63</v>
      </c>
      <c r="AN181" s="320" t="str">
        <f t="shared" si="283"/>
        <v>180,000</v>
      </c>
      <c r="AO181" s="320" t="str">
        <f t="shared" si="283"/>
        <v>66,821</v>
      </c>
      <c r="AP181" s="320" t="str">
        <f t="shared" si="283"/>
        <v>66,821</v>
      </c>
      <c r="AQ181" s="320" t="str">
        <f t="shared" si="283"/>
        <v>2,496</v>
      </c>
      <c r="AR181" s="320" t="str">
        <f t="shared" si="283"/>
        <v>1,579,628</v>
      </c>
      <c r="AS181" s="320" t="str">
        <f t="shared" si="283"/>
        <v>1,643,540</v>
      </c>
      <c r="AT181" s="320" t="str">
        <f t="shared" ref="AT181:AX181" si="284">AT81</f>
        <v>$7,458,691</v>
      </c>
      <c r="AU181" s="320" t="str">
        <f t="shared" si="284"/>
        <v>$8,571,707</v>
      </c>
      <c r="AV181" s="320" t="str">
        <f t="shared" si="284"/>
        <v>$5,525,377</v>
      </c>
      <c r="AW181" s="320" t="str">
        <f t="shared" si="284"/>
        <v>$21,555,776</v>
      </c>
      <c r="AX181" s="320" t="str">
        <f t="shared" si="284"/>
        <v>$79</v>
      </c>
      <c r="AY181" s="330" t="s">
        <v>276</v>
      </c>
      <c r="AZ181" s="330"/>
      <c r="BA181" s="309" t="str">
        <f t="shared" ref="BA181:BT181" si="285">BA81</f>
        <v>6,522</v>
      </c>
      <c r="BB181" s="320" t="str">
        <f t="shared" si="285"/>
        <v>300</v>
      </c>
      <c r="BC181" s="320" t="str">
        <f t="shared" si="285"/>
        <v>25</v>
      </c>
      <c r="BD181" s="320" t="str">
        <f t="shared" si="285"/>
        <v>276</v>
      </c>
      <c r="BE181" s="320" t="str">
        <f t="shared" si="285"/>
        <v>9</v>
      </c>
      <c r="BF181" s="320">
        <f t="shared" si="285"/>
        <v>0</v>
      </c>
      <c r="BG181" s="320" t="str">
        <f t="shared" si="285"/>
        <v>64</v>
      </c>
      <c r="BH181" s="320" t="str">
        <f t="shared" si="285"/>
        <v>128,000</v>
      </c>
      <c r="BI181" s="320" t="str">
        <f t="shared" si="285"/>
        <v>63</v>
      </c>
      <c r="BJ181" s="320" t="str">
        <f t="shared" si="285"/>
        <v>180,000</v>
      </c>
      <c r="BK181" s="320" t="str">
        <f t="shared" si="285"/>
        <v>132,271</v>
      </c>
      <c r="BL181" s="320" t="str">
        <f t="shared" si="285"/>
        <v>132,271</v>
      </c>
      <c r="BM181" s="320" t="str">
        <f t="shared" si="285"/>
        <v>7,430</v>
      </c>
      <c r="BN181" s="320" t="str">
        <f t="shared" si="285"/>
        <v>2,274,378</v>
      </c>
      <c r="BO181" s="320" t="str">
        <f t="shared" si="285"/>
        <v>2,433,662</v>
      </c>
      <c r="BP181" s="320" t="str">
        <f t="shared" si="285"/>
        <v>$9,927,972</v>
      </c>
      <c r="BQ181" s="320" t="str">
        <f t="shared" si="285"/>
        <v>$11,050,538</v>
      </c>
      <c r="BR181" s="320" t="str">
        <f t="shared" si="285"/>
        <v>$9,959,052</v>
      </c>
      <c r="BS181" s="320" t="str">
        <f t="shared" si="285"/>
        <v>$30,937,562</v>
      </c>
      <c r="BT181" s="320" t="str">
        <f t="shared" si="285"/>
        <v>$77</v>
      </c>
      <c r="BU181" s="330" t="s">
        <v>276</v>
      </c>
      <c r="BV181" s="330" t="s">
        <v>276</v>
      </c>
      <c r="BW181" s="309" t="str">
        <f t="shared" ref="BW181:CP181" si="286">BW81</f>
        <v>6,517</v>
      </c>
      <c r="BX181" s="320" t="str">
        <f t="shared" si="286"/>
        <v>300</v>
      </c>
      <c r="BY181" s="320" t="str">
        <f t="shared" si="286"/>
        <v>25</v>
      </c>
      <c r="BZ181" s="320" t="str">
        <f t="shared" si="286"/>
        <v>276</v>
      </c>
      <c r="CA181" s="320" t="str">
        <f t="shared" si="286"/>
        <v>9</v>
      </c>
      <c r="CB181" s="320" t="str">
        <f t="shared" si="286"/>
        <v>0</v>
      </c>
      <c r="CC181" s="320" t="str">
        <f t="shared" si="286"/>
        <v>64</v>
      </c>
      <c r="CD181" s="320" t="str">
        <f t="shared" si="286"/>
        <v>128,000</v>
      </c>
      <c r="CE181" s="320" t="str">
        <f t="shared" si="286"/>
        <v>63</v>
      </c>
      <c r="CF181" s="320" t="str">
        <f t="shared" si="286"/>
        <v>180,000</v>
      </c>
      <c r="CG181" s="320" t="str">
        <f t="shared" si="286"/>
        <v>99,546</v>
      </c>
      <c r="CH181" s="320" t="str">
        <f t="shared" si="286"/>
        <v>99,546</v>
      </c>
      <c r="CI181" s="320" t="str">
        <f t="shared" si="286"/>
        <v>4,963</v>
      </c>
      <c r="CJ181" s="320" t="str">
        <f t="shared" si="286"/>
        <v>1,927,003</v>
      </c>
      <c r="CK181" s="320" t="str">
        <f t="shared" si="286"/>
        <v>2,038,601</v>
      </c>
      <c r="CL181" s="320" t="str">
        <f t="shared" si="286"/>
        <v>$8,693,332</v>
      </c>
      <c r="CM181" s="320" t="str">
        <f t="shared" si="286"/>
        <v>$9,811,123</v>
      </c>
      <c r="CN181" s="320" t="str">
        <f t="shared" si="286"/>
        <v>$7,742,215</v>
      </c>
      <c r="CO181" s="320" t="str">
        <f t="shared" si="286"/>
        <v>$26,246,669</v>
      </c>
      <c r="CP181" s="320" t="str">
        <f t="shared" si="286"/>
        <v>$78</v>
      </c>
      <c r="CQ181" s="330" t="s">
        <v>276</v>
      </c>
      <c r="CR181" s="330" t="s">
        <v>276</v>
      </c>
      <c r="CS181" s="309" t="str">
        <f t="shared" ref="CS181:DL181" si="287">CS81</f>
        <v>-11</v>
      </c>
      <c r="CT181" s="320" t="str">
        <f t="shared" si="287"/>
        <v>0</v>
      </c>
      <c r="CU181" s="320" t="str">
        <f t="shared" si="287"/>
        <v>0</v>
      </c>
      <c r="CV181" s="320" t="str">
        <f t="shared" si="287"/>
        <v>0</v>
      </c>
      <c r="CW181" s="320" t="str">
        <f t="shared" si="287"/>
        <v>0</v>
      </c>
      <c r="CX181" s="320" t="str">
        <f t="shared" si="287"/>
        <v>0</v>
      </c>
      <c r="CY181" s="320" t="str">
        <f t="shared" si="287"/>
        <v>0</v>
      </c>
      <c r="CZ181" s="320" t="str">
        <f t="shared" si="287"/>
        <v>0</v>
      </c>
      <c r="DA181" s="320" t="str">
        <f t="shared" si="287"/>
        <v>0</v>
      </c>
      <c r="DB181" s="320" t="str">
        <f t="shared" si="287"/>
        <v>0</v>
      </c>
      <c r="DC181" s="320" t="str">
        <f t="shared" si="287"/>
        <v>-65,450</v>
      </c>
      <c r="DD181" s="320" t="str">
        <f t="shared" si="287"/>
        <v>-65,450</v>
      </c>
      <c r="DE181" s="320" t="str">
        <f t="shared" si="287"/>
        <v>-4,934</v>
      </c>
      <c r="DF181" s="320" t="str">
        <f t="shared" si="287"/>
        <v>-694,750</v>
      </c>
      <c r="DG181" s="320" t="str">
        <f t="shared" si="287"/>
        <v>-790,122</v>
      </c>
      <c r="DH181" s="320" t="str">
        <f t="shared" si="287"/>
        <v>-$2,469,281</v>
      </c>
      <c r="DI181" s="320" t="str">
        <f t="shared" si="287"/>
        <v>-$2,478,831</v>
      </c>
      <c r="DJ181" s="320" t="str">
        <f t="shared" si="287"/>
        <v>-$4,433,675</v>
      </c>
      <c r="DK181" s="320" t="str">
        <f t="shared" si="287"/>
        <v>-$9,381,786</v>
      </c>
      <c r="DL181" s="320" t="str">
        <f t="shared" si="287"/>
        <v>$2</v>
      </c>
      <c r="DM181" s="330" t="s">
        <v>276</v>
      </c>
      <c r="DN181" s="280" t="s">
        <v>276</v>
      </c>
    </row>
    <row r="182" spans="1:118" s="2" customFormat="1"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309" t="s">
        <v>362</v>
      </c>
      <c r="AD182" s="318" t="str">
        <f t="shared" ca="1" si="203"/>
        <v>$80</v>
      </c>
      <c r="AE182" s="320" t="str">
        <f t="shared" ref="AE182" si="288">AE82</f>
        <v>127,000</v>
      </c>
      <c r="AF182" s="320" t="str">
        <f t="shared" ref="AF182:AS182" si="289">AF82</f>
        <v>3,798</v>
      </c>
      <c r="AG182" s="320" t="str">
        <f t="shared" si="289"/>
        <v>142</v>
      </c>
      <c r="AH182" s="320" t="str">
        <f t="shared" si="289"/>
        <v>6,339</v>
      </c>
      <c r="AI182" s="320" t="str">
        <f t="shared" si="289"/>
        <v>504</v>
      </c>
      <c r="AJ182" s="320" t="str">
        <f t="shared" si="289"/>
        <v>56</v>
      </c>
      <c r="AK182" s="320" t="str">
        <f t="shared" si="289"/>
        <v>270</v>
      </c>
      <c r="AL182" s="320" t="str">
        <f t="shared" si="289"/>
        <v>489,000</v>
      </c>
      <c r="AM182" s="320" t="str">
        <f t="shared" si="289"/>
        <v>149</v>
      </c>
      <c r="AN182" s="320" t="str">
        <f t="shared" si="289"/>
        <v>1,620,880</v>
      </c>
      <c r="AO182" s="320" t="str">
        <f t="shared" si="289"/>
        <v>1,127,113</v>
      </c>
      <c r="AP182" s="320" t="str">
        <f t="shared" si="289"/>
        <v>1,128,228</v>
      </c>
      <c r="AQ182" s="320" t="str">
        <f t="shared" si="289"/>
        <v>128,836</v>
      </c>
      <c r="AR182" s="320" t="str">
        <f t="shared" si="289"/>
        <v>3,288,982</v>
      </c>
      <c r="AS182" s="320" t="str">
        <f t="shared" si="289"/>
        <v>4,383,619</v>
      </c>
      <c r="AT182" s="320" t="str">
        <f t="shared" ref="AT182:AX182" si="290">AT82</f>
        <v>$27,000,000</v>
      </c>
      <c r="AU182" s="320" t="str">
        <f t="shared" si="290"/>
        <v>$230,000,000</v>
      </c>
      <c r="AV182" s="320" t="str">
        <f t="shared" si="290"/>
        <v>$27,000,000</v>
      </c>
      <c r="AW182" s="320" t="str">
        <f t="shared" si="290"/>
        <v>$284,000,000</v>
      </c>
      <c r="AX182" s="320" t="str">
        <f t="shared" si="290"/>
        <v>$80</v>
      </c>
      <c r="AY182" s="330" t="s">
        <v>276</v>
      </c>
      <c r="AZ182" s="330"/>
      <c r="BA182" s="309" t="str">
        <f t="shared" ref="BA182:BT182" si="291">BA82</f>
        <v>-</v>
      </c>
      <c r="BB182" s="320" t="str">
        <f t="shared" si="291"/>
        <v>-</v>
      </c>
      <c r="BC182" s="320" t="str">
        <f t="shared" si="291"/>
        <v>-</v>
      </c>
      <c r="BD182" s="320" t="str">
        <f t="shared" si="291"/>
        <v>-</v>
      </c>
      <c r="BE182" s="320" t="str">
        <f t="shared" si="291"/>
        <v>-</v>
      </c>
      <c r="BF182" s="320" t="str">
        <f t="shared" si="291"/>
        <v>-</v>
      </c>
      <c r="BG182" s="320" t="str">
        <f t="shared" si="291"/>
        <v>-</v>
      </c>
      <c r="BH182" s="320" t="str">
        <f t="shared" si="291"/>
        <v>-</v>
      </c>
      <c r="BI182" s="320" t="str">
        <f t="shared" si="291"/>
        <v>-</v>
      </c>
      <c r="BJ182" s="320" t="str">
        <f t="shared" si="291"/>
        <v>-</v>
      </c>
      <c r="BK182" s="320" t="str">
        <f t="shared" si="291"/>
        <v>-</v>
      </c>
      <c r="BL182" s="320" t="str">
        <f t="shared" si="291"/>
        <v>-</v>
      </c>
      <c r="BM182" s="320" t="str">
        <f t="shared" si="291"/>
        <v>-</v>
      </c>
      <c r="BN182" s="320" t="str">
        <f t="shared" si="291"/>
        <v>-</v>
      </c>
      <c r="BO182" s="320" t="str">
        <f t="shared" si="291"/>
        <v>-</v>
      </c>
      <c r="BP182" s="320" t="str">
        <f t="shared" si="291"/>
        <v>-</v>
      </c>
      <c r="BQ182" s="320" t="str">
        <f t="shared" si="291"/>
        <v>-</v>
      </c>
      <c r="BR182" s="320" t="str">
        <f t="shared" si="291"/>
        <v>-</v>
      </c>
      <c r="BS182" s="320" t="str">
        <f t="shared" si="291"/>
        <v>-</v>
      </c>
      <c r="BT182" s="320" t="str">
        <f t="shared" si="291"/>
        <v>-</v>
      </c>
      <c r="BU182" s="330" t="s">
        <v>276</v>
      </c>
      <c r="BV182" s="330" t="s">
        <v>276</v>
      </c>
      <c r="BW182" s="309" t="str">
        <f t="shared" ref="BW182:CP182" si="292">BW82</f>
        <v>-</v>
      </c>
      <c r="BX182" s="320" t="str">
        <f t="shared" si="292"/>
        <v>-</v>
      </c>
      <c r="BY182" s="320" t="str">
        <f t="shared" si="292"/>
        <v>-</v>
      </c>
      <c r="BZ182" s="320" t="str">
        <f t="shared" si="292"/>
        <v>-</v>
      </c>
      <c r="CA182" s="320" t="str">
        <f t="shared" si="292"/>
        <v>-</v>
      </c>
      <c r="CB182" s="320" t="str">
        <f t="shared" si="292"/>
        <v>-</v>
      </c>
      <c r="CC182" s="320" t="str">
        <f t="shared" si="292"/>
        <v>-</v>
      </c>
      <c r="CD182" s="320" t="str">
        <f t="shared" si="292"/>
        <v>-</v>
      </c>
      <c r="CE182" s="320" t="str">
        <f t="shared" si="292"/>
        <v>-</v>
      </c>
      <c r="CF182" s="320" t="str">
        <f t="shared" si="292"/>
        <v>-</v>
      </c>
      <c r="CG182" s="320" t="str">
        <f t="shared" si="292"/>
        <v>-</v>
      </c>
      <c r="CH182" s="320" t="str">
        <f t="shared" si="292"/>
        <v>-</v>
      </c>
      <c r="CI182" s="320" t="str">
        <f t="shared" si="292"/>
        <v>-</v>
      </c>
      <c r="CJ182" s="320" t="str">
        <f t="shared" si="292"/>
        <v>-</v>
      </c>
      <c r="CK182" s="320" t="str">
        <f t="shared" si="292"/>
        <v>-</v>
      </c>
      <c r="CL182" s="320" t="str">
        <f t="shared" si="292"/>
        <v>-</v>
      </c>
      <c r="CM182" s="320" t="str">
        <f t="shared" si="292"/>
        <v>-</v>
      </c>
      <c r="CN182" s="320" t="str">
        <f t="shared" si="292"/>
        <v>-</v>
      </c>
      <c r="CO182" s="320" t="str">
        <f t="shared" si="292"/>
        <v>-</v>
      </c>
      <c r="CP182" s="320" t="str">
        <f t="shared" si="292"/>
        <v>-</v>
      </c>
      <c r="CQ182" s="330" t="s">
        <v>276</v>
      </c>
      <c r="CR182" s="330" t="s">
        <v>276</v>
      </c>
      <c r="CS182" s="309" t="str">
        <f t="shared" ref="CS182:DL182" si="293">CS82</f>
        <v>-</v>
      </c>
      <c r="CT182" s="320" t="str">
        <f t="shared" si="293"/>
        <v>-</v>
      </c>
      <c r="CU182" s="320" t="str">
        <f t="shared" si="293"/>
        <v>-</v>
      </c>
      <c r="CV182" s="320" t="str">
        <f t="shared" si="293"/>
        <v>-</v>
      </c>
      <c r="CW182" s="320" t="str">
        <f t="shared" si="293"/>
        <v>-</v>
      </c>
      <c r="CX182" s="320" t="str">
        <f t="shared" si="293"/>
        <v>-</v>
      </c>
      <c r="CY182" s="320" t="str">
        <f t="shared" si="293"/>
        <v>-</v>
      </c>
      <c r="CZ182" s="320" t="str">
        <f t="shared" si="293"/>
        <v>-</v>
      </c>
      <c r="DA182" s="320" t="str">
        <f t="shared" si="293"/>
        <v>-</v>
      </c>
      <c r="DB182" s="320" t="str">
        <f t="shared" si="293"/>
        <v>-</v>
      </c>
      <c r="DC182" s="320" t="str">
        <f t="shared" si="293"/>
        <v>-</v>
      </c>
      <c r="DD182" s="320" t="str">
        <f t="shared" si="293"/>
        <v>-</v>
      </c>
      <c r="DE182" s="320" t="str">
        <f t="shared" si="293"/>
        <v>-</v>
      </c>
      <c r="DF182" s="320" t="str">
        <f t="shared" si="293"/>
        <v>-</v>
      </c>
      <c r="DG182" s="320" t="str">
        <f t="shared" si="293"/>
        <v>-</v>
      </c>
      <c r="DH182" s="320" t="str">
        <f t="shared" si="293"/>
        <v>-</v>
      </c>
      <c r="DI182" s="320" t="str">
        <f t="shared" si="293"/>
        <v>-</v>
      </c>
      <c r="DJ182" s="320" t="str">
        <f t="shared" si="293"/>
        <v>-</v>
      </c>
      <c r="DK182" s="320" t="str">
        <f t="shared" si="293"/>
        <v>-</v>
      </c>
      <c r="DL182" s="320" t="str">
        <f t="shared" si="293"/>
        <v>-</v>
      </c>
      <c r="DM182" s="330" t="s">
        <v>276</v>
      </c>
      <c r="DN182" s="280" t="s">
        <v>276</v>
      </c>
    </row>
    <row r="183" spans="1:118" s="2" customFormat="1"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309" t="s">
        <v>148</v>
      </c>
      <c r="AD183" s="318" t="str">
        <f t="shared" ca="1" si="203"/>
        <v>$129</v>
      </c>
      <c r="AE183" s="320" t="str">
        <f t="shared" ref="AE183" si="294">AE83</f>
        <v>18,600</v>
      </c>
      <c r="AF183" s="320" t="str">
        <f t="shared" ref="AF183:AS183" si="295">AF83</f>
        <v>1,110</v>
      </c>
      <c r="AG183" s="320" t="str">
        <f t="shared" si="295"/>
        <v>166</v>
      </c>
      <c r="AH183" s="320" t="str">
        <f t="shared" si="295"/>
        <v>500</v>
      </c>
      <c r="AI183" s="320" t="str">
        <f t="shared" si="295"/>
        <v>35</v>
      </c>
      <c r="AJ183" s="320" t="str">
        <f t="shared" si="295"/>
        <v>20</v>
      </c>
      <c r="AK183" s="320" t="str">
        <f t="shared" si="295"/>
        <v>139</v>
      </c>
      <c r="AL183" s="320" t="str">
        <f t="shared" si="295"/>
        <v>54,000</v>
      </c>
      <c r="AM183" s="320" t="str">
        <f t="shared" si="295"/>
        <v>127</v>
      </c>
      <c r="AN183" s="320" t="str">
        <f t="shared" si="295"/>
        <v>1,100,000</v>
      </c>
      <c r="AO183" s="320" t="str">
        <f t="shared" si="295"/>
        <v>63,505</v>
      </c>
      <c r="AP183" s="320" t="str">
        <f t="shared" si="295"/>
        <v>63,505</v>
      </c>
      <c r="AQ183" s="320" t="str">
        <f t="shared" si="295"/>
        <v>38,122</v>
      </c>
      <c r="AR183" s="320" t="str">
        <f t="shared" si="295"/>
        <v>553,702</v>
      </c>
      <c r="AS183" s="320" t="str">
        <f t="shared" si="295"/>
        <v>1,705,713</v>
      </c>
      <c r="AT183" s="320" t="str">
        <f t="shared" ref="AT183:AX183" si="296">AT83</f>
        <v>$15,444,641</v>
      </c>
      <c r="AU183" s="320" t="str">
        <f t="shared" si="296"/>
        <v>$12,757,215</v>
      </c>
      <c r="AV183" s="320" t="str">
        <f t="shared" si="296"/>
        <v>$11,559,402</v>
      </c>
      <c r="AW183" s="320" t="str">
        <f t="shared" si="296"/>
        <v>$41,777,977</v>
      </c>
      <c r="AX183" s="320" t="str">
        <f t="shared" si="296"/>
        <v>$129</v>
      </c>
      <c r="AY183" s="330" t="s">
        <v>276</v>
      </c>
      <c r="AZ183" s="330"/>
      <c r="BA183" s="309" t="str">
        <f t="shared" ref="BA183:BT183" si="297">BA83</f>
        <v>18,600</v>
      </c>
      <c r="BB183" s="320" t="str">
        <f t="shared" si="297"/>
        <v>1,110</v>
      </c>
      <c r="BC183" s="320" t="str">
        <f t="shared" si="297"/>
        <v>166</v>
      </c>
      <c r="BD183" s="320" t="str">
        <f t="shared" si="297"/>
        <v>500</v>
      </c>
      <c r="BE183" s="320" t="str">
        <f t="shared" si="297"/>
        <v>35</v>
      </c>
      <c r="BF183" s="320" t="str">
        <f t="shared" si="297"/>
        <v>20</v>
      </c>
      <c r="BG183" s="320" t="str">
        <f t="shared" si="297"/>
        <v>139</v>
      </c>
      <c r="BH183" s="320" t="str">
        <f t="shared" si="297"/>
        <v>54,000</v>
      </c>
      <c r="BI183" s="320" t="str">
        <f t="shared" si="297"/>
        <v>127</v>
      </c>
      <c r="BJ183" s="320" t="str">
        <f t="shared" si="297"/>
        <v>1,100,000</v>
      </c>
      <c r="BK183" s="320" t="str">
        <f t="shared" si="297"/>
        <v>31,698</v>
      </c>
      <c r="BL183" s="320" t="str">
        <f t="shared" si="297"/>
        <v>31,698</v>
      </c>
      <c r="BM183" s="320" t="str">
        <f t="shared" si="297"/>
        <v>8,000</v>
      </c>
      <c r="BN183" s="320" t="str">
        <f t="shared" si="297"/>
        <v>1,200,000</v>
      </c>
      <c r="BO183" s="320" t="str">
        <f t="shared" si="297"/>
        <v>2,174,650</v>
      </c>
      <c r="BP183" s="320" t="str">
        <f t="shared" si="297"/>
        <v>$12,450,362</v>
      </c>
      <c r="BQ183" s="320" t="str">
        <f t="shared" si="297"/>
        <v>$11,548,672</v>
      </c>
      <c r="BR183" s="320" t="str">
        <f t="shared" si="297"/>
        <v>$7,022,521</v>
      </c>
      <c r="BS183" s="320" t="str">
        <f t="shared" si="297"/>
        <v>$34,000,000</v>
      </c>
      <c r="BT183" s="320" t="str">
        <f t="shared" si="297"/>
        <v>$121</v>
      </c>
      <c r="BU183" s="330" t="s">
        <v>276</v>
      </c>
      <c r="BV183" s="330" t="s">
        <v>276</v>
      </c>
      <c r="BW183" s="309" t="str">
        <f t="shared" ref="BW183:CP183" si="298">BW83</f>
        <v>18,600</v>
      </c>
      <c r="BX183" s="320" t="str">
        <f t="shared" si="298"/>
        <v>1,110</v>
      </c>
      <c r="BY183" s="320" t="str">
        <f t="shared" si="298"/>
        <v>166</v>
      </c>
      <c r="BZ183" s="320" t="str">
        <f t="shared" si="298"/>
        <v>500</v>
      </c>
      <c r="CA183" s="320" t="str">
        <f t="shared" si="298"/>
        <v>35</v>
      </c>
      <c r="CB183" s="320" t="str">
        <f t="shared" si="298"/>
        <v>20</v>
      </c>
      <c r="CC183" s="320" t="str">
        <f t="shared" si="298"/>
        <v>139</v>
      </c>
      <c r="CD183" s="320" t="str">
        <f t="shared" si="298"/>
        <v>54,000</v>
      </c>
      <c r="CE183" s="320" t="str">
        <f t="shared" si="298"/>
        <v>127</v>
      </c>
      <c r="CF183" s="320" t="str">
        <f t="shared" si="298"/>
        <v>1,100,000</v>
      </c>
      <c r="CG183" s="320" t="str">
        <f t="shared" si="298"/>
        <v>47,602</v>
      </c>
      <c r="CH183" s="320" t="str">
        <f t="shared" si="298"/>
        <v>47,602</v>
      </c>
      <c r="CI183" s="320" t="str">
        <f t="shared" si="298"/>
        <v>23,061</v>
      </c>
      <c r="CJ183" s="320" t="str">
        <f t="shared" si="298"/>
        <v>876,851</v>
      </c>
      <c r="CK183" s="320" t="str">
        <f t="shared" si="298"/>
        <v>1,940,182</v>
      </c>
      <c r="CL183" s="320" t="str">
        <f t="shared" si="298"/>
        <v>$13,947,502</v>
      </c>
      <c r="CM183" s="320" t="str">
        <f t="shared" si="298"/>
        <v>$12,152,944</v>
      </c>
      <c r="CN183" s="320" t="str">
        <f t="shared" si="298"/>
        <v>$9,290,962</v>
      </c>
      <c r="CO183" s="320" t="str">
        <f t="shared" si="298"/>
        <v>$37,888,989</v>
      </c>
      <c r="CP183" s="320" t="str">
        <f t="shared" si="298"/>
        <v>$125</v>
      </c>
      <c r="CQ183" s="330" t="s">
        <v>276</v>
      </c>
      <c r="CR183" s="330" t="s">
        <v>276</v>
      </c>
      <c r="CS183" s="309" t="str">
        <f t="shared" ref="CS183:DL183" si="299">CS83</f>
        <v>0</v>
      </c>
      <c r="CT183" s="320" t="str">
        <f t="shared" si="299"/>
        <v>0</v>
      </c>
      <c r="CU183" s="320" t="str">
        <f t="shared" si="299"/>
        <v>0</v>
      </c>
      <c r="CV183" s="320" t="str">
        <f t="shared" si="299"/>
        <v>0</v>
      </c>
      <c r="CW183" s="320" t="str">
        <f t="shared" si="299"/>
        <v>0</v>
      </c>
      <c r="CX183" s="320" t="str">
        <f t="shared" si="299"/>
        <v>0</v>
      </c>
      <c r="CY183" s="320" t="str">
        <f t="shared" si="299"/>
        <v>0</v>
      </c>
      <c r="CZ183" s="320" t="str">
        <f t="shared" si="299"/>
        <v>0</v>
      </c>
      <c r="DA183" s="320" t="str">
        <f t="shared" si="299"/>
        <v>0</v>
      </c>
      <c r="DB183" s="320" t="str">
        <f t="shared" si="299"/>
        <v>0</v>
      </c>
      <c r="DC183" s="320" t="str">
        <f t="shared" si="299"/>
        <v>31,807</v>
      </c>
      <c r="DD183" s="320" t="str">
        <f t="shared" si="299"/>
        <v>31,807</v>
      </c>
      <c r="DE183" s="320" t="str">
        <f t="shared" si="299"/>
        <v>30,122</v>
      </c>
      <c r="DF183" s="320" t="str">
        <f t="shared" si="299"/>
        <v>-646,298</v>
      </c>
      <c r="DG183" s="320" t="str">
        <f t="shared" si="299"/>
        <v>-468,937</v>
      </c>
      <c r="DH183" s="320" t="str">
        <f t="shared" si="299"/>
        <v>$2,994,279</v>
      </c>
      <c r="DI183" s="320" t="str">
        <f t="shared" si="299"/>
        <v>$1,208,543</v>
      </c>
      <c r="DJ183" s="320" t="str">
        <f t="shared" si="299"/>
        <v>$4,536,881</v>
      </c>
      <c r="DK183" s="320" t="str">
        <f t="shared" si="299"/>
        <v>$7,777,977</v>
      </c>
      <c r="DL183" s="320" t="str">
        <f t="shared" si="299"/>
        <v>$8</v>
      </c>
      <c r="DM183" s="330" t="s">
        <v>276</v>
      </c>
      <c r="DN183" s="280" t="s">
        <v>276</v>
      </c>
    </row>
    <row r="184" spans="1:118" s="2" customFormat="1"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309" t="s">
        <v>149</v>
      </c>
      <c r="AD184" s="318" t="str">
        <f t="shared" ca="1" si="203"/>
        <v>$79</v>
      </c>
      <c r="AE184" s="320" t="str">
        <f t="shared" ref="AE184" si="300">AE84</f>
        <v>75,000</v>
      </c>
      <c r="AF184" s="320" t="str">
        <f t="shared" ref="AF184:AS184" si="301">AF84</f>
        <v>4,500</v>
      </c>
      <c r="AG184" s="320" t="str">
        <f t="shared" si="301"/>
        <v>125</v>
      </c>
      <c r="AH184" s="320" t="str">
        <f t="shared" si="301"/>
        <v>1,371</v>
      </c>
      <c r="AI184" s="320" t="str">
        <f t="shared" si="301"/>
        <v>246</v>
      </c>
      <c r="AJ184" s="320" t="str">
        <f t="shared" si="301"/>
        <v>29</v>
      </c>
      <c r="AK184" s="320" t="str">
        <f t="shared" si="301"/>
        <v>158</v>
      </c>
      <c r="AL184" s="320" t="str">
        <f t="shared" si="301"/>
        <v>177,000</v>
      </c>
      <c r="AM184" s="320" t="str">
        <f t="shared" si="301"/>
        <v>111</v>
      </c>
      <c r="AN184" s="320" t="str">
        <f t="shared" si="301"/>
        <v>961,400</v>
      </c>
      <c r="AO184" s="320" t="str">
        <f t="shared" si="301"/>
        <v>199,642</v>
      </c>
      <c r="AP184" s="320" t="str">
        <f t="shared" si="301"/>
        <v>199,954</v>
      </c>
      <c r="AQ184" s="320" t="str">
        <f t="shared" si="301"/>
        <v>265,363</v>
      </c>
      <c r="AR184" s="320" t="str">
        <f t="shared" si="301"/>
        <v>525,051</v>
      </c>
      <c r="AS184" s="320" t="str">
        <f t="shared" si="301"/>
        <v>628,093</v>
      </c>
      <c r="AT184" s="320" t="str">
        <f t="shared" ref="AT184:AX184" si="302">AT84</f>
        <v>-</v>
      </c>
      <c r="AU184" s="320" t="str">
        <f t="shared" si="302"/>
        <v>-</v>
      </c>
      <c r="AV184" s="320" t="str">
        <f t="shared" si="302"/>
        <v>-</v>
      </c>
      <c r="AW184" s="320" t="str">
        <f t="shared" si="302"/>
        <v>$48,358,696</v>
      </c>
      <c r="AX184" s="320" t="str">
        <f t="shared" si="302"/>
        <v>$79</v>
      </c>
      <c r="AY184" s="330" t="s">
        <v>276</v>
      </c>
      <c r="AZ184" s="330"/>
      <c r="BA184" s="309" t="str">
        <f t="shared" ref="BA184:BT184" si="303">BA84</f>
        <v>75,000</v>
      </c>
      <c r="BB184" s="320" t="str">
        <f t="shared" si="303"/>
        <v>4,500</v>
      </c>
      <c r="BC184" s="320" t="str">
        <f t="shared" si="303"/>
        <v>125</v>
      </c>
      <c r="BD184" s="320" t="str">
        <f t="shared" si="303"/>
        <v>1,020</v>
      </c>
      <c r="BE184" s="320" t="str">
        <f t="shared" si="303"/>
        <v>137</v>
      </c>
      <c r="BF184" s="320" t="str">
        <f t="shared" si="303"/>
        <v>29</v>
      </c>
      <c r="BG184" s="320" t="str">
        <f t="shared" si="303"/>
        <v>158</v>
      </c>
      <c r="BH184" s="320" t="str">
        <f t="shared" si="303"/>
        <v>177,000</v>
      </c>
      <c r="BI184" s="320" t="str">
        <f t="shared" si="303"/>
        <v>75</v>
      </c>
      <c r="BJ184" s="320" t="str">
        <f t="shared" si="303"/>
        <v>450,000</v>
      </c>
      <c r="BK184" s="320" t="str">
        <f t="shared" si="303"/>
        <v>253,575</v>
      </c>
      <c r="BL184" s="320" t="str">
        <f t="shared" si="303"/>
        <v>253,775</v>
      </c>
      <c r="BM184" s="320" t="str">
        <f t="shared" si="303"/>
        <v>381,425</v>
      </c>
      <c r="BN184" s="320" t="str">
        <f t="shared" si="303"/>
        <v>681,000</v>
      </c>
      <c r="BO184" s="320" t="str">
        <f t="shared" si="303"/>
        <v>781,000</v>
      </c>
      <c r="BP184" s="320" t="str">
        <f t="shared" si="303"/>
        <v>-</v>
      </c>
      <c r="BQ184" s="320" t="str">
        <f t="shared" si="303"/>
        <v>-</v>
      </c>
      <c r="BR184" s="320" t="str">
        <f t="shared" si="303"/>
        <v>-</v>
      </c>
      <c r="BS184" s="320" t="str">
        <f t="shared" si="303"/>
        <v>$61,530,000</v>
      </c>
      <c r="BT184" s="320" t="str">
        <f t="shared" si="303"/>
        <v>$81</v>
      </c>
      <c r="BU184" s="330" t="s">
        <v>276</v>
      </c>
      <c r="BV184" s="330" t="s">
        <v>276</v>
      </c>
      <c r="BW184" s="309" t="str">
        <f t="shared" ref="BW184:CP184" si="304">BW84</f>
        <v>75,000</v>
      </c>
      <c r="BX184" s="320" t="str">
        <f t="shared" si="304"/>
        <v>4,500</v>
      </c>
      <c r="BY184" s="320" t="str">
        <f t="shared" si="304"/>
        <v>125</v>
      </c>
      <c r="BZ184" s="320" t="str">
        <f t="shared" si="304"/>
        <v>1,196</v>
      </c>
      <c r="CA184" s="320" t="str">
        <f t="shared" si="304"/>
        <v>192</v>
      </c>
      <c r="CB184" s="320" t="str">
        <f t="shared" si="304"/>
        <v>29</v>
      </c>
      <c r="CC184" s="320" t="str">
        <f t="shared" si="304"/>
        <v>158</v>
      </c>
      <c r="CD184" s="320" t="str">
        <f t="shared" si="304"/>
        <v>177,000</v>
      </c>
      <c r="CE184" s="320" t="str">
        <f t="shared" si="304"/>
        <v>93</v>
      </c>
      <c r="CF184" s="320" t="str">
        <f t="shared" si="304"/>
        <v>705,700</v>
      </c>
      <c r="CG184" s="320" t="str">
        <f t="shared" si="304"/>
        <v>226,609</v>
      </c>
      <c r="CH184" s="320" t="str">
        <f t="shared" si="304"/>
        <v>226,865</v>
      </c>
      <c r="CI184" s="320" t="str">
        <f t="shared" si="304"/>
        <v>323,394</v>
      </c>
      <c r="CJ184" s="320" t="str">
        <f t="shared" si="304"/>
        <v>603,026</v>
      </c>
      <c r="CK184" s="320" t="str">
        <f t="shared" si="304"/>
        <v>704,547</v>
      </c>
      <c r="CL184" s="320" t="str">
        <f t="shared" si="304"/>
        <v>-</v>
      </c>
      <c r="CM184" s="320" t="str">
        <f t="shared" si="304"/>
        <v>-</v>
      </c>
      <c r="CN184" s="320" t="str">
        <f t="shared" si="304"/>
        <v>-</v>
      </c>
      <c r="CO184" s="320" t="str">
        <f t="shared" si="304"/>
        <v>$54,944,348</v>
      </c>
      <c r="CP184" s="320" t="str">
        <f t="shared" si="304"/>
        <v>$80</v>
      </c>
      <c r="CQ184" s="330" t="s">
        <v>276</v>
      </c>
      <c r="CR184" s="330" t="s">
        <v>276</v>
      </c>
      <c r="CS184" s="309" t="str">
        <f t="shared" ref="CS184:DL184" si="305">CS84</f>
        <v>0</v>
      </c>
      <c r="CT184" s="320" t="str">
        <f t="shared" si="305"/>
        <v>0</v>
      </c>
      <c r="CU184" s="320" t="str">
        <f t="shared" si="305"/>
        <v>0</v>
      </c>
      <c r="CV184" s="320" t="str">
        <f t="shared" si="305"/>
        <v>351</v>
      </c>
      <c r="CW184" s="320" t="str">
        <f t="shared" si="305"/>
        <v>109</v>
      </c>
      <c r="CX184" s="320" t="str">
        <f t="shared" si="305"/>
        <v>0</v>
      </c>
      <c r="CY184" s="320" t="str">
        <f t="shared" si="305"/>
        <v>0</v>
      </c>
      <c r="CZ184" s="320" t="str">
        <f t="shared" si="305"/>
        <v>0</v>
      </c>
      <c r="DA184" s="320" t="str">
        <f t="shared" si="305"/>
        <v>36</v>
      </c>
      <c r="DB184" s="320" t="str">
        <f t="shared" si="305"/>
        <v>511,400</v>
      </c>
      <c r="DC184" s="320" t="str">
        <f t="shared" si="305"/>
        <v>-53,933</v>
      </c>
      <c r="DD184" s="320" t="str">
        <f t="shared" si="305"/>
        <v>-53,821</v>
      </c>
      <c r="DE184" s="320" t="str">
        <f t="shared" si="305"/>
        <v>-116,062</v>
      </c>
      <c r="DF184" s="320" t="str">
        <f t="shared" si="305"/>
        <v>-155,949</v>
      </c>
      <c r="DG184" s="320" t="str">
        <f t="shared" si="305"/>
        <v>-152,907</v>
      </c>
      <c r="DH184" s="320" t="str">
        <f t="shared" si="305"/>
        <v>-</v>
      </c>
      <c r="DI184" s="320" t="str">
        <f t="shared" si="305"/>
        <v>-</v>
      </c>
      <c r="DJ184" s="320" t="str">
        <f t="shared" si="305"/>
        <v>-</v>
      </c>
      <c r="DK184" s="320" t="str">
        <f t="shared" si="305"/>
        <v>-$13,171,304</v>
      </c>
      <c r="DL184" s="320" t="str">
        <f t="shared" si="305"/>
        <v>-$2</v>
      </c>
      <c r="DM184" s="330" t="s">
        <v>276</v>
      </c>
      <c r="DN184" s="280" t="s">
        <v>276</v>
      </c>
    </row>
    <row r="185" spans="1:118" s="2" customFormat="1"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309" t="s">
        <v>75</v>
      </c>
      <c r="AD185" s="318" t="str">
        <f t="shared" ca="1" si="203"/>
        <v>$71</v>
      </c>
      <c r="AE185" s="320" t="str">
        <f t="shared" ref="AE185" si="306">AE85</f>
        <v>34,486</v>
      </c>
      <c r="AF185" s="320">
        <f t="shared" ref="AF185:AS185" si="307">AF85</f>
        <v>0</v>
      </c>
      <c r="AG185" s="320">
        <f t="shared" si="307"/>
        <v>0</v>
      </c>
      <c r="AH185" s="320" t="str">
        <f t="shared" si="307"/>
        <v>3,006</v>
      </c>
      <c r="AI185" s="320" t="str">
        <f t="shared" si="307"/>
        <v>366</v>
      </c>
      <c r="AJ185" s="320" t="str">
        <f t="shared" si="307"/>
        <v>31</v>
      </c>
      <c r="AK185" s="320" t="str">
        <f t="shared" si="307"/>
        <v>322</v>
      </c>
      <c r="AL185" s="320" t="str">
        <f t="shared" si="307"/>
        <v>525,456</v>
      </c>
      <c r="AM185" s="320" t="str">
        <f t="shared" si="307"/>
        <v>227</v>
      </c>
      <c r="AN185" s="320" t="str">
        <f t="shared" si="307"/>
        <v>853,700</v>
      </c>
      <c r="AO185" s="320" t="str">
        <f t="shared" si="307"/>
        <v>399,046</v>
      </c>
      <c r="AP185" s="320" t="str">
        <f t="shared" si="307"/>
        <v>399,076</v>
      </c>
      <c r="AQ185" s="320" t="str">
        <f t="shared" si="307"/>
        <v>9,255</v>
      </c>
      <c r="AR185" s="320" t="str">
        <f t="shared" si="307"/>
        <v>3,822,077</v>
      </c>
      <c r="AS185" s="320" t="str">
        <f t="shared" si="307"/>
        <v>4,018,330</v>
      </c>
      <c r="AT185" s="320" t="str">
        <f t="shared" ref="AT185:AX185" si="308">AT85</f>
        <v>$20,077,541</v>
      </c>
      <c r="AU185" s="320" t="str">
        <f t="shared" si="308"/>
        <v>$20,770,104</v>
      </c>
      <c r="AV185" s="320" t="str">
        <f t="shared" si="308"/>
        <v>$31,140,663</v>
      </c>
      <c r="AW185" s="320" t="str">
        <f t="shared" si="308"/>
        <v>$71,988,308</v>
      </c>
      <c r="AX185" s="320" t="str">
        <f t="shared" si="308"/>
        <v>$71</v>
      </c>
      <c r="AY185" s="330" t="s">
        <v>276</v>
      </c>
      <c r="AZ185" s="330"/>
      <c r="BA185" s="309" t="str">
        <f t="shared" ref="BA185:BT185" si="309">BA85</f>
        <v>34,535</v>
      </c>
      <c r="BB185" s="320">
        <f t="shared" si="309"/>
        <v>0</v>
      </c>
      <c r="BC185" s="320">
        <f t="shared" si="309"/>
        <v>0</v>
      </c>
      <c r="BD185" s="320" t="str">
        <f t="shared" si="309"/>
        <v>1,517</v>
      </c>
      <c r="BE185" s="320" t="str">
        <f t="shared" si="309"/>
        <v>762</v>
      </c>
      <c r="BF185" s="320" t="str">
        <f t="shared" si="309"/>
        <v>31</v>
      </c>
      <c r="BG185" s="320" t="str">
        <f t="shared" si="309"/>
        <v>262</v>
      </c>
      <c r="BH185" s="320" t="str">
        <f t="shared" si="309"/>
        <v>525,456</v>
      </c>
      <c r="BI185" s="320" t="str">
        <f t="shared" si="309"/>
        <v>-</v>
      </c>
      <c r="BJ185" s="320" t="str">
        <f t="shared" si="309"/>
        <v>-</v>
      </c>
      <c r="BK185" s="320" t="str">
        <f t="shared" si="309"/>
        <v>388,797</v>
      </c>
      <c r="BL185" s="320" t="str">
        <f t="shared" si="309"/>
        <v>388,917</v>
      </c>
      <c r="BM185" s="320" t="str">
        <f t="shared" si="309"/>
        <v>31,221</v>
      </c>
      <c r="BN185" s="320" t="str">
        <f t="shared" si="309"/>
        <v>3,300,471</v>
      </c>
      <c r="BO185" s="320" t="str">
        <f t="shared" si="309"/>
        <v>3,567,774</v>
      </c>
      <c r="BP185" s="320" t="str">
        <f t="shared" si="309"/>
        <v>$19,007,154</v>
      </c>
      <c r="BQ185" s="320" t="str">
        <f t="shared" si="309"/>
        <v>$23,767,883</v>
      </c>
      <c r="BR185" s="320" t="str">
        <f t="shared" si="309"/>
        <v>$31,419,463</v>
      </c>
      <c r="BS185" s="320" t="str">
        <f t="shared" si="309"/>
        <v>$74,194,500</v>
      </c>
      <c r="BT185" s="320" t="str">
        <f t="shared" si="309"/>
        <v>$69</v>
      </c>
      <c r="BU185" s="330" t="s">
        <v>276</v>
      </c>
      <c r="BV185" s="330" t="s">
        <v>276</v>
      </c>
      <c r="BW185" s="309" t="str">
        <f t="shared" ref="BW185:CP185" si="310">BW85</f>
        <v>34,511</v>
      </c>
      <c r="BX185" s="320" t="str">
        <f t="shared" si="310"/>
        <v>0</v>
      </c>
      <c r="BY185" s="320" t="str">
        <f t="shared" si="310"/>
        <v>0</v>
      </c>
      <c r="BZ185" s="320" t="str">
        <f t="shared" si="310"/>
        <v>2,262</v>
      </c>
      <c r="CA185" s="320" t="str">
        <f t="shared" si="310"/>
        <v>564</v>
      </c>
      <c r="CB185" s="320" t="str">
        <f t="shared" si="310"/>
        <v>31</v>
      </c>
      <c r="CC185" s="320" t="str">
        <f t="shared" si="310"/>
        <v>292</v>
      </c>
      <c r="CD185" s="320" t="str">
        <f t="shared" si="310"/>
        <v>525,456</v>
      </c>
      <c r="CE185" s="320" t="str">
        <f t="shared" si="310"/>
        <v>-</v>
      </c>
      <c r="CF185" s="320" t="str">
        <f t="shared" si="310"/>
        <v>-</v>
      </c>
      <c r="CG185" s="320" t="str">
        <f t="shared" si="310"/>
        <v>393,922</v>
      </c>
      <c r="CH185" s="320" t="str">
        <f t="shared" si="310"/>
        <v>393,997</v>
      </c>
      <c r="CI185" s="320" t="str">
        <f t="shared" si="310"/>
        <v>20,238</v>
      </c>
      <c r="CJ185" s="320" t="str">
        <f t="shared" si="310"/>
        <v>3,561,274</v>
      </c>
      <c r="CK185" s="320" t="str">
        <f t="shared" si="310"/>
        <v>3,793,052</v>
      </c>
      <c r="CL185" s="320" t="str">
        <f t="shared" si="310"/>
        <v>$19,542,348</v>
      </c>
      <c r="CM185" s="320" t="str">
        <f t="shared" si="310"/>
        <v>$22,268,994</v>
      </c>
      <c r="CN185" s="320" t="str">
        <f t="shared" si="310"/>
        <v>$31,280,063</v>
      </c>
      <c r="CO185" s="320" t="str">
        <f t="shared" si="310"/>
        <v>$73,091,404</v>
      </c>
      <c r="CP185" s="320" t="str">
        <f t="shared" si="310"/>
        <v>$70</v>
      </c>
      <c r="CQ185" s="330" t="s">
        <v>276</v>
      </c>
      <c r="CR185" s="330" t="s">
        <v>276</v>
      </c>
      <c r="CS185" s="309" t="str">
        <f t="shared" ref="CS185:DL185" si="311">CS85</f>
        <v>-49</v>
      </c>
      <c r="CT185" s="320" t="str">
        <f t="shared" si="311"/>
        <v>0</v>
      </c>
      <c r="CU185" s="320" t="str">
        <f t="shared" si="311"/>
        <v>0</v>
      </c>
      <c r="CV185" s="320" t="str">
        <f t="shared" si="311"/>
        <v>1,489</v>
      </c>
      <c r="CW185" s="320" t="str">
        <f t="shared" si="311"/>
        <v>-396</v>
      </c>
      <c r="CX185" s="320" t="str">
        <f t="shared" si="311"/>
        <v>0</v>
      </c>
      <c r="CY185" s="320" t="str">
        <f t="shared" si="311"/>
        <v>60</v>
      </c>
      <c r="CZ185" s="320" t="str">
        <f t="shared" si="311"/>
        <v>0</v>
      </c>
      <c r="DA185" s="320" t="str">
        <f t="shared" si="311"/>
        <v>-</v>
      </c>
      <c r="DB185" s="320" t="str">
        <f t="shared" si="311"/>
        <v>-</v>
      </c>
      <c r="DC185" s="320" t="str">
        <f t="shared" si="311"/>
        <v>10,249</v>
      </c>
      <c r="DD185" s="320" t="str">
        <f t="shared" si="311"/>
        <v>10,159</v>
      </c>
      <c r="DE185" s="320" t="str">
        <f t="shared" si="311"/>
        <v>-21,966</v>
      </c>
      <c r="DF185" s="320" t="str">
        <f t="shared" si="311"/>
        <v>521,606</v>
      </c>
      <c r="DG185" s="320" t="str">
        <f t="shared" si="311"/>
        <v>450,556</v>
      </c>
      <c r="DH185" s="320" t="str">
        <f t="shared" si="311"/>
        <v>$1,070,387</v>
      </c>
      <c r="DI185" s="320" t="str">
        <f t="shared" si="311"/>
        <v>-$2,997,779</v>
      </c>
      <c r="DJ185" s="320" t="str">
        <f t="shared" si="311"/>
        <v>-$278,800</v>
      </c>
      <c r="DK185" s="320" t="str">
        <f t="shared" si="311"/>
        <v>-$2,206,192</v>
      </c>
      <c r="DL185" s="320" t="str">
        <f t="shared" si="311"/>
        <v>$2</v>
      </c>
      <c r="DM185" s="330" t="s">
        <v>276</v>
      </c>
      <c r="DN185" s="280" t="s">
        <v>276</v>
      </c>
    </row>
    <row r="186" spans="1:118" s="2" customFormat="1"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309" t="s">
        <v>363</v>
      </c>
      <c r="AD186" s="318" t="str">
        <f t="shared" ca="1" si="203"/>
        <v>-</v>
      </c>
      <c r="AE186" s="320" t="str">
        <f t="shared" ref="AE186" si="312">AE86</f>
        <v>-</v>
      </c>
      <c r="AF186" s="320" t="str">
        <f t="shared" ref="AF186:AS186" si="313">AF86</f>
        <v>-</v>
      </c>
      <c r="AG186" s="320" t="str">
        <f t="shared" si="313"/>
        <v>-</v>
      </c>
      <c r="AH186" s="320" t="str">
        <f t="shared" si="313"/>
        <v>-</v>
      </c>
      <c r="AI186" s="320" t="str">
        <f t="shared" si="313"/>
        <v>-</v>
      </c>
      <c r="AJ186" s="320" t="str">
        <f t="shared" si="313"/>
        <v>-</v>
      </c>
      <c r="AK186" s="320" t="str">
        <f t="shared" si="313"/>
        <v>-</v>
      </c>
      <c r="AL186" s="320" t="str">
        <f t="shared" si="313"/>
        <v>-</v>
      </c>
      <c r="AM186" s="320" t="str">
        <f t="shared" si="313"/>
        <v>-</v>
      </c>
      <c r="AN186" s="320" t="str">
        <f t="shared" si="313"/>
        <v>-</v>
      </c>
      <c r="AO186" s="320" t="str">
        <f t="shared" si="313"/>
        <v>-</v>
      </c>
      <c r="AP186" s="320" t="str">
        <f t="shared" si="313"/>
        <v>-</v>
      </c>
      <c r="AQ186" s="320" t="str">
        <f t="shared" si="313"/>
        <v>-</v>
      </c>
      <c r="AR186" s="320" t="str">
        <f t="shared" si="313"/>
        <v>-</v>
      </c>
      <c r="AS186" s="320" t="str">
        <f t="shared" si="313"/>
        <v>-</v>
      </c>
      <c r="AT186" s="320" t="str">
        <f t="shared" ref="AT186:AX186" si="314">AT86</f>
        <v>-</v>
      </c>
      <c r="AU186" s="320" t="str">
        <f t="shared" si="314"/>
        <v>-</v>
      </c>
      <c r="AV186" s="320" t="str">
        <f t="shared" si="314"/>
        <v>-</v>
      </c>
      <c r="AW186" s="320" t="str">
        <f t="shared" si="314"/>
        <v>-</v>
      </c>
      <c r="AX186" s="320" t="str">
        <f t="shared" si="314"/>
        <v>-</v>
      </c>
      <c r="AY186" s="330" t="s">
        <v>276</v>
      </c>
      <c r="AZ186" s="330"/>
      <c r="BA186" s="309" t="str">
        <f t="shared" ref="BA186:BT186" si="315">BA86</f>
        <v>-</v>
      </c>
      <c r="BB186" s="320" t="str">
        <f t="shared" si="315"/>
        <v>-</v>
      </c>
      <c r="BC186" s="320" t="str">
        <f t="shared" si="315"/>
        <v>-</v>
      </c>
      <c r="BD186" s="320" t="str">
        <f t="shared" si="315"/>
        <v>-</v>
      </c>
      <c r="BE186" s="320" t="str">
        <f t="shared" si="315"/>
        <v>-</v>
      </c>
      <c r="BF186" s="320" t="str">
        <f t="shared" si="315"/>
        <v>-</v>
      </c>
      <c r="BG186" s="320" t="str">
        <f t="shared" si="315"/>
        <v>-</v>
      </c>
      <c r="BH186" s="320" t="str">
        <f t="shared" si="315"/>
        <v>-</v>
      </c>
      <c r="BI186" s="320" t="str">
        <f t="shared" si="315"/>
        <v>-</v>
      </c>
      <c r="BJ186" s="320" t="str">
        <f t="shared" si="315"/>
        <v>-</v>
      </c>
      <c r="BK186" s="320" t="str">
        <f t="shared" si="315"/>
        <v>-</v>
      </c>
      <c r="BL186" s="320" t="str">
        <f t="shared" si="315"/>
        <v>-</v>
      </c>
      <c r="BM186" s="320" t="str">
        <f t="shared" si="315"/>
        <v>-</v>
      </c>
      <c r="BN186" s="320" t="str">
        <f t="shared" si="315"/>
        <v>-</v>
      </c>
      <c r="BO186" s="320" t="str">
        <f t="shared" si="315"/>
        <v>-</v>
      </c>
      <c r="BP186" s="320" t="str">
        <f t="shared" si="315"/>
        <v>-</v>
      </c>
      <c r="BQ186" s="320" t="str">
        <f t="shared" si="315"/>
        <v>-</v>
      </c>
      <c r="BR186" s="320" t="str">
        <f t="shared" si="315"/>
        <v>-</v>
      </c>
      <c r="BS186" s="320" t="str">
        <f t="shared" si="315"/>
        <v>-</v>
      </c>
      <c r="BT186" s="320" t="str">
        <f t="shared" si="315"/>
        <v>-</v>
      </c>
      <c r="BU186" s="330" t="s">
        <v>276</v>
      </c>
      <c r="BV186" s="330" t="s">
        <v>276</v>
      </c>
      <c r="BW186" s="309" t="str">
        <f t="shared" ref="BW186:CP186" si="316">BW86</f>
        <v>-</v>
      </c>
      <c r="BX186" s="320" t="str">
        <f t="shared" si="316"/>
        <v>-</v>
      </c>
      <c r="BY186" s="320" t="str">
        <f t="shared" si="316"/>
        <v>-</v>
      </c>
      <c r="BZ186" s="320" t="str">
        <f t="shared" si="316"/>
        <v>-</v>
      </c>
      <c r="CA186" s="320" t="str">
        <f t="shared" si="316"/>
        <v>-</v>
      </c>
      <c r="CB186" s="320" t="str">
        <f t="shared" si="316"/>
        <v>-</v>
      </c>
      <c r="CC186" s="320" t="str">
        <f t="shared" si="316"/>
        <v>-</v>
      </c>
      <c r="CD186" s="320" t="str">
        <f t="shared" si="316"/>
        <v>-</v>
      </c>
      <c r="CE186" s="320" t="str">
        <f t="shared" si="316"/>
        <v>-</v>
      </c>
      <c r="CF186" s="320" t="str">
        <f t="shared" si="316"/>
        <v>-</v>
      </c>
      <c r="CG186" s="320" t="str">
        <f t="shared" si="316"/>
        <v>-</v>
      </c>
      <c r="CH186" s="320" t="str">
        <f t="shared" si="316"/>
        <v>-</v>
      </c>
      <c r="CI186" s="320" t="str">
        <f t="shared" si="316"/>
        <v>-</v>
      </c>
      <c r="CJ186" s="320" t="str">
        <f t="shared" si="316"/>
        <v>-</v>
      </c>
      <c r="CK186" s="320" t="str">
        <f t="shared" si="316"/>
        <v>-</v>
      </c>
      <c r="CL186" s="320" t="str">
        <f t="shared" si="316"/>
        <v>-</v>
      </c>
      <c r="CM186" s="320" t="str">
        <f t="shared" si="316"/>
        <v>-</v>
      </c>
      <c r="CN186" s="320" t="str">
        <f t="shared" si="316"/>
        <v>-</v>
      </c>
      <c r="CO186" s="320" t="str">
        <f t="shared" si="316"/>
        <v>-</v>
      </c>
      <c r="CP186" s="320" t="str">
        <f t="shared" si="316"/>
        <v>-</v>
      </c>
      <c r="CQ186" s="330" t="s">
        <v>276</v>
      </c>
      <c r="CR186" s="330" t="s">
        <v>276</v>
      </c>
      <c r="CS186" s="309" t="str">
        <f t="shared" ref="CS186:DL186" si="317">CS86</f>
        <v>-</v>
      </c>
      <c r="CT186" s="320" t="str">
        <f t="shared" si="317"/>
        <v>-</v>
      </c>
      <c r="CU186" s="320" t="str">
        <f t="shared" si="317"/>
        <v>-</v>
      </c>
      <c r="CV186" s="320" t="str">
        <f t="shared" si="317"/>
        <v>-</v>
      </c>
      <c r="CW186" s="320" t="str">
        <f t="shared" si="317"/>
        <v>-</v>
      </c>
      <c r="CX186" s="320" t="str">
        <f t="shared" si="317"/>
        <v>-</v>
      </c>
      <c r="CY186" s="320" t="str">
        <f t="shared" si="317"/>
        <v>-</v>
      </c>
      <c r="CZ186" s="320" t="str">
        <f t="shared" si="317"/>
        <v>-</v>
      </c>
      <c r="DA186" s="320" t="str">
        <f t="shared" si="317"/>
        <v>-</v>
      </c>
      <c r="DB186" s="320" t="str">
        <f t="shared" si="317"/>
        <v>-</v>
      </c>
      <c r="DC186" s="320" t="str">
        <f t="shared" si="317"/>
        <v>-</v>
      </c>
      <c r="DD186" s="320" t="str">
        <f t="shared" si="317"/>
        <v>-</v>
      </c>
      <c r="DE186" s="320" t="str">
        <f t="shared" si="317"/>
        <v>-</v>
      </c>
      <c r="DF186" s="320" t="str">
        <f t="shared" si="317"/>
        <v>-</v>
      </c>
      <c r="DG186" s="320" t="str">
        <f t="shared" si="317"/>
        <v>-</v>
      </c>
      <c r="DH186" s="320" t="str">
        <f t="shared" si="317"/>
        <v>-</v>
      </c>
      <c r="DI186" s="320" t="str">
        <f t="shared" si="317"/>
        <v>-</v>
      </c>
      <c r="DJ186" s="320" t="str">
        <f t="shared" si="317"/>
        <v>-</v>
      </c>
      <c r="DK186" s="320" t="str">
        <f t="shared" si="317"/>
        <v>-</v>
      </c>
      <c r="DL186" s="320" t="str">
        <f t="shared" si="317"/>
        <v>-</v>
      </c>
      <c r="DM186" s="330" t="s">
        <v>276</v>
      </c>
      <c r="DN186" s="280" t="s">
        <v>276</v>
      </c>
    </row>
  </sheetData>
  <mergeCells count="10">
    <mergeCell ref="U5:V5"/>
    <mergeCell ref="U27:V27"/>
    <mergeCell ref="U28:V28"/>
    <mergeCell ref="U16:V17"/>
    <mergeCell ref="U19:V20"/>
    <mergeCell ref="U30:V30"/>
    <mergeCell ref="U10:V11"/>
    <mergeCell ref="U13:V14"/>
    <mergeCell ref="U7:V8"/>
    <mergeCell ref="U22:V23"/>
  </mergeCells>
  <conditionalFormatting sqref="AK36 AK89:AK102 AK87 BG36:BG86">
    <cfRule type="expression" dxfId="20" priority="35">
      <formula>$AF$6=1</formula>
    </cfRule>
  </conditionalFormatting>
  <conditionalFormatting sqref="AK136 AK138:AK143">
    <cfRule type="expression" dxfId="19" priority="30">
      <formula>$AF$6=1</formula>
    </cfRule>
  </conditionalFormatting>
  <conditionalFormatting sqref="AK144:AK185">
    <cfRule type="expression" dxfId="18" priority="27">
      <formula>$AF$6=1</formula>
    </cfRule>
  </conditionalFormatting>
  <conditionalFormatting sqref="AK186">
    <cfRule type="expression" dxfId="17" priority="25">
      <formula>$AF$6=1</formula>
    </cfRule>
  </conditionalFormatting>
  <conditionalFormatting sqref="BG138:BG143">
    <cfRule type="expression" dxfId="16" priority="18">
      <formula>$AF$6=1</formula>
    </cfRule>
  </conditionalFormatting>
  <conditionalFormatting sqref="BG144:BG185">
    <cfRule type="expression" dxfId="15" priority="17">
      <formula>$AF$6=1</formula>
    </cfRule>
  </conditionalFormatting>
  <conditionalFormatting sqref="BG186">
    <cfRule type="expression" dxfId="14" priority="16">
      <formula>$AF$6=1</formula>
    </cfRule>
  </conditionalFormatting>
  <conditionalFormatting sqref="CC37">
    <cfRule type="expression" dxfId="13" priority="15">
      <formula>$AF$6=1</formula>
    </cfRule>
  </conditionalFormatting>
  <conditionalFormatting sqref="CC136:CC143">
    <cfRule type="expression" dxfId="12" priority="14">
      <formula>$AF$6=1</formula>
    </cfRule>
  </conditionalFormatting>
  <conditionalFormatting sqref="CC144:CC185">
    <cfRule type="expression" dxfId="11" priority="13">
      <formula>$AF$6=1</formula>
    </cfRule>
  </conditionalFormatting>
  <conditionalFormatting sqref="CC186">
    <cfRule type="expression" dxfId="10" priority="12">
      <formula>$AF$6=1</formula>
    </cfRule>
  </conditionalFormatting>
  <conditionalFormatting sqref="CY136:CY143">
    <cfRule type="expression" dxfId="9" priority="10">
      <formula>$AF$6=1</formula>
    </cfRule>
  </conditionalFormatting>
  <conditionalFormatting sqref="CY144:CY185">
    <cfRule type="expression" dxfId="8" priority="9">
      <formula>$AF$6=1</formula>
    </cfRule>
  </conditionalFormatting>
  <conditionalFormatting sqref="CY186">
    <cfRule type="expression" dxfId="7" priority="8">
      <formula>$AF$6=1</formula>
    </cfRule>
  </conditionalFormatting>
  <conditionalFormatting sqref="AK37:AK86">
    <cfRule type="expression" dxfId="6" priority="4">
      <formula>$AF$6=1</formula>
    </cfRule>
  </conditionalFormatting>
  <conditionalFormatting sqref="BG137">
    <cfRule type="expression" dxfId="5" priority="3">
      <formula>$AF$6=1</formula>
    </cfRule>
  </conditionalFormatting>
  <conditionalFormatting sqref="BG136">
    <cfRule type="expression" dxfId="4" priority="2">
      <formula>$AF$6=1</formula>
    </cfRule>
  </conditionalFormatting>
  <conditionalFormatting sqref="AK137">
    <cfRule type="expression" dxfId="3"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4</xdr:row>
                    <xdr:rowOff>133350</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6</xdr:row>
                    <xdr:rowOff>142875</xdr:rowOff>
                  </from>
                  <to>
                    <xdr:col>25</xdr:col>
                    <xdr:colOff>95250</xdr:colOff>
                    <xdr:row>22</xdr:row>
                    <xdr:rowOff>9525</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6</xdr:row>
                    <xdr:rowOff>142875</xdr:rowOff>
                  </from>
                  <to>
                    <xdr:col>27</xdr:col>
                    <xdr:colOff>2695575</xdr:colOff>
                    <xdr:row>22</xdr:row>
                    <xdr:rowOff>19050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4</xdr:row>
                    <xdr:rowOff>123825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91"/>
  <sheetViews>
    <sheetView workbookViewId="0">
      <selection activeCell="H58" sqref="H58"/>
    </sheetView>
  </sheetViews>
  <sheetFormatPr defaultColWidth="14.42578125" defaultRowHeight="12.75" x14ac:dyDescent="0.2"/>
  <cols>
    <col min="1" max="1" width="17.42578125" style="202" customWidth="1"/>
    <col min="2" max="25" width="17.140625" style="202" customWidth="1"/>
    <col min="26" max="76" width="14.42578125" style="209"/>
    <col min="77" max="16384" width="14.42578125" style="202"/>
  </cols>
  <sheetData>
    <row r="1" spans="1:25" s="202" customFormat="1" ht="63" customHeight="1" x14ac:dyDescent="0.2">
      <c r="A1" s="201"/>
      <c r="B1" s="177" t="s">
        <v>123</v>
      </c>
      <c r="C1" s="177" t="s">
        <v>439</v>
      </c>
      <c r="D1" s="177" t="s">
        <v>440</v>
      </c>
      <c r="E1" s="177" t="s">
        <v>441</v>
      </c>
      <c r="F1" s="177" t="s">
        <v>442</v>
      </c>
      <c r="G1" s="177" t="s">
        <v>443</v>
      </c>
      <c r="H1" s="177" t="s">
        <v>445</v>
      </c>
      <c r="I1" s="177" t="s">
        <v>444</v>
      </c>
      <c r="J1" s="177" t="s">
        <v>446</v>
      </c>
      <c r="K1" s="177" t="s">
        <v>447</v>
      </c>
      <c r="L1" s="178" t="s">
        <v>453</v>
      </c>
      <c r="M1" s="177" t="s">
        <v>430</v>
      </c>
      <c r="N1" s="177" t="s">
        <v>431</v>
      </c>
      <c r="O1" s="177" t="s">
        <v>432</v>
      </c>
      <c r="P1" s="179" t="s">
        <v>434</v>
      </c>
      <c r="Q1" s="179" t="s">
        <v>433</v>
      </c>
      <c r="R1" s="180" t="s">
        <v>452</v>
      </c>
      <c r="S1" s="179" t="s">
        <v>435</v>
      </c>
      <c r="T1" s="179" t="s">
        <v>436</v>
      </c>
      <c r="U1" s="179" t="s">
        <v>437</v>
      </c>
      <c r="V1" s="179" t="s">
        <v>438</v>
      </c>
      <c r="W1" s="179" t="s">
        <v>124</v>
      </c>
      <c r="X1" s="179" t="s">
        <v>419</v>
      </c>
      <c r="Y1" s="180" t="s">
        <v>451</v>
      </c>
    </row>
    <row r="2" spans="1:25" s="202" customFormat="1" ht="11.25" customHeight="1" x14ac:dyDescent="0.2">
      <c r="A2" s="203"/>
      <c r="B2" s="203"/>
      <c r="C2" s="172"/>
      <c r="D2" s="172"/>
      <c r="E2" s="172"/>
      <c r="F2" s="172"/>
      <c r="G2" s="172"/>
      <c r="H2" s="172"/>
      <c r="I2" s="172"/>
      <c r="J2" s="172"/>
      <c r="K2" s="172"/>
      <c r="M2" s="172"/>
      <c r="R2" s="172"/>
      <c r="S2" s="172"/>
      <c r="T2" s="172"/>
      <c r="U2" s="172"/>
      <c r="V2" s="172"/>
      <c r="W2" s="172"/>
      <c r="X2" s="172"/>
    </row>
    <row r="3" spans="1:25" s="205" customFormat="1" ht="11.25" customHeight="1" x14ac:dyDescent="0.25">
      <c r="A3" s="204" t="s">
        <v>348</v>
      </c>
      <c r="B3" s="196"/>
      <c r="C3" s="196"/>
      <c r="D3" s="196"/>
      <c r="E3" s="196"/>
      <c r="F3" s="196"/>
      <c r="G3" s="196"/>
      <c r="H3" s="196"/>
      <c r="I3" s="196"/>
      <c r="J3" s="196"/>
      <c r="K3" s="196"/>
      <c r="M3" s="172" t="s">
        <v>675</v>
      </c>
      <c r="N3" s="205" t="s">
        <v>675</v>
      </c>
      <c r="O3" s="205" t="s">
        <v>675</v>
      </c>
      <c r="P3" s="205" t="s">
        <v>675</v>
      </c>
      <c r="Q3" s="205" t="s">
        <v>675</v>
      </c>
      <c r="R3" s="172"/>
      <c r="S3" s="172" t="s">
        <v>675</v>
      </c>
      <c r="T3" s="172" t="s">
        <v>675</v>
      </c>
      <c r="U3" s="172" t="s">
        <v>675</v>
      </c>
      <c r="V3" s="172" t="s">
        <v>675</v>
      </c>
      <c r="W3" s="172" t="s">
        <v>675</v>
      </c>
      <c r="X3" s="172" t="s">
        <v>675</v>
      </c>
    </row>
    <row r="4" spans="1:25" s="205" customFormat="1" ht="11.25" customHeight="1" x14ac:dyDescent="0.25">
      <c r="A4" s="204" t="s">
        <v>347</v>
      </c>
      <c r="B4" s="196"/>
      <c r="C4" s="196"/>
      <c r="D4" s="196"/>
      <c r="E4" s="196"/>
      <c r="F4" s="196"/>
      <c r="G4" s="196"/>
      <c r="H4" s="196"/>
      <c r="I4" s="196"/>
      <c r="J4" s="196"/>
      <c r="K4" s="196"/>
      <c r="M4" s="172" t="s">
        <v>675</v>
      </c>
      <c r="N4" s="205" t="s">
        <v>675</v>
      </c>
      <c r="O4" s="205" t="s">
        <v>675</v>
      </c>
      <c r="P4" s="205" t="s">
        <v>675</v>
      </c>
      <c r="Q4" s="205" t="s">
        <v>675</v>
      </c>
      <c r="R4" s="172"/>
      <c r="S4" s="172" t="s">
        <v>675</v>
      </c>
      <c r="T4" s="172" t="s">
        <v>675</v>
      </c>
      <c r="U4" s="172" t="s">
        <v>675</v>
      </c>
      <c r="V4" s="172" t="s">
        <v>675</v>
      </c>
      <c r="W4" s="172" t="s">
        <v>675</v>
      </c>
      <c r="X4" s="172" t="s">
        <v>675</v>
      </c>
    </row>
    <row r="5" spans="1:25" s="205" customFormat="1" ht="11.25" customHeight="1" x14ac:dyDescent="0.15">
      <c r="A5" s="172" t="s">
        <v>154</v>
      </c>
      <c r="B5" s="197" t="s">
        <v>552</v>
      </c>
      <c r="C5" s="197" t="s">
        <v>553</v>
      </c>
      <c r="D5" s="197" t="s">
        <v>554</v>
      </c>
      <c r="E5" s="197" t="s">
        <v>364</v>
      </c>
      <c r="F5" s="197" t="s">
        <v>367</v>
      </c>
      <c r="G5" s="197" t="s">
        <v>369</v>
      </c>
      <c r="H5" s="197" t="s">
        <v>407</v>
      </c>
      <c r="I5" s="197" t="s">
        <v>555</v>
      </c>
      <c r="J5" s="197" t="s">
        <v>407</v>
      </c>
      <c r="K5" s="197" t="s">
        <v>556</v>
      </c>
      <c r="M5" s="172" t="s">
        <v>677</v>
      </c>
      <c r="N5" s="205" t="s">
        <v>677</v>
      </c>
      <c r="O5" s="172" t="s">
        <v>366</v>
      </c>
      <c r="P5" s="172" t="s">
        <v>678</v>
      </c>
      <c r="Q5" s="205" t="s">
        <v>679</v>
      </c>
      <c r="R5" s="172"/>
      <c r="S5" s="172" t="s">
        <v>804</v>
      </c>
      <c r="T5" s="172" t="s">
        <v>805</v>
      </c>
      <c r="U5" s="172" t="s">
        <v>806</v>
      </c>
      <c r="V5" s="172" t="s">
        <v>807</v>
      </c>
      <c r="W5" s="172" t="s">
        <v>808</v>
      </c>
      <c r="X5" s="172" t="s">
        <v>809</v>
      </c>
    </row>
    <row r="6" spans="1:25" s="205" customFormat="1" ht="11.25" customHeight="1" x14ac:dyDescent="0.15">
      <c r="A6" s="172" t="s">
        <v>155</v>
      </c>
      <c r="B6" s="197" t="s">
        <v>557</v>
      </c>
      <c r="C6" s="197" t="s">
        <v>558</v>
      </c>
      <c r="D6" s="197" t="s">
        <v>366</v>
      </c>
      <c r="E6" s="197" t="s">
        <v>368</v>
      </c>
      <c r="F6" s="197" t="s">
        <v>559</v>
      </c>
      <c r="G6" s="197" t="s">
        <v>366</v>
      </c>
      <c r="H6" s="197" t="s">
        <v>560</v>
      </c>
      <c r="I6" s="197" t="s">
        <v>561</v>
      </c>
      <c r="J6" s="197" t="s">
        <v>555</v>
      </c>
      <c r="K6" s="197" t="s">
        <v>562</v>
      </c>
      <c r="M6" s="172" t="s">
        <v>621</v>
      </c>
      <c r="N6" s="205" t="s">
        <v>680</v>
      </c>
      <c r="O6" s="172" t="s">
        <v>681</v>
      </c>
      <c r="P6" s="172" t="s">
        <v>682</v>
      </c>
      <c r="Q6" s="205" t="s">
        <v>683</v>
      </c>
      <c r="R6" s="172"/>
      <c r="S6" s="172" t="s">
        <v>675</v>
      </c>
      <c r="T6" s="172" t="s">
        <v>675</v>
      </c>
      <c r="U6" s="172" t="s">
        <v>810</v>
      </c>
      <c r="V6" s="172" t="s">
        <v>811</v>
      </c>
      <c r="W6" s="172" t="s">
        <v>949</v>
      </c>
      <c r="X6" s="172" t="s">
        <v>812</v>
      </c>
    </row>
    <row r="7" spans="1:25" s="205" customFormat="1" ht="11.25" customHeight="1" x14ac:dyDescent="0.15">
      <c r="A7" s="172" t="s">
        <v>131</v>
      </c>
      <c r="B7" s="197" t="s">
        <v>563</v>
      </c>
      <c r="C7" s="197" t="s">
        <v>454</v>
      </c>
      <c r="D7" s="197" t="s">
        <v>455</v>
      </c>
      <c r="E7" s="197" t="s">
        <v>456</v>
      </c>
      <c r="F7" s="197" t="s">
        <v>457</v>
      </c>
      <c r="G7" s="197" t="s">
        <v>458</v>
      </c>
      <c r="H7" s="197" t="s">
        <v>459</v>
      </c>
      <c r="I7" s="197" t="s">
        <v>460</v>
      </c>
      <c r="J7" s="197" t="s">
        <v>461</v>
      </c>
      <c r="K7" s="197" t="s">
        <v>462</v>
      </c>
      <c r="M7" s="172" t="s">
        <v>684</v>
      </c>
      <c r="N7" s="205" t="s">
        <v>684</v>
      </c>
      <c r="O7" s="172" t="s">
        <v>685</v>
      </c>
      <c r="P7" s="172" t="s">
        <v>686</v>
      </c>
      <c r="Q7" s="205" t="s">
        <v>687</v>
      </c>
      <c r="R7" s="172"/>
      <c r="S7" s="172" t="s">
        <v>813</v>
      </c>
      <c r="T7" s="172" t="s">
        <v>814</v>
      </c>
      <c r="U7" s="172" t="s">
        <v>815</v>
      </c>
      <c r="V7" s="172" t="s">
        <v>816</v>
      </c>
      <c r="W7" s="172" t="s">
        <v>950</v>
      </c>
      <c r="X7" s="172" t="s">
        <v>675</v>
      </c>
    </row>
    <row r="8" spans="1:25" s="205" customFormat="1" ht="11.25" customHeight="1" x14ac:dyDescent="0.15">
      <c r="A8" s="172" t="s">
        <v>132</v>
      </c>
      <c r="B8" s="197" t="s">
        <v>564</v>
      </c>
      <c r="C8" s="197" t="s">
        <v>463</v>
      </c>
      <c r="D8" s="197" t="s">
        <v>464</v>
      </c>
      <c r="E8" s="197" t="s">
        <v>465</v>
      </c>
      <c r="F8" s="197" t="s">
        <v>466</v>
      </c>
      <c r="G8" s="197" t="s">
        <v>467</v>
      </c>
      <c r="H8" s="197" t="s">
        <v>468</v>
      </c>
      <c r="I8" s="197" t="s">
        <v>469</v>
      </c>
      <c r="J8" s="197" t="s">
        <v>470</v>
      </c>
      <c r="K8" s="197" t="s">
        <v>471</v>
      </c>
      <c r="M8" s="172" t="s">
        <v>688</v>
      </c>
      <c r="N8" s="205" t="s">
        <v>689</v>
      </c>
      <c r="O8" s="172" t="s">
        <v>690</v>
      </c>
      <c r="P8" s="172" t="s">
        <v>691</v>
      </c>
      <c r="Q8" s="205" t="s">
        <v>692</v>
      </c>
      <c r="R8" s="172"/>
      <c r="S8" s="172" t="s">
        <v>817</v>
      </c>
      <c r="T8" s="172" t="s">
        <v>818</v>
      </c>
      <c r="U8" s="172" t="s">
        <v>819</v>
      </c>
      <c r="V8" s="172" t="s">
        <v>820</v>
      </c>
      <c r="W8" s="172" t="s">
        <v>821</v>
      </c>
      <c r="X8" s="172" t="s">
        <v>822</v>
      </c>
    </row>
    <row r="9" spans="1:25" s="205" customFormat="1" ht="11.25" customHeight="1" x14ac:dyDescent="0.15">
      <c r="A9" s="172" t="s">
        <v>133</v>
      </c>
      <c r="B9" s="197" t="s">
        <v>565</v>
      </c>
      <c r="C9" s="197" t="s">
        <v>566</v>
      </c>
      <c r="D9" s="197" t="s">
        <v>366</v>
      </c>
      <c r="E9" s="197" t="s">
        <v>372</v>
      </c>
      <c r="F9" s="197" t="s">
        <v>369</v>
      </c>
      <c r="G9" s="197" t="s">
        <v>567</v>
      </c>
      <c r="H9" s="197" t="s">
        <v>568</v>
      </c>
      <c r="I9" s="197" t="s">
        <v>569</v>
      </c>
      <c r="J9" s="197" t="s">
        <v>570</v>
      </c>
      <c r="K9" s="197" t="s">
        <v>571</v>
      </c>
      <c r="M9" s="172" t="s">
        <v>693</v>
      </c>
      <c r="N9" s="205" t="s">
        <v>693</v>
      </c>
      <c r="O9" s="172" t="s">
        <v>366</v>
      </c>
      <c r="P9" s="172" t="s">
        <v>694</v>
      </c>
      <c r="Q9" s="205" t="s">
        <v>695</v>
      </c>
      <c r="R9" s="172"/>
      <c r="S9" s="172" t="s">
        <v>823</v>
      </c>
      <c r="T9" s="172" t="s">
        <v>824</v>
      </c>
      <c r="U9" s="172" t="s">
        <v>825</v>
      </c>
      <c r="V9" s="172" t="s">
        <v>826</v>
      </c>
      <c r="W9" s="172" t="s">
        <v>951</v>
      </c>
      <c r="X9" s="172" t="s">
        <v>827</v>
      </c>
    </row>
    <row r="10" spans="1:25" s="205" customFormat="1" ht="11.25" customHeight="1" x14ac:dyDescent="0.15">
      <c r="A10" s="172" t="s">
        <v>134</v>
      </c>
      <c r="B10" s="197" t="s">
        <v>572</v>
      </c>
      <c r="C10" s="197" t="s">
        <v>472</v>
      </c>
      <c r="D10" s="197" t="s">
        <v>473</v>
      </c>
      <c r="E10" s="197" t="s">
        <v>474</v>
      </c>
      <c r="F10" s="197" t="s">
        <v>475</v>
      </c>
      <c r="G10" s="197" t="s">
        <v>476</v>
      </c>
      <c r="H10" s="197" t="s">
        <v>477</v>
      </c>
      <c r="I10" s="197" t="s">
        <v>478</v>
      </c>
      <c r="J10" s="197" t="s">
        <v>479</v>
      </c>
      <c r="K10" s="197" t="s">
        <v>480</v>
      </c>
      <c r="M10" s="172" t="s">
        <v>696</v>
      </c>
      <c r="N10" s="205" t="s">
        <v>696</v>
      </c>
      <c r="O10" s="172" t="s">
        <v>697</v>
      </c>
      <c r="P10" s="172" t="s">
        <v>698</v>
      </c>
      <c r="Q10" s="205" t="s">
        <v>698</v>
      </c>
      <c r="R10" s="172"/>
      <c r="S10" s="172" t="s">
        <v>828</v>
      </c>
      <c r="T10" s="172" t="s">
        <v>829</v>
      </c>
      <c r="U10" s="172" t="s">
        <v>830</v>
      </c>
      <c r="V10" s="172" t="s">
        <v>831</v>
      </c>
      <c r="W10" s="172" t="s">
        <v>952</v>
      </c>
      <c r="X10" s="172" t="s">
        <v>832</v>
      </c>
    </row>
    <row r="11" spans="1:25" s="205" customFormat="1" ht="11.25" customHeight="1" x14ac:dyDescent="0.25">
      <c r="A11" s="204" t="s">
        <v>349</v>
      </c>
      <c r="B11" s="196"/>
      <c r="C11" s="196"/>
      <c r="D11" s="196"/>
      <c r="E11" s="196"/>
      <c r="F11" s="196"/>
      <c r="G11" s="196"/>
      <c r="H11" s="196"/>
      <c r="I11" s="196"/>
      <c r="J11" s="196"/>
      <c r="K11" s="196"/>
      <c r="M11" s="172" t="s">
        <v>675</v>
      </c>
      <c r="N11" s="205" t="s">
        <v>675</v>
      </c>
      <c r="O11" s="172" t="s">
        <v>675</v>
      </c>
      <c r="P11" s="172" t="s">
        <v>675</v>
      </c>
      <c r="Q11" s="205" t="s">
        <v>675</v>
      </c>
      <c r="R11" s="172"/>
      <c r="S11" s="172" t="s">
        <v>675</v>
      </c>
      <c r="T11" s="172" t="s">
        <v>675</v>
      </c>
      <c r="U11" s="172" t="s">
        <v>675</v>
      </c>
      <c r="V11" s="172" t="s">
        <v>675</v>
      </c>
      <c r="W11" s="172" t="s">
        <v>675</v>
      </c>
      <c r="X11" s="172" t="s">
        <v>675</v>
      </c>
    </row>
    <row r="12" spans="1:25" s="205" customFormat="1" ht="11.25" customHeight="1" x14ac:dyDescent="0.25">
      <c r="A12" s="204" t="s">
        <v>350</v>
      </c>
      <c r="B12" s="196"/>
      <c r="C12" s="196"/>
      <c r="D12" s="196"/>
      <c r="E12" s="196"/>
      <c r="F12" s="196"/>
      <c r="G12" s="196"/>
      <c r="H12" s="196"/>
      <c r="I12" s="196"/>
      <c r="J12" s="196"/>
      <c r="K12" s="196"/>
      <c r="M12" s="172" t="s">
        <v>675</v>
      </c>
      <c r="N12" s="205" t="s">
        <v>675</v>
      </c>
      <c r="O12" s="172" t="s">
        <v>675</v>
      </c>
      <c r="P12" s="172" t="s">
        <v>675</v>
      </c>
      <c r="Q12" s="205" t="s">
        <v>675</v>
      </c>
      <c r="R12" s="172"/>
      <c r="S12" s="172" t="s">
        <v>675</v>
      </c>
      <c r="T12" s="172" t="s">
        <v>675</v>
      </c>
      <c r="U12" s="172" t="s">
        <v>675</v>
      </c>
      <c r="V12" s="172" t="s">
        <v>675</v>
      </c>
      <c r="W12" s="172" t="s">
        <v>675</v>
      </c>
      <c r="X12" s="172" t="s">
        <v>675</v>
      </c>
    </row>
    <row r="13" spans="1:25" s="205" customFormat="1" ht="11.25" customHeight="1" x14ac:dyDescent="0.25">
      <c r="A13" s="204" t="s">
        <v>351</v>
      </c>
      <c r="B13" s="196"/>
      <c r="C13" s="196"/>
      <c r="D13" s="196"/>
      <c r="E13" s="196"/>
      <c r="F13" s="196"/>
      <c r="G13" s="196"/>
      <c r="H13" s="196"/>
      <c r="I13" s="196"/>
      <c r="J13" s="196"/>
      <c r="K13" s="196"/>
      <c r="M13" s="172" t="s">
        <v>675</v>
      </c>
      <c r="N13" s="205" t="s">
        <v>675</v>
      </c>
      <c r="O13" s="172" t="s">
        <v>675</v>
      </c>
      <c r="P13" s="172" t="s">
        <v>675</v>
      </c>
      <c r="Q13" s="205" t="s">
        <v>675</v>
      </c>
      <c r="R13" s="172"/>
      <c r="S13" s="172" t="s">
        <v>675</v>
      </c>
      <c r="T13" s="172" t="s">
        <v>675</v>
      </c>
      <c r="U13" s="172" t="s">
        <v>675</v>
      </c>
      <c r="V13" s="172" t="s">
        <v>675</v>
      </c>
      <c r="W13" s="172" t="s">
        <v>675</v>
      </c>
      <c r="X13" s="172" t="s">
        <v>675</v>
      </c>
    </row>
    <row r="14" spans="1:25" s="205" customFormat="1" ht="11.25" customHeight="1" x14ac:dyDescent="0.25">
      <c r="A14" s="204" t="s">
        <v>352</v>
      </c>
      <c r="B14" s="196"/>
      <c r="C14" s="196"/>
      <c r="D14" s="196"/>
      <c r="E14" s="196"/>
      <c r="F14" s="196"/>
      <c r="G14" s="196"/>
      <c r="H14" s="196"/>
      <c r="I14" s="196"/>
      <c r="J14" s="196"/>
      <c r="K14" s="196"/>
      <c r="M14" s="172" t="s">
        <v>675</v>
      </c>
      <c r="N14" s="205" t="s">
        <v>675</v>
      </c>
      <c r="O14" s="172" t="s">
        <v>675</v>
      </c>
      <c r="P14" s="172" t="s">
        <v>675</v>
      </c>
      <c r="Q14" s="205" t="s">
        <v>675</v>
      </c>
      <c r="R14" s="172"/>
      <c r="S14" s="172" t="s">
        <v>675</v>
      </c>
      <c r="T14" s="172" t="s">
        <v>675</v>
      </c>
      <c r="U14" s="172" t="s">
        <v>675</v>
      </c>
      <c r="V14" s="172" t="s">
        <v>675</v>
      </c>
      <c r="W14" s="172" t="s">
        <v>675</v>
      </c>
      <c r="X14" s="172" t="s">
        <v>675</v>
      </c>
    </row>
    <row r="15" spans="1:25" s="205" customFormat="1" ht="11.25" customHeight="1" x14ac:dyDescent="0.25">
      <c r="A15" s="204" t="s">
        <v>353</v>
      </c>
      <c r="B15" s="196"/>
      <c r="C15" s="196"/>
      <c r="D15" s="196"/>
      <c r="E15" s="196"/>
      <c r="F15" s="196"/>
      <c r="G15" s="196"/>
      <c r="H15" s="196"/>
      <c r="I15" s="196"/>
      <c r="J15" s="196"/>
      <c r="K15" s="196"/>
      <c r="M15" s="172" t="s">
        <v>675</v>
      </c>
      <c r="N15" s="205" t="s">
        <v>675</v>
      </c>
      <c r="O15" s="172" t="s">
        <v>675</v>
      </c>
      <c r="P15" s="172" t="s">
        <v>675</v>
      </c>
      <c r="Q15" s="205" t="s">
        <v>675</v>
      </c>
      <c r="R15" s="172"/>
      <c r="S15" s="172" t="s">
        <v>675</v>
      </c>
      <c r="T15" s="172" t="s">
        <v>675</v>
      </c>
      <c r="U15" s="172" t="s">
        <v>675</v>
      </c>
      <c r="V15" s="172" t="s">
        <v>675</v>
      </c>
      <c r="W15" s="172" t="s">
        <v>675</v>
      </c>
      <c r="X15" s="172" t="s">
        <v>675</v>
      </c>
    </row>
    <row r="16" spans="1:25" s="205" customFormat="1" ht="11.25" customHeight="1" x14ac:dyDescent="0.15">
      <c r="A16" s="172" t="s">
        <v>135</v>
      </c>
      <c r="B16" s="197" t="s">
        <v>573</v>
      </c>
      <c r="C16" s="197" t="s">
        <v>574</v>
      </c>
      <c r="D16" s="197" t="s">
        <v>575</v>
      </c>
      <c r="E16" s="197" t="s">
        <v>376</v>
      </c>
      <c r="F16" s="197" t="s">
        <v>576</v>
      </c>
      <c r="G16" s="197" t="s">
        <v>399</v>
      </c>
      <c r="H16" s="197" t="s">
        <v>577</v>
      </c>
      <c r="I16" s="197" t="s">
        <v>578</v>
      </c>
      <c r="J16" s="197" t="s">
        <v>579</v>
      </c>
      <c r="K16" s="197" t="s">
        <v>580</v>
      </c>
      <c r="M16" s="172" t="s">
        <v>699</v>
      </c>
      <c r="N16" s="205" t="s">
        <v>700</v>
      </c>
      <c r="O16" s="172" t="s">
        <v>366</v>
      </c>
      <c r="P16" s="172" t="s">
        <v>701</v>
      </c>
      <c r="Q16" s="205" t="s">
        <v>702</v>
      </c>
      <c r="R16" s="172"/>
      <c r="S16" s="172" t="s">
        <v>833</v>
      </c>
      <c r="T16" s="172" t="s">
        <v>834</v>
      </c>
      <c r="U16" s="172" t="s">
        <v>835</v>
      </c>
      <c r="V16" s="172" t="s">
        <v>836</v>
      </c>
      <c r="W16" s="172" t="s">
        <v>953</v>
      </c>
      <c r="X16" s="172" t="s">
        <v>837</v>
      </c>
    </row>
    <row r="17" spans="1:24" s="205" customFormat="1" ht="11.25" customHeight="1" x14ac:dyDescent="0.15">
      <c r="A17" s="172" t="s">
        <v>156</v>
      </c>
      <c r="B17" s="197" t="s">
        <v>581</v>
      </c>
      <c r="C17" s="197" t="s">
        <v>481</v>
      </c>
      <c r="D17" s="197" t="s">
        <v>482</v>
      </c>
      <c r="E17" s="197" t="s">
        <v>483</v>
      </c>
      <c r="F17" s="197" t="s">
        <v>484</v>
      </c>
      <c r="G17" s="197" t="s">
        <v>484</v>
      </c>
      <c r="H17" s="197" t="s">
        <v>485</v>
      </c>
      <c r="I17" s="197" t="s">
        <v>486</v>
      </c>
      <c r="J17" s="197" t="s">
        <v>485</v>
      </c>
      <c r="K17" s="197" t="s">
        <v>487</v>
      </c>
      <c r="M17" s="172" t="s">
        <v>703</v>
      </c>
      <c r="N17" s="205" t="s">
        <v>703</v>
      </c>
      <c r="O17" s="172" t="s">
        <v>675</v>
      </c>
      <c r="P17" s="172" t="s">
        <v>704</v>
      </c>
      <c r="Q17" s="205" t="s">
        <v>705</v>
      </c>
      <c r="R17" s="172"/>
      <c r="S17" s="172" t="s">
        <v>675</v>
      </c>
      <c r="T17" s="172" t="s">
        <v>675</v>
      </c>
      <c r="U17" s="172" t="s">
        <v>675</v>
      </c>
      <c r="V17" s="172" t="s">
        <v>838</v>
      </c>
      <c r="W17" s="172" t="s">
        <v>954</v>
      </c>
      <c r="X17" s="172" t="s">
        <v>839</v>
      </c>
    </row>
    <row r="18" spans="1:24" s="206" customFormat="1" ht="11.25" customHeight="1" x14ac:dyDescent="0.15">
      <c r="A18" s="172" t="s">
        <v>136</v>
      </c>
      <c r="B18" s="197" t="s">
        <v>582</v>
      </c>
      <c r="C18" s="197" t="s">
        <v>583</v>
      </c>
      <c r="D18" s="197" t="s">
        <v>584</v>
      </c>
      <c r="E18" s="197" t="s">
        <v>379</v>
      </c>
      <c r="F18" s="197" t="s">
        <v>585</v>
      </c>
      <c r="G18" s="197" t="s">
        <v>368</v>
      </c>
      <c r="H18" s="197" t="s">
        <v>586</v>
      </c>
      <c r="I18" s="197" t="s">
        <v>587</v>
      </c>
      <c r="J18" s="197" t="s">
        <v>586</v>
      </c>
      <c r="K18" s="197" t="s">
        <v>588</v>
      </c>
      <c r="M18" s="207" t="s">
        <v>706</v>
      </c>
      <c r="N18" s="205" t="s">
        <v>707</v>
      </c>
      <c r="O18" s="207" t="s">
        <v>708</v>
      </c>
      <c r="P18" s="207" t="s">
        <v>709</v>
      </c>
      <c r="Q18" s="205" t="s">
        <v>710</v>
      </c>
      <c r="R18" s="207"/>
      <c r="S18" s="172" t="s">
        <v>840</v>
      </c>
      <c r="T18" s="172" t="s">
        <v>841</v>
      </c>
      <c r="U18" s="172" t="s">
        <v>813</v>
      </c>
      <c r="V18" s="172" t="s">
        <v>842</v>
      </c>
      <c r="W18" s="207" t="s">
        <v>955</v>
      </c>
      <c r="X18" s="172" t="s">
        <v>675</v>
      </c>
    </row>
    <row r="19" spans="1:24" s="205" customFormat="1" ht="11.25" customHeight="1" x14ac:dyDescent="0.15">
      <c r="A19" s="172" t="s">
        <v>109</v>
      </c>
      <c r="B19" s="197" t="s">
        <v>589</v>
      </c>
      <c r="C19" s="197" t="s">
        <v>488</v>
      </c>
      <c r="D19" s="197" t="s">
        <v>489</v>
      </c>
      <c r="E19" s="197" t="s">
        <v>490</v>
      </c>
      <c r="F19" s="197" t="s">
        <v>491</v>
      </c>
      <c r="G19" s="197" t="s">
        <v>492</v>
      </c>
      <c r="H19" s="197" t="s">
        <v>493</v>
      </c>
      <c r="I19" s="197" t="s">
        <v>494</v>
      </c>
      <c r="J19" s="197" t="s">
        <v>495</v>
      </c>
      <c r="K19" s="197" t="s">
        <v>496</v>
      </c>
      <c r="M19" s="172" t="s">
        <v>711</v>
      </c>
      <c r="N19" s="205" t="s">
        <v>711</v>
      </c>
      <c r="O19" s="172" t="s">
        <v>712</v>
      </c>
      <c r="P19" s="172" t="s">
        <v>713</v>
      </c>
      <c r="Q19" s="205" t="s">
        <v>714</v>
      </c>
      <c r="R19" s="172"/>
      <c r="S19" s="172" t="s">
        <v>810</v>
      </c>
      <c r="T19" s="172" t="s">
        <v>843</v>
      </c>
      <c r="U19" s="172" t="s">
        <v>844</v>
      </c>
      <c r="V19" s="172" t="s">
        <v>845</v>
      </c>
      <c r="W19" s="172" t="s">
        <v>956</v>
      </c>
      <c r="X19" s="172" t="s">
        <v>839</v>
      </c>
    </row>
    <row r="20" spans="1:24" s="205" customFormat="1" ht="11.25" customHeight="1" x14ac:dyDescent="0.25">
      <c r="A20" s="204" t="s">
        <v>354</v>
      </c>
      <c r="B20" s="196"/>
      <c r="C20" s="196"/>
      <c r="D20" s="196"/>
      <c r="E20" s="196"/>
      <c r="F20" s="196"/>
      <c r="G20" s="196"/>
      <c r="H20" s="196"/>
      <c r="I20" s="196"/>
      <c r="J20" s="196"/>
      <c r="K20" s="196"/>
      <c r="M20" s="172" t="s">
        <v>675</v>
      </c>
      <c r="N20" s="205" t="s">
        <v>675</v>
      </c>
      <c r="O20" s="172" t="s">
        <v>675</v>
      </c>
      <c r="P20" s="172" t="s">
        <v>675</v>
      </c>
      <c r="Q20" s="205" t="s">
        <v>675</v>
      </c>
      <c r="R20" s="172"/>
      <c r="S20" s="172" t="s">
        <v>675</v>
      </c>
      <c r="T20" s="172" t="s">
        <v>675</v>
      </c>
      <c r="U20" s="172" t="s">
        <v>675</v>
      </c>
      <c r="V20" s="172" t="s">
        <v>675</v>
      </c>
      <c r="W20" s="172" t="s">
        <v>675</v>
      </c>
      <c r="X20" s="172" t="s">
        <v>675</v>
      </c>
    </row>
    <row r="21" spans="1:24" s="205" customFormat="1" ht="11.25" customHeight="1" x14ac:dyDescent="0.15">
      <c r="A21" s="172" t="s">
        <v>53</v>
      </c>
      <c r="B21" s="197" t="s">
        <v>590</v>
      </c>
      <c r="C21" s="197" t="s">
        <v>497</v>
      </c>
      <c r="D21" s="197" t="s">
        <v>484</v>
      </c>
      <c r="E21" s="197" t="s">
        <v>484</v>
      </c>
      <c r="F21" s="197" t="s">
        <v>498</v>
      </c>
      <c r="G21" s="197" t="s">
        <v>484</v>
      </c>
      <c r="H21" s="197" t="s">
        <v>499</v>
      </c>
      <c r="I21" s="197" t="s">
        <v>500</v>
      </c>
      <c r="J21" s="197" t="s">
        <v>501</v>
      </c>
      <c r="K21" s="197" t="s">
        <v>502</v>
      </c>
      <c r="M21" s="172" t="s">
        <v>715</v>
      </c>
      <c r="N21" s="205" t="s">
        <v>715</v>
      </c>
      <c r="O21" s="172" t="s">
        <v>366</v>
      </c>
      <c r="P21" s="172" t="s">
        <v>716</v>
      </c>
      <c r="Q21" s="205" t="s">
        <v>716</v>
      </c>
      <c r="R21" s="172"/>
      <c r="S21" s="172" t="s">
        <v>846</v>
      </c>
      <c r="T21" s="172" t="s">
        <v>829</v>
      </c>
      <c r="U21" s="172" t="s">
        <v>847</v>
      </c>
      <c r="V21" s="172" t="s">
        <v>848</v>
      </c>
      <c r="W21" s="172" t="s">
        <v>957</v>
      </c>
      <c r="X21" s="172" t="s">
        <v>675</v>
      </c>
    </row>
    <row r="22" spans="1:24" s="205" customFormat="1" ht="11.25" customHeight="1" x14ac:dyDescent="0.15">
      <c r="A22" s="172" t="s">
        <v>137</v>
      </c>
      <c r="B22" s="197" t="s">
        <v>591</v>
      </c>
      <c r="C22" s="197" t="s">
        <v>592</v>
      </c>
      <c r="D22" s="197" t="s">
        <v>369</v>
      </c>
      <c r="E22" s="197" t="s">
        <v>385</v>
      </c>
      <c r="F22" s="197" t="s">
        <v>402</v>
      </c>
      <c r="G22" s="197" t="s">
        <v>377</v>
      </c>
      <c r="H22" s="197" t="s">
        <v>397</v>
      </c>
      <c r="I22" s="197" t="s">
        <v>382</v>
      </c>
      <c r="J22" s="197" t="s">
        <v>397</v>
      </c>
      <c r="K22" s="197" t="s">
        <v>593</v>
      </c>
      <c r="M22" s="172" t="s">
        <v>717</v>
      </c>
      <c r="N22" s="205" t="s">
        <v>717</v>
      </c>
      <c r="O22" s="172" t="s">
        <v>386</v>
      </c>
      <c r="P22" s="172" t="s">
        <v>718</v>
      </c>
      <c r="Q22" s="205" t="s">
        <v>719</v>
      </c>
      <c r="R22" s="172"/>
      <c r="S22" s="172" t="s">
        <v>849</v>
      </c>
      <c r="T22" s="172" t="s">
        <v>850</v>
      </c>
      <c r="U22" s="172" t="s">
        <v>851</v>
      </c>
      <c r="V22" s="172" t="s">
        <v>852</v>
      </c>
      <c r="W22" s="172" t="s">
        <v>958</v>
      </c>
      <c r="X22" s="172" t="s">
        <v>853</v>
      </c>
    </row>
    <row r="23" spans="1:24" s="205" customFormat="1" ht="11.25" customHeight="1" x14ac:dyDescent="0.25">
      <c r="A23" s="204" t="s">
        <v>355</v>
      </c>
      <c r="B23" s="196"/>
      <c r="C23" s="196"/>
      <c r="D23" s="196"/>
      <c r="E23" s="196"/>
      <c r="F23" s="196"/>
      <c r="G23" s="196"/>
      <c r="H23" s="196"/>
      <c r="I23" s="196"/>
      <c r="J23" s="196"/>
      <c r="K23" s="196"/>
      <c r="M23" s="172" t="s">
        <v>675</v>
      </c>
      <c r="N23" s="205" t="s">
        <v>675</v>
      </c>
      <c r="O23" s="172" t="s">
        <v>675</v>
      </c>
      <c r="P23" s="172" t="s">
        <v>675</v>
      </c>
      <c r="Q23" s="205" t="s">
        <v>675</v>
      </c>
      <c r="R23" s="172"/>
      <c r="S23" s="172" t="s">
        <v>675</v>
      </c>
      <c r="T23" s="172" t="s">
        <v>675</v>
      </c>
      <c r="U23" s="172" t="s">
        <v>675</v>
      </c>
      <c r="V23" s="172" t="s">
        <v>675</v>
      </c>
      <c r="W23" s="172" t="s">
        <v>675</v>
      </c>
      <c r="X23" s="172" t="s">
        <v>675</v>
      </c>
    </row>
    <row r="24" spans="1:24" s="205" customFormat="1" ht="11.25" customHeight="1" x14ac:dyDescent="0.15">
      <c r="A24" s="172" t="s">
        <v>138</v>
      </c>
      <c r="B24" s="197" t="s">
        <v>594</v>
      </c>
      <c r="C24" s="197" t="s">
        <v>503</v>
      </c>
      <c r="D24" s="197" t="s">
        <v>484</v>
      </c>
      <c r="E24" s="197" t="s">
        <v>504</v>
      </c>
      <c r="F24" s="197" t="s">
        <v>505</v>
      </c>
      <c r="G24" s="197" t="s">
        <v>506</v>
      </c>
      <c r="H24" s="197" t="s">
        <v>464</v>
      </c>
      <c r="I24" s="197" t="s">
        <v>507</v>
      </c>
      <c r="J24" s="197" t="s">
        <v>464</v>
      </c>
      <c r="K24" s="197" t="s">
        <v>508</v>
      </c>
      <c r="M24" s="172" t="s">
        <v>720</v>
      </c>
      <c r="N24" s="205" t="s">
        <v>720</v>
      </c>
      <c r="O24" s="172" t="s">
        <v>721</v>
      </c>
      <c r="P24" s="172" t="s">
        <v>722</v>
      </c>
      <c r="Q24" s="205" t="s">
        <v>723</v>
      </c>
      <c r="R24" s="172"/>
      <c r="S24" s="172" t="s">
        <v>854</v>
      </c>
      <c r="T24" s="172" t="s">
        <v>855</v>
      </c>
      <c r="U24" s="172" t="s">
        <v>675</v>
      </c>
      <c r="V24" s="172" t="s">
        <v>856</v>
      </c>
      <c r="W24" s="172" t="s">
        <v>857</v>
      </c>
      <c r="X24" s="172" t="s">
        <v>858</v>
      </c>
    </row>
    <row r="25" spans="1:24" s="205" customFormat="1" ht="11.25" customHeight="1" x14ac:dyDescent="0.25">
      <c r="A25" s="172" t="s">
        <v>139</v>
      </c>
      <c r="B25" s="197" t="s">
        <v>595</v>
      </c>
      <c r="C25" s="197" t="s">
        <v>596</v>
      </c>
      <c r="D25" s="197" t="s">
        <v>597</v>
      </c>
      <c r="E25" s="197" t="s">
        <v>389</v>
      </c>
      <c r="F25" s="197" t="s">
        <v>402</v>
      </c>
      <c r="G25" s="197" t="s">
        <v>370</v>
      </c>
      <c r="H25" s="196"/>
      <c r="I25" s="196"/>
      <c r="J25" s="196"/>
      <c r="K25" s="196"/>
      <c r="M25" s="172" t="s">
        <v>724</v>
      </c>
      <c r="N25" s="205" t="s">
        <v>724</v>
      </c>
      <c r="O25" s="172" t="s">
        <v>725</v>
      </c>
      <c r="P25" s="172" t="s">
        <v>726</v>
      </c>
      <c r="Q25" s="205" t="s">
        <v>727</v>
      </c>
      <c r="R25" s="172"/>
      <c r="S25" s="172" t="s">
        <v>675</v>
      </c>
      <c r="T25" s="172" t="s">
        <v>675</v>
      </c>
      <c r="U25" s="172" t="s">
        <v>675</v>
      </c>
      <c r="V25" s="172" t="s">
        <v>859</v>
      </c>
      <c r="W25" s="172" t="s">
        <v>959</v>
      </c>
      <c r="X25" s="172" t="s">
        <v>860</v>
      </c>
    </row>
    <row r="26" spans="1:24" s="205" customFormat="1" ht="11.25" customHeight="1" x14ac:dyDescent="0.25">
      <c r="A26" s="172" t="s">
        <v>140</v>
      </c>
      <c r="B26" s="197" t="s">
        <v>598</v>
      </c>
      <c r="C26" s="197" t="s">
        <v>509</v>
      </c>
      <c r="D26" s="197" t="s">
        <v>510</v>
      </c>
      <c r="E26" s="197" t="s">
        <v>511</v>
      </c>
      <c r="F26" s="197" t="s">
        <v>484</v>
      </c>
      <c r="G26" s="197" t="s">
        <v>484</v>
      </c>
      <c r="H26" s="197" t="s">
        <v>482</v>
      </c>
      <c r="I26" s="196"/>
      <c r="J26" s="197" t="s">
        <v>975</v>
      </c>
      <c r="K26" s="196"/>
      <c r="M26" s="172" t="s">
        <v>728</v>
      </c>
      <c r="N26" s="205" t="s">
        <v>728</v>
      </c>
      <c r="O26" s="172" t="s">
        <v>729</v>
      </c>
      <c r="P26" s="172" t="s">
        <v>730</v>
      </c>
      <c r="Q26" s="205" t="s">
        <v>731</v>
      </c>
      <c r="R26" s="172"/>
      <c r="S26" s="172" t="s">
        <v>861</v>
      </c>
      <c r="T26" s="172" t="s">
        <v>862</v>
      </c>
      <c r="U26" s="172" t="s">
        <v>863</v>
      </c>
      <c r="V26" s="172" t="s">
        <v>864</v>
      </c>
      <c r="W26" s="172" t="s">
        <v>960</v>
      </c>
      <c r="X26" s="172" t="s">
        <v>865</v>
      </c>
    </row>
    <row r="27" spans="1:24" s="205" customFormat="1" ht="11.25" customHeight="1" x14ac:dyDescent="0.25">
      <c r="A27" s="204" t="s">
        <v>356</v>
      </c>
      <c r="B27" s="196"/>
      <c r="C27" s="196"/>
      <c r="D27" s="196"/>
      <c r="E27" s="196"/>
      <c r="F27" s="196"/>
      <c r="G27" s="196"/>
      <c r="H27" s="196"/>
      <c r="I27" s="196"/>
      <c r="J27" s="196"/>
      <c r="K27" s="196"/>
      <c r="M27" s="172" t="s">
        <v>675</v>
      </c>
      <c r="N27" s="205" t="s">
        <v>675</v>
      </c>
      <c r="O27" s="172" t="s">
        <v>675</v>
      </c>
      <c r="P27" s="172" t="s">
        <v>675</v>
      </c>
      <c r="Q27" s="205" t="s">
        <v>675</v>
      </c>
      <c r="R27" s="172"/>
      <c r="S27" s="172" t="s">
        <v>675</v>
      </c>
      <c r="T27" s="172" t="s">
        <v>675</v>
      </c>
      <c r="U27" s="172" t="s">
        <v>675</v>
      </c>
      <c r="V27" s="172" t="s">
        <v>675</v>
      </c>
      <c r="W27" s="172" t="s">
        <v>675</v>
      </c>
      <c r="X27" s="172" t="s">
        <v>675</v>
      </c>
    </row>
    <row r="28" spans="1:24" s="205" customFormat="1" ht="11.25" customHeight="1" x14ac:dyDescent="0.15">
      <c r="A28" s="172" t="s">
        <v>141</v>
      </c>
      <c r="B28" s="197" t="s">
        <v>599</v>
      </c>
      <c r="C28" s="197" t="s">
        <v>600</v>
      </c>
      <c r="D28" s="197" t="s">
        <v>417</v>
      </c>
      <c r="E28" s="197" t="s">
        <v>392</v>
      </c>
      <c r="F28" s="197" t="s">
        <v>371</v>
      </c>
      <c r="G28" s="197" t="s">
        <v>383</v>
      </c>
      <c r="H28" s="197" t="s">
        <v>601</v>
      </c>
      <c r="I28" s="197" t="s">
        <v>602</v>
      </c>
      <c r="J28" s="197" t="s">
        <v>603</v>
      </c>
      <c r="K28" s="197" t="s">
        <v>604</v>
      </c>
      <c r="M28" s="172" t="s">
        <v>732</v>
      </c>
      <c r="N28" s="205" t="s">
        <v>733</v>
      </c>
      <c r="O28" s="172" t="s">
        <v>734</v>
      </c>
      <c r="P28" s="172" t="s">
        <v>735</v>
      </c>
      <c r="Q28" s="205" t="s">
        <v>736</v>
      </c>
      <c r="R28" s="172"/>
      <c r="S28" s="172" t="s">
        <v>866</v>
      </c>
      <c r="T28" s="172" t="s">
        <v>867</v>
      </c>
      <c r="U28" s="172" t="s">
        <v>868</v>
      </c>
      <c r="V28" s="172" t="s">
        <v>869</v>
      </c>
      <c r="W28" s="172" t="s">
        <v>961</v>
      </c>
      <c r="X28" s="172" t="s">
        <v>870</v>
      </c>
    </row>
    <row r="29" spans="1:24" s="205" customFormat="1" ht="11.25" customHeight="1" x14ac:dyDescent="0.15">
      <c r="A29" s="172" t="s">
        <v>142</v>
      </c>
      <c r="B29" s="197" t="s">
        <v>386</v>
      </c>
      <c r="C29" s="197" t="s">
        <v>512</v>
      </c>
      <c r="D29" s="197" t="s">
        <v>513</v>
      </c>
      <c r="E29" s="197" t="s">
        <v>514</v>
      </c>
      <c r="F29" s="197" t="s">
        <v>515</v>
      </c>
      <c r="G29" s="197" t="s">
        <v>499</v>
      </c>
      <c r="H29" s="197" t="s">
        <v>501</v>
      </c>
      <c r="I29" s="197" t="s">
        <v>516</v>
      </c>
      <c r="J29" s="197" t="s">
        <v>513</v>
      </c>
      <c r="K29" s="197" t="s">
        <v>517</v>
      </c>
      <c r="M29" s="172" t="s">
        <v>737</v>
      </c>
      <c r="N29" s="205" t="s">
        <v>737</v>
      </c>
      <c r="O29" s="172" t="s">
        <v>738</v>
      </c>
      <c r="P29" s="172" t="s">
        <v>739</v>
      </c>
      <c r="Q29" s="205" t="s">
        <v>740</v>
      </c>
      <c r="R29" s="172"/>
      <c r="S29" s="172" t="s">
        <v>871</v>
      </c>
      <c r="T29" s="172" t="s">
        <v>872</v>
      </c>
      <c r="U29" s="172" t="s">
        <v>873</v>
      </c>
      <c r="V29" s="172" t="s">
        <v>874</v>
      </c>
      <c r="W29" s="172" t="s">
        <v>875</v>
      </c>
      <c r="X29" s="172" t="s">
        <v>809</v>
      </c>
    </row>
    <row r="30" spans="1:24" s="205" customFormat="1" ht="11.25" customHeight="1" x14ac:dyDescent="0.15">
      <c r="A30" s="172" t="s">
        <v>64</v>
      </c>
      <c r="B30" s="197" t="s">
        <v>605</v>
      </c>
      <c r="C30" s="197" t="s">
        <v>391</v>
      </c>
      <c r="D30" s="197" t="s">
        <v>366</v>
      </c>
      <c r="E30" s="197" t="s">
        <v>395</v>
      </c>
      <c r="F30" s="197" t="s">
        <v>403</v>
      </c>
      <c r="G30" s="197" t="s">
        <v>413</v>
      </c>
      <c r="H30" s="197" t="s">
        <v>606</v>
      </c>
      <c r="I30" s="197" t="s">
        <v>607</v>
      </c>
      <c r="J30" s="197" t="s">
        <v>608</v>
      </c>
      <c r="K30" s="197" t="s">
        <v>609</v>
      </c>
      <c r="M30" s="172" t="s">
        <v>741</v>
      </c>
      <c r="N30" s="205" t="s">
        <v>742</v>
      </c>
      <c r="O30" s="172" t="s">
        <v>712</v>
      </c>
      <c r="P30" s="172" t="s">
        <v>722</v>
      </c>
      <c r="Q30" s="205" t="s">
        <v>743</v>
      </c>
      <c r="R30" s="172"/>
      <c r="S30" s="172" t="s">
        <v>876</v>
      </c>
      <c r="T30" s="172" t="s">
        <v>877</v>
      </c>
      <c r="U30" s="172" t="s">
        <v>878</v>
      </c>
      <c r="V30" s="172" t="s">
        <v>879</v>
      </c>
      <c r="W30" s="172" t="s">
        <v>962</v>
      </c>
      <c r="X30" s="172" t="s">
        <v>880</v>
      </c>
    </row>
    <row r="31" spans="1:24" s="205" customFormat="1" ht="11.25" customHeight="1" x14ac:dyDescent="0.15">
      <c r="A31" s="172" t="s">
        <v>157</v>
      </c>
      <c r="B31" s="197" t="s">
        <v>610</v>
      </c>
      <c r="C31" s="197" t="s">
        <v>611</v>
      </c>
      <c r="D31" s="197" t="s">
        <v>380</v>
      </c>
      <c r="E31" s="197" t="s">
        <v>398</v>
      </c>
      <c r="F31" s="197" t="s">
        <v>612</v>
      </c>
      <c r="G31" s="197" t="s">
        <v>411</v>
      </c>
      <c r="H31" s="197" t="s">
        <v>370</v>
      </c>
      <c r="I31" s="197" t="s">
        <v>600</v>
      </c>
      <c r="J31" s="197" t="s">
        <v>567</v>
      </c>
      <c r="K31" s="197" t="s">
        <v>613</v>
      </c>
      <c r="M31" s="172" t="s">
        <v>744</v>
      </c>
      <c r="N31" s="205" t="s">
        <v>744</v>
      </c>
      <c r="O31" s="172" t="s">
        <v>745</v>
      </c>
      <c r="P31" s="172" t="s">
        <v>746</v>
      </c>
      <c r="Q31" s="205" t="s">
        <v>747</v>
      </c>
      <c r="R31" s="172"/>
      <c r="S31" s="172" t="s">
        <v>881</v>
      </c>
      <c r="T31" s="172" t="s">
        <v>828</v>
      </c>
      <c r="U31" s="172" t="s">
        <v>815</v>
      </c>
      <c r="V31" s="172" t="s">
        <v>882</v>
      </c>
      <c r="W31" s="172" t="s">
        <v>963</v>
      </c>
      <c r="X31" s="172" t="s">
        <v>883</v>
      </c>
    </row>
    <row r="32" spans="1:24" s="205" customFormat="1" ht="11.25" customHeight="1" x14ac:dyDescent="0.25">
      <c r="A32" s="172" t="s">
        <v>336</v>
      </c>
      <c r="B32" s="197" t="s">
        <v>614</v>
      </c>
      <c r="C32" s="197" t="s">
        <v>615</v>
      </c>
      <c r="D32" s="196"/>
      <c r="E32" s="197" t="s">
        <v>400</v>
      </c>
      <c r="F32" s="197" t="s">
        <v>381</v>
      </c>
      <c r="G32" s="197" t="s">
        <v>369</v>
      </c>
      <c r="H32" s="197" t="s">
        <v>616</v>
      </c>
      <c r="I32" s="197" t="s">
        <v>617</v>
      </c>
      <c r="J32" s="197" t="s">
        <v>418</v>
      </c>
      <c r="K32" s="197" t="s">
        <v>618</v>
      </c>
      <c r="M32" s="172" t="s">
        <v>675</v>
      </c>
      <c r="N32" s="205" t="s">
        <v>748</v>
      </c>
      <c r="O32" s="172" t="s">
        <v>749</v>
      </c>
      <c r="P32" s="172" t="s">
        <v>675</v>
      </c>
      <c r="Q32" s="205" t="s">
        <v>750</v>
      </c>
      <c r="R32" s="172"/>
      <c r="S32" s="172" t="s">
        <v>884</v>
      </c>
      <c r="T32" s="172" t="s">
        <v>841</v>
      </c>
      <c r="U32" s="172" t="s">
        <v>885</v>
      </c>
      <c r="V32" s="172" t="s">
        <v>886</v>
      </c>
      <c r="W32" s="172" t="s">
        <v>964</v>
      </c>
      <c r="X32" s="172" t="s">
        <v>887</v>
      </c>
    </row>
    <row r="33" spans="1:24" s="205" customFormat="1" ht="11.25" customHeight="1" x14ac:dyDescent="0.15">
      <c r="A33" s="172" t="s">
        <v>158</v>
      </c>
      <c r="B33" s="197" t="s">
        <v>619</v>
      </c>
      <c r="C33" s="197" t="s">
        <v>620</v>
      </c>
      <c r="D33" s="197" t="s">
        <v>621</v>
      </c>
      <c r="E33" s="197" t="s">
        <v>401</v>
      </c>
      <c r="F33" s="197" t="s">
        <v>396</v>
      </c>
      <c r="G33" s="197" t="s">
        <v>383</v>
      </c>
      <c r="H33" s="197" t="s">
        <v>622</v>
      </c>
      <c r="I33" s="197" t="s">
        <v>623</v>
      </c>
      <c r="J33" s="197" t="s">
        <v>622</v>
      </c>
      <c r="K33" s="197" t="s">
        <v>624</v>
      </c>
      <c r="M33" s="172" t="s">
        <v>751</v>
      </c>
      <c r="N33" s="205" t="s">
        <v>751</v>
      </c>
      <c r="O33" s="172" t="s">
        <v>752</v>
      </c>
      <c r="P33" s="172" t="s">
        <v>753</v>
      </c>
      <c r="Q33" s="205" t="s">
        <v>754</v>
      </c>
      <c r="R33" s="172"/>
      <c r="S33" s="172" t="s">
        <v>675</v>
      </c>
      <c r="T33" s="172" t="s">
        <v>675</v>
      </c>
      <c r="U33" s="172" t="s">
        <v>888</v>
      </c>
      <c r="V33" s="172" t="s">
        <v>889</v>
      </c>
      <c r="W33" s="172" t="s">
        <v>965</v>
      </c>
      <c r="X33" s="172" t="s">
        <v>890</v>
      </c>
    </row>
    <row r="34" spans="1:24" s="205" customFormat="1" ht="11.25" customHeight="1" x14ac:dyDescent="0.25">
      <c r="A34" s="204" t="s">
        <v>357</v>
      </c>
      <c r="B34" s="196"/>
      <c r="C34" s="196"/>
      <c r="D34" s="196"/>
      <c r="E34" s="197" t="s">
        <v>366</v>
      </c>
      <c r="F34" s="197" t="s">
        <v>366</v>
      </c>
      <c r="G34" s="197" t="s">
        <v>366</v>
      </c>
      <c r="H34" s="196"/>
      <c r="I34" s="196"/>
      <c r="J34" s="196"/>
      <c r="K34" s="196"/>
      <c r="M34" s="172" t="s">
        <v>675</v>
      </c>
      <c r="N34" s="205" t="s">
        <v>675</v>
      </c>
      <c r="O34" s="172" t="s">
        <v>675</v>
      </c>
      <c r="P34" s="172" t="s">
        <v>675</v>
      </c>
      <c r="Q34" s="205" t="s">
        <v>675</v>
      </c>
      <c r="R34" s="172"/>
      <c r="S34" s="172" t="s">
        <v>675</v>
      </c>
      <c r="T34" s="172" t="s">
        <v>675</v>
      </c>
      <c r="U34" s="172" t="s">
        <v>675</v>
      </c>
      <c r="V34" s="172" t="s">
        <v>675</v>
      </c>
      <c r="W34" s="172" t="s">
        <v>675</v>
      </c>
      <c r="X34" s="172" t="s">
        <v>675</v>
      </c>
    </row>
    <row r="35" spans="1:24" s="205" customFormat="1" ht="11.25" customHeight="1" x14ac:dyDescent="0.15">
      <c r="A35" s="172" t="s">
        <v>100</v>
      </c>
      <c r="B35" s="197" t="s">
        <v>625</v>
      </c>
      <c r="C35" s="197" t="s">
        <v>518</v>
      </c>
      <c r="D35" s="197" t="s">
        <v>519</v>
      </c>
      <c r="E35" s="197" t="s">
        <v>520</v>
      </c>
      <c r="F35" s="197" t="s">
        <v>499</v>
      </c>
      <c r="G35" s="197" t="s">
        <v>521</v>
      </c>
      <c r="H35" s="197" t="s">
        <v>489</v>
      </c>
      <c r="I35" s="197" t="s">
        <v>522</v>
      </c>
      <c r="J35" s="197" t="s">
        <v>523</v>
      </c>
      <c r="K35" s="197" t="s">
        <v>524</v>
      </c>
      <c r="M35" s="172" t="s">
        <v>755</v>
      </c>
      <c r="N35" s="205" t="s">
        <v>755</v>
      </c>
      <c r="O35" s="172" t="s">
        <v>756</v>
      </c>
      <c r="P35" s="172" t="s">
        <v>757</v>
      </c>
      <c r="Q35" s="205" t="s">
        <v>758</v>
      </c>
      <c r="R35" s="172"/>
      <c r="S35" s="172" t="s">
        <v>891</v>
      </c>
      <c r="T35" s="172" t="s">
        <v>892</v>
      </c>
      <c r="U35" s="172" t="s">
        <v>893</v>
      </c>
      <c r="V35" s="172" t="s">
        <v>894</v>
      </c>
      <c r="W35" s="172" t="s">
        <v>895</v>
      </c>
      <c r="X35" s="172" t="s">
        <v>896</v>
      </c>
    </row>
    <row r="36" spans="1:24" s="205" customFormat="1" ht="11.25" customHeight="1" x14ac:dyDescent="0.25">
      <c r="A36" s="204" t="s">
        <v>358</v>
      </c>
      <c r="B36" s="196"/>
      <c r="C36" s="196"/>
      <c r="D36" s="196"/>
      <c r="E36" s="197" t="s">
        <v>484</v>
      </c>
      <c r="F36" s="197" t="s">
        <v>484</v>
      </c>
      <c r="G36" s="197" t="s">
        <v>484</v>
      </c>
      <c r="H36" s="196"/>
      <c r="I36" s="196"/>
      <c r="J36" s="196"/>
      <c r="K36" s="196"/>
      <c r="M36" s="172" t="s">
        <v>675</v>
      </c>
      <c r="N36" s="205" t="s">
        <v>675</v>
      </c>
      <c r="O36" s="172" t="s">
        <v>675</v>
      </c>
      <c r="P36" s="172" t="s">
        <v>675</v>
      </c>
      <c r="Q36" s="205" t="s">
        <v>675</v>
      </c>
      <c r="R36" s="172"/>
      <c r="S36" s="172" t="s">
        <v>675</v>
      </c>
      <c r="T36" s="172" t="s">
        <v>675</v>
      </c>
      <c r="U36" s="172" t="s">
        <v>675</v>
      </c>
      <c r="V36" s="172" t="s">
        <v>675</v>
      </c>
      <c r="W36" s="172" t="s">
        <v>675</v>
      </c>
      <c r="X36" s="172" t="s">
        <v>675</v>
      </c>
    </row>
    <row r="37" spans="1:24" s="205" customFormat="1" ht="11.25" customHeight="1" x14ac:dyDescent="0.15">
      <c r="A37" s="172" t="s">
        <v>143</v>
      </c>
      <c r="B37" s="197" t="s">
        <v>626</v>
      </c>
      <c r="C37" s="197" t="s">
        <v>525</v>
      </c>
      <c r="D37" s="197" t="s">
        <v>484</v>
      </c>
      <c r="E37" s="197" t="s">
        <v>526</v>
      </c>
      <c r="F37" s="197" t="s">
        <v>527</v>
      </c>
      <c r="G37" s="197" t="s">
        <v>528</v>
      </c>
      <c r="H37" s="197" t="s">
        <v>529</v>
      </c>
      <c r="I37" s="197" t="s">
        <v>530</v>
      </c>
      <c r="J37" s="197" t="s">
        <v>531</v>
      </c>
      <c r="K37" s="197" t="s">
        <v>532</v>
      </c>
      <c r="M37" s="172" t="s">
        <v>759</v>
      </c>
      <c r="N37" s="205" t="s">
        <v>759</v>
      </c>
      <c r="O37" s="172" t="s">
        <v>760</v>
      </c>
      <c r="P37" s="172" t="s">
        <v>761</v>
      </c>
      <c r="Q37" s="205" t="s">
        <v>762</v>
      </c>
      <c r="R37" s="172"/>
      <c r="S37" s="172" t="s">
        <v>897</v>
      </c>
      <c r="T37" s="172" t="s">
        <v>898</v>
      </c>
      <c r="U37" s="172" t="s">
        <v>899</v>
      </c>
      <c r="V37" s="172" t="s">
        <v>900</v>
      </c>
      <c r="W37" s="172" t="s">
        <v>901</v>
      </c>
      <c r="X37" s="172" t="s">
        <v>902</v>
      </c>
    </row>
    <row r="38" spans="1:24" s="205" customFormat="1" ht="11.25" customHeight="1" x14ac:dyDescent="0.15">
      <c r="A38" s="172" t="s">
        <v>116</v>
      </c>
      <c r="B38" s="197" t="s">
        <v>627</v>
      </c>
      <c r="C38" s="197" t="s">
        <v>628</v>
      </c>
      <c r="D38" s="197" t="s">
        <v>629</v>
      </c>
      <c r="E38" s="197" t="s">
        <v>404</v>
      </c>
      <c r="F38" s="197" t="s">
        <v>378</v>
      </c>
      <c r="G38" s="197" t="s">
        <v>393</v>
      </c>
      <c r="H38" s="197" t="s">
        <v>630</v>
      </c>
      <c r="I38" s="197" t="s">
        <v>631</v>
      </c>
      <c r="J38" s="197" t="s">
        <v>632</v>
      </c>
      <c r="K38" s="197" t="s">
        <v>633</v>
      </c>
      <c r="M38" s="172" t="s">
        <v>763</v>
      </c>
      <c r="N38" s="205" t="s">
        <v>763</v>
      </c>
      <c r="O38" s="172" t="s">
        <v>764</v>
      </c>
      <c r="P38" s="172" t="s">
        <v>765</v>
      </c>
      <c r="Q38" s="205" t="s">
        <v>766</v>
      </c>
      <c r="R38" s="172"/>
      <c r="S38" s="172" t="s">
        <v>903</v>
      </c>
      <c r="T38" s="172" t="s">
        <v>904</v>
      </c>
      <c r="U38" s="172" t="s">
        <v>905</v>
      </c>
      <c r="V38" s="172" t="s">
        <v>906</v>
      </c>
      <c r="W38" s="172" t="s">
        <v>907</v>
      </c>
      <c r="X38" s="172" t="s">
        <v>908</v>
      </c>
    </row>
    <row r="39" spans="1:24" s="205" customFormat="1" ht="11.25" customHeight="1" x14ac:dyDescent="0.25">
      <c r="A39" s="204" t="s">
        <v>359</v>
      </c>
      <c r="B39" s="196"/>
      <c r="C39" s="196"/>
      <c r="D39" s="196"/>
      <c r="E39" s="197" t="s">
        <v>366</v>
      </c>
      <c r="F39" s="197" t="s">
        <v>366</v>
      </c>
      <c r="G39" s="197" t="s">
        <v>366</v>
      </c>
      <c r="H39" s="196"/>
      <c r="I39" s="196"/>
      <c r="J39" s="196"/>
      <c r="K39" s="196"/>
      <c r="M39" s="172" t="s">
        <v>675</v>
      </c>
      <c r="N39" s="205" t="s">
        <v>675</v>
      </c>
      <c r="O39" s="172" t="s">
        <v>675</v>
      </c>
      <c r="P39" s="172" t="s">
        <v>675</v>
      </c>
      <c r="Q39" s="205" t="s">
        <v>675</v>
      </c>
      <c r="R39" s="172"/>
      <c r="S39" s="172" t="s">
        <v>675</v>
      </c>
      <c r="T39" s="172" t="s">
        <v>675</v>
      </c>
      <c r="U39" s="172" t="s">
        <v>675</v>
      </c>
      <c r="V39" s="172" t="s">
        <v>675</v>
      </c>
      <c r="W39" s="172" t="s">
        <v>675</v>
      </c>
      <c r="X39" s="172" t="s">
        <v>675</v>
      </c>
    </row>
    <row r="40" spans="1:24" s="205" customFormat="1" ht="11.25" customHeight="1" x14ac:dyDescent="0.15">
      <c r="A40" s="172" t="s">
        <v>144</v>
      </c>
      <c r="B40" s="197" t="s">
        <v>634</v>
      </c>
      <c r="C40" s="197" t="s">
        <v>635</v>
      </c>
      <c r="D40" s="197" t="s">
        <v>375</v>
      </c>
      <c r="E40" s="197" t="s">
        <v>405</v>
      </c>
      <c r="F40" s="197" t="s">
        <v>636</v>
      </c>
      <c r="G40" s="197" t="s">
        <v>388</v>
      </c>
      <c r="H40" s="197" t="s">
        <v>383</v>
      </c>
      <c r="I40" s="197" t="s">
        <v>637</v>
      </c>
      <c r="J40" s="197" t="s">
        <v>638</v>
      </c>
      <c r="K40" s="197" t="s">
        <v>639</v>
      </c>
      <c r="M40" s="172" t="s">
        <v>767</v>
      </c>
      <c r="N40" s="205" t="s">
        <v>767</v>
      </c>
      <c r="O40" s="172" t="s">
        <v>768</v>
      </c>
      <c r="P40" s="172" t="s">
        <v>722</v>
      </c>
      <c r="Q40" s="205" t="s">
        <v>769</v>
      </c>
      <c r="R40" s="172"/>
      <c r="S40" s="172" t="s">
        <v>909</v>
      </c>
      <c r="T40" s="172" t="s">
        <v>910</v>
      </c>
      <c r="U40" s="172" t="s">
        <v>911</v>
      </c>
      <c r="V40" s="172" t="s">
        <v>834</v>
      </c>
      <c r="W40" s="172" t="s">
        <v>966</v>
      </c>
      <c r="X40" s="172" t="s">
        <v>839</v>
      </c>
    </row>
    <row r="41" spans="1:24" s="205" customFormat="1" ht="11.25" customHeight="1" x14ac:dyDescent="0.15">
      <c r="A41" s="172" t="s">
        <v>145</v>
      </c>
      <c r="B41" s="197" t="s">
        <v>640</v>
      </c>
      <c r="C41" s="197" t="s">
        <v>641</v>
      </c>
      <c r="D41" s="197" t="s">
        <v>642</v>
      </c>
      <c r="E41" s="197" t="s">
        <v>406</v>
      </c>
      <c r="F41" s="197" t="s">
        <v>643</v>
      </c>
      <c r="G41" s="197" t="s">
        <v>644</v>
      </c>
      <c r="H41" s="197" t="s">
        <v>645</v>
      </c>
      <c r="I41" s="197" t="s">
        <v>646</v>
      </c>
      <c r="J41" s="197" t="s">
        <v>647</v>
      </c>
      <c r="K41" s="197" t="s">
        <v>648</v>
      </c>
      <c r="M41" s="172" t="s">
        <v>408</v>
      </c>
      <c r="N41" s="205" t="s">
        <v>408</v>
      </c>
      <c r="O41" s="172" t="s">
        <v>770</v>
      </c>
      <c r="P41" s="172" t="s">
        <v>771</v>
      </c>
      <c r="Q41" s="205" t="s">
        <v>771</v>
      </c>
      <c r="R41" s="172"/>
      <c r="S41" s="172" t="s">
        <v>912</v>
      </c>
      <c r="T41" s="172" t="s">
        <v>913</v>
      </c>
      <c r="U41" s="172" t="s">
        <v>914</v>
      </c>
      <c r="V41" s="172" t="s">
        <v>915</v>
      </c>
      <c r="W41" s="172" t="s">
        <v>967</v>
      </c>
      <c r="X41" s="172" t="s">
        <v>916</v>
      </c>
    </row>
    <row r="42" spans="1:24" s="205" customFormat="1" ht="11.25" customHeight="1" x14ac:dyDescent="0.15">
      <c r="A42" s="172" t="s">
        <v>324</v>
      </c>
      <c r="B42" s="197" t="s">
        <v>649</v>
      </c>
      <c r="C42" s="197" t="s">
        <v>621</v>
      </c>
      <c r="D42" s="197" t="s">
        <v>366</v>
      </c>
      <c r="E42" s="197" t="s">
        <v>409</v>
      </c>
      <c r="F42" s="197" t="s">
        <v>366</v>
      </c>
      <c r="G42" s="197" t="s">
        <v>383</v>
      </c>
      <c r="H42" s="197" t="s">
        <v>365</v>
      </c>
      <c r="I42" s="197" t="s">
        <v>650</v>
      </c>
      <c r="J42" s="197" t="s">
        <v>374</v>
      </c>
      <c r="K42" s="197" t="s">
        <v>651</v>
      </c>
      <c r="M42" s="172" t="s">
        <v>772</v>
      </c>
      <c r="N42" s="205" t="s">
        <v>772</v>
      </c>
      <c r="O42" s="172" t="s">
        <v>773</v>
      </c>
      <c r="P42" s="172" t="s">
        <v>774</v>
      </c>
      <c r="Q42" s="205" t="s">
        <v>681</v>
      </c>
      <c r="R42" s="172"/>
      <c r="S42" s="172" t="s">
        <v>917</v>
      </c>
      <c r="T42" s="172" t="s">
        <v>918</v>
      </c>
      <c r="U42" s="172" t="s">
        <v>919</v>
      </c>
      <c r="V42" s="172" t="s">
        <v>920</v>
      </c>
      <c r="W42" s="172" t="s">
        <v>921</v>
      </c>
      <c r="X42" s="172" t="s">
        <v>809</v>
      </c>
    </row>
    <row r="43" spans="1:24" s="205" customFormat="1" ht="11.25" customHeight="1" x14ac:dyDescent="0.15">
      <c r="A43" s="172" t="s">
        <v>70</v>
      </c>
      <c r="B43" s="197" t="s">
        <v>652</v>
      </c>
      <c r="C43" s="197" t="s">
        <v>533</v>
      </c>
      <c r="D43" s="197" t="s">
        <v>484</v>
      </c>
      <c r="E43" s="197" t="s">
        <v>534</v>
      </c>
      <c r="F43" s="197" t="s">
        <v>535</v>
      </c>
      <c r="G43" s="197" t="s">
        <v>484</v>
      </c>
      <c r="H43" s="197" t="s">
        <v>523</v>
      </c>
      <c r="I43" s="197" t="s">
        <v>536</v>
      </c>
      <c r="J43" s="197" t="s">
        <v>537</v>
      </c>
      <c r="K43" s="197" t="s">
        <v>538</v>
      </c>
      <c r="M43" s="172" t="s">
        <v>775</v>
      </c>
      <c r="N43" s="205" t="s">
        <v>775</v>
      </c>
      <c r="O43" s="172" t="s">
        <v>776</v>
      </c>
      <c r="P43" s="172" t="s">
        <v>777</v>
      </c>
      <c r="Q43" s="205" t="s">
        <v>778</v>
      </c>
      <c r="R43" s="172"/>
      <c r="S43" s="172" t="s">
        <v>922</v>
      </c>
      <c r="T43" s="172" t="s">
        <v>847</v>
      </c>
      <c r="U43" s="172" t="s">
        <v>923</v>
      </c>
      <c r="V43" s="172" t="s">
        <v>924</v>
      </c>
      <c r="W43" s="172" t="s">
        <v>968</v>
      </c>
      <c r="X43" s="172" t="s">
        <v>925</v>
      </c>
    </row>
    <row r="44" spans="1:24" s="205" customFormat="1" ht="11.25" customHeight="1" x14ac:dyDescent="0.15">
      <c r="A44" s="172" t="s">
        <v>146</v>
      </c>
      <c r="B44" s="197" t="s">
        <v>653</v>
      </c>
      <c r="C44" s="197" t="s">
        <v>654</v>
      </c>
      <c r="D44" s="197" t="s">
        <v>655</v>
      </c>
      <c r="E44" s="197" t="s">
        <v>412</v>
      </c>
      <c r="F44" s="197" t="s">
        <v>384</v>
      </c>
      <c r="G44" s="197" t="s">
        <v>612</v>
      </c>
      <c r="H44" s="197" t="s">
        <v>622</v>
      </c>
      <c r="I44" s="197" t="s">
        <v>656</v>
      </c>
      <c r="J44" s="197" t="s">
        <v>657</v>
      </c>
      <c r="K44" s="197" t="s">
        <v>658</v>
      </c>
      <c r="M44" s="172" t="s">
        <v>779</v>
      </c>
      <c r="N44" s="205" t="s">
        <v>779</v>
      </c>
      <c r="O44" s="172" t="s">
        <v>780</v>
      </c>
      <c r="P44" s="172" t="s">
        <v>781</v>
      </c>
      <c r="Q44" s="205" t="s">
        <v>782</v>
      </c>
      <c r="R44" s="172"/>
      <c r="S44" s="172" t="s">
        <v>924</v>
      </c>
      <c r="T44" s="172" t="s">
        <v>926</v>
      </c>
      <c r="U44" s="172" t="s">
        <v>927</v>
      </c>
      <c r="V44" s="172" t="s">
        <v>928</v>
      </c>
      <c r="W44" s="172" t="s">
        <v>969</v>
      </c>
      <c r="X44" s="172" t="s">
        <v>929</v>
      </c>
    </row>
    <row r="45" spans="1:24" s="205" customFormat="1" ht="11.25" customHeight="1" x14ac:dyDescent="0.25">
      <c r="A45" s="172" t="s">
        <v>159</v>
      </c>
      <c r="B45" s="197" t="s">
        <v>659</v>
      </c>
      <c r="C45" s="197" t="s">
        <v>660</v>
      </c>
      <c r="D45" s="196"/>
      <c r="E45" s="197" t="s">
        <v>414</v>
      </c>
      <c r="F45" s="197" t="s">
        <v>390</v>
      </c>
      <c r="G45" s="197" t="s">
        <v>366</v>
      </c>
      <c r="H45" s="197" t="s">
        <v>373</v>
      </c>
      <c r="I45" s="197" t="s">
        <v>661</v>
      </c>
      <c r="J45" s="197" t="s">
        <v>662</v>
      </c>
      <c r="K45" s="197" t="s">
        <v>663</v>
      </c>
      <c r="M45" s="172" t="s">
        <v>783</v>
      </c>
      <c r="N45" s="205" t="s">
        <v>783</v>
      </c>
      <c r="O45" s="172" t="s">
        <v>675</v>
      </c>
      <c r="P45" s="172" t="s">
        <v>784</v>
      </c>
      <c r="Q45" s="205" t="s">
        <v>785</v>
      </c>
      <c r="R45" s="172"/>
      <c r="S45" s="172" t="s">
        <v>930</v>
      </c>
      <c r="T45" s="172" t="s">
        <v>931</v>
      </c>
      <c r="U45" s="172" t="s">
        <v>885</v>
      </c>
      <c r="V45" s="172" t="s">
        <v>932</v>
      </c>
      <c r="W45" s="172" t="s">
        <v>970</v>
      </c>
      <c r="X45" s="172" t="s">
        <v>933</v>
      </c>
    </row>
    <row r="46" spans="1:24" s="205" customFormat="1" ht="11.25" customHeight="1" x14ac:dyDescent="0.25">
      <c r="A46" s="204" t="s">
        <v>360</v>
      </c>
      <c r="B46" s="196"/>
      <c r="C46" s="196"/>
      <c r="D46" s="196"/>
      <c r="E46" s="197" t="s">
        <v>366</v>
      </c>
      <c r="F46" s="197" t="s">
        <v>366</v>
      </c>
      <c r="G46" s="197" t="s">
        <v>366</v>
      </c>
      <c r="H46" s="196"/>
      <c r="I46" s="196"/>
      <c r="J46" s="196"/>
      <c r="K46" s="196"/>
      <c r="M46" s="172" t="s">
        <v>675</v>
      </c>
      <c r="N46" s="205" t="s">
        <v>675</v>
      </c>
      <c r="O46" s="172" t="s">
        <v>675</v>
      </c>
      <c r="P46" s="172" t="s">
        <v>675</v>
      </c>
      <c r="Q46" s="205" t="s">
        <v>675</v>
      </c>
      <c r="R46" s="172"/>
      <c r="S46" s="172" t="s">
        <v>675</v>
      </c>
      <c r="T46" s="172" t="s">
        <v>675</v>
      </c>
      <c r="U46" s="172" t="s">
        <v>675</v>
      </c>
      <c r="V46" s="172" t="s">
        <v>675</v>
      </c>
      <c r="W46" s="172" t="s">
        <v>675</v>
      </c>
      <c r="X46" s="172" t="s">
        <v>675</v>
      </c>
    </row>
    <row r="47" spans="1:24" s="205" customFormat="1" ht="11.25" customHeight="1" x14ac:dyDescent="0.25">
      <c r="A47" s="204" t="s">
        <v>361</v>
      </c>
      <c r="B47" s="196"/>
      <c r="C47" s="196"/>
      <c r="D47" s="196"/>
      <c r="E47" s="197" t="s">
        <v>366</v>
      </c>
      <c r="F47" s="197" t="s">
        <v>366</v>
      </c>
      <c r="G47" s="197" t="s">
        <v>366</v>
      </c>
      <c r="H47" s="196"/>
      <c r="I47" s="196"/>
      <c r="J47" s="196"/>
      <c r="K47" s="196"/>
      <c r="M47" s="172" t="s">
        <v>675</v>
      </c>
      <c r="N47" s="205" t="s">
        <v>675</v>
      </c>
      <c r="O47" s="172" t="s">
        <v>675</v>
      </c>
      <c r="P47" s="172" t="s">
        <v>675</v>
      </c>
      <c r="Q47" s="205" t="s">
        <v>675</v>
      </c>
      <c r="R47" s="172"/>
      <c r="S47" s="172" t="s">
        <v>675</v>
      </c>
      <c r="T47" s="172" t="s">
        <v>675</v>
      </c>
      <c r="U47" s="172" t="s">
        <v>675</v>
      </c>
      <c r="V47" s="172" t="s">
        <v>675</v>
      </c>
      <c r="W47" s="172" t="s">
        <v>675</v>
      </c>
      <c r="X47" s="172" t="s">
        <v>675</v>
      </c>
    </row>
    <row r="48" spans="1:24" s="205" customFormat="1" ht="11.25" customHeight="1" x14ac:dyDescent="0.15">
      <c r="A48" s="172" t="s">
        <v>147</v>
      </c>
      <c r="B48" s="197" t="s">
        <v>664</v>
      </c>
      <c r="C48" s="197" t="s">
        <v>394</v>
      </c>
      <c r="D48" s="197" t="s">
        <v>384</v>
      </c>
      <c r="E48" s="197" t="s">
        <v>415</v>
      </c>
      <c r="F48" s="197" t="s">
        <v>393</v>
      </c>
      <c r="G48" s="197" t="s">
        <v>366</v>
      </c>
      <c r="H48" s="197" t="s">
        <v>665</v>
      </c>
      <c r="I48" s="197" t="s">
        <v>666</v>
      </c>
      <c r="J48" s="197" t="s">
        <v>636</v>
      </c>
      <c r="K48" s="197" t="s">
        <v>667</v>
      </c>
      <c r="M48" s="172" t="s">
        <v>786</v>
      </c>
      <c r="N48" s="205" t="s">
        <v>786</v>
      </c>
      <c r="O48" s="172" t="s">
        <v>787</v>
      </c>
      <c r="P48" s="172" t="s">
        <v>788</v>
      </c>
      <c r="Q48" s="205" t="s">
        <v>789</v>
      </c>
      <c r="R48" s="172"/>
      <c r="S48" s="172" t="s">
        <v>934</v>
      </c>
      <c r="T48" s="172" t="s">
        <v>850</v>
      </c>
      <c r="U48" s="172" t="s">
        <v>935</v>
      </c>
      <c r="V48" s="172" t="s">
        <v>936</v>
      </c>
      <c r="W48" s="172" t="s">
        <v>971</v>
      </c>
      <c r="X48" s="172" t="s">
        <v>937</v>
      </c>
    </row>
    <row r="49" spans="1:76" s="205" customFormat="1" ht="11.25" customHeight="1" x14ac:dyDescent="0.25">
      <c r="A49" s="204" t="s">
        <v>362</v>
      </c>
      <c r="B49" s="196"/>
      <c r="C49" s="196"/>
      <c r="D49" s="196"/>
      <c r="E49" s="197" t="s">
        <v>366</v>
      </c>
      <c r="F49" s="197" t="s">
        <v>366</v>
      </c>
      <c r="G49" s="197" t="s">
        <v>366</v>
      </c>
      <c r="H49" s="196"/>
      <c r="I49" s="196"/>
      <c r="J49" s="196"/>
      <c r="K49" s="196"/>
      <c r="M49" s="172" t="s">
        <v>675</v>
      </c>
      <c r="N49" s="205" t="s">
        <v>675</v>
      </c>
      <c r="O49" s="172" t="s">
        <v>675</v>
      </c>
      <c r="P49" s="172" t="s">
        <v>675</v>
      </c>
      <c r="Q49" s="205" t="s">
        <v>675</v>
      </c>
      <c r="R49" s="172"/>
      <c r="S49" s="172" t="s">
        <v>675</v>
      </c>
      <c r="T49" s="172" t="s">
        <v>675</v>
      </c>
      <c r="U49" s="172" t="s">
        <v>675</v>
      </c>
      <c r="V49" s="172" t="s">
        <v>675</v>
      </c>
      <c r="W49" s="172" t="s">
        <v>675</v>
      </c>
      <c r="X49" s="172" t="s">
        <v>675</v>
      </c>
    </row>
    <row r="50" spans="1:76" s="205" customFormat="1" ht="11.25" customHeight="1" x14ac:dyDescent="0.15">
      <c r="A50" s="172" t="s">
        <v>148</v>
      </c>
      <c r="B50" s="197" t="s">
        <v>668</v>
      </c>
      <c r="C50" s="197" t="s">
        <v>669</v>
      </c>
      <c r="D50" s="197" t="s">
        <v>670</v>
      </c>
      <c r="E50" s="197" t="s">
        <v>417</v>
      </c>
      <c r="F50" s="197" t="s">
        <v>387</v>
      </c>
      <c r="G50" s="197" t="s">
        <v>416</v>
      </c>
      <c r="H50" s="197" t="s">
        <v>410</v>
      </c>
      <c r="I50" s="197" t="s">
        <v>671</v>
      </c>
      <c r="J50" s="197" t="s">
        <v>672</v>
      </c>
      <c r="K50" s="197" t="s">
        <v>408</v>
      </c>
      <c r="M50" s="172" t="s">
        <v>790</v>
      </c>
      <c r="N50" s="205" t="s">
        <v>790</v>
      </c>
      <c r="O50" s="172" t="s">
        <v>791</v>
      </c>
      <c r="P50" s="172" t="s">
        <v>792</v>
      </c>
      <c r="Q50" s="205" t="s">
        <v>793</v>
      </c>
      <c r="R50" s="172"/>
      <c r="S50" s="172" t="s">
        <v>938</v>
      </c>
      <c r="T50" s="172" t="s">
        <v>939</v>
      </c>
      <c r="U50" s="172" t="s">
        <v>940</v>
      </c>
      <c r="V50" s="172" t="s">
        <v>941</v>
      </c>
      <c r="W50" s="172" t="s">
        <v>972</v>
      </c>
      <c r="X50" s="172" t="s">
        <v>942</v>
      </c>
    </row>
    <row r="51" spans="1:76" s="205" customFormat="1" ht="11.25" customHeight="1" x14ac:dyDescent="0.15">
      <c r="A51" s="172" t="s">
        <v>149</v>
      </c>
      <c r="B51" s="197" t="s">
        <v>673</v>
      </c>
      <c r="C51" s="197" t="s">
        <v>539</v>
      </c>
      <c r="D51" s="197" t="s">
        <v>495</v>
      </c>
      <c r="E51" s="197" t="s">
        <v>540</v>
      </c>
      <c r="F51" s="197" t="s">
        <v>541</v>
      </c>
      <c r="G51" s="197" t="s">
        <v>542</v>
      </c>
      <c r="H51" s="197" t="s">
        <v>543</v>
      </c>
      <c r="I51" s="197" t="s">
        <v>544</v>
      </c>
      <c r="J51" s="197" t="s">
        <v>545</v>
      </c>
      <c r="K51" s="197" t="s">
        <v>546</v>
      </c>
      <c r="M51" s="172" t="s">
        <v>794</v>
      </c>
      <c r="N51" s="205" t="s">
        <v>795</v>
      </c>
      <c r="O51" s="172" t="s">
        <v>796</v>
      </c>
      <c r="P51" s="172" t="s">
        <v>797</v>
      </c>
      <c r="Q51" s="205" t="s">
        <v>798</v>
      </c>
      <c r="R51" s="172"/>
      <c r="S51" s="172" t="s">
        <v>675</v>
      </c>
      <c r="T51" s="172" t="s">
        <v>675</v>
      </c>
      <c r="U51" s="172" t="s">
        <v>675</v>
      </c>
      <c r="V51" s="172" t="s">
        <v>943</v>
      </c>
      <c r="W51" s="172" t="s">
        <v>973</v>
      </c>
      <c r="X51" s="172" t="s">
        <v>675</v>
      </c>
    </row>
    <row r="52" spans="1:76" s="205" customFormat="1" ht="11.25" customHeight="1" x14ac:dyDescent="0.25">
      <c r="A52" s="172" t="s">
        <v>75</v>
      </c>
      <c r="B52" s="197" t="s">
        <v>674</v>
      </c>
      <c r="C52" s="197" t="s">
        <v>484</v>
      </c>
      <c r="D52" s="197" t="s">
        <v>484</v>
      </c>
      <c r="E52" s="197" t="s">
        <v>547</v>
      </c>
      <c r="F52" s="197" t="s">
        <v>548</v>
      </c>
      <c r="G52" s="197" t="s">
        <v>549</v>
      </c>
      <c r="H52" s="197" t="s">
        <v>550</v>
      </c>
      <c r="I52" s="197" t="s">
        <v>551</v>
      </c>
      <c r="J52" s="196"/>
      <c r="K52" s="196"/>
      <c r="M52" s="172" t="s">
        <v>799</v>
      </c>
      <c r="N52" s="205" t="s">
        <v>800</v>
      </c>
      <c r="O52" s="172" t="s">
        <v>801</v>
      </c>
      <c r="P52" s="172" t="s">
        <v>802</v>
      </c>
      <c r="Q52" s="205" t="s">
        <v>803</v>
      </c>
      <c r="R52" s="172"/>
      <c r="S52" s="172" t="s">
        <v>944</v>
      </c>
      <c r="T52" s="172" t="s">
        <v>945</v>
      </c>
      <c r="U52" s="172" t="s">
        <v>946</v>
      </c>
      <c r="V52" s="172" t="s">
        <v>947</v>
      </c>
      <c r="W52" s="172" t="s">
        <v>974</v>
      </c>
      <c r="X52" s="172" t="s">
        <v>948</v>
      </c>
    </row>
    <row r="53" spans="1:76" s="205" customFormat="1" ht="11.25" customHeight="1" x14ac:dyDescent="0.25">
      <c r="A53" s="204" t="s">
        <v>363</v>
      </c>
      <c r="B53" s="196"/>
      <c r="C53" s="196"/>
      <c r="D53" s="196"/>
      <c r="E53" s="196"/>
      <c r="F53" s="196"/>
      <c r="G53" s="196"/>
      <c r="H53" s="196"/>
      <c r="I53" s="196"/>
      <c r="J53" s="196"/>
      <c r="K53" s="196"/>
      <c r="L53" s="172"/>
      <c r="M53" s="172" t="s">
        <v>675</v>
      </c>
      <c r="N53" s="172" t="s">
        <v>675</v>
      </c>
      <c r="O53" s="172" t="s">
        <v>675</v>
      </c>
      <c r="P53" s="172" t="s">
        <v>675</v>
      </c>
      <c r="Q53" s="205" t="s">
        <v>675</v>
      </c>
      <c r="R53" s="172"/>
      <c r="S53" s="172" t="s">
        <v>675</v>
      </c>
      <c r="T53" s="172" t="s">
        <v>675</v>
      </c>
      <c r="U53" s="172" t="s">
        <v>675</v>
      </c>
      <c r="V53" s="172" t="s">
        <v>675</v>
      </c>
      <c r="W53" s="172" t="s">
        <v>675</v>
      </c>
      <c r="X53" s="172" t="s">
        <v>675</v>
      </c>
    </row>
    <row r="54" spans="1:76" ht="11.25" customHeight="1" x14ac:dyDescent="0.25">
      <c r="A54" s="201"/>
      <c r="B54" s="208"/>
      <c r="C54" s="196"/>
      <c r="D54" s="196"/>
      <c r="E54" s="196"/>
      <c r="F54" s="196"/>
      <c r="G54" s="196"/>
      <c r="H54" s="196"/>
      <c r="I54" s="196"/>
      <c r="J54" s="196"/>
      <c r="K54" s="196"/>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row>
    <row r="55" spans="1:76" ht="11.25" customHeight="1" x14ac:dyDescent="0.2">
      <c r="A55" s="201"/>
      <c r="B55" s="201"/>
      <c r="C55" s="201"/>
      <c r="D55" s="201"/>
      <c r="E55" s="201"/>
      <c r="F55" s="201"/>
      <c r="G55" s="201"/>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row>
    <row r="56" spans="1:76" ht="11.25" customHeight="1" x14ac:dyDescent="0.2">
      <c r="A56" s="201"/>
      <c r="B56" s="201"/>
      <c r="C56" s="201"/>
      <c r="D56" s="201"/>
      <c r="E56" s="201"/>
      <c r="F56" s="201"/>
      <c r="G56" s="201"/>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row>
    <row r="57" spans="1:76" ht="11.25" customHeight="1" x14ac:dyDescent="0.2">
      <c r="A57" s="201"/>
      <c r="B57" s="201"/>
      <c r="C57" s="201"/>
      <c r="D57" s="201"/>
      <c r="E57" s="201"/>
      <c r="F57" s="201"/>
      <c r="G57" s="201"/>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row>
    <row r="58" spans="1:76" ht="11.25" customHeight="1" x14ac:dyDescent="0.2">
      <c r="A58" s="201"/>
      <c r="B58" s="201"/>
      <c r="C58" s="201"/>
      <c r="D58" s="201"/>
      <c r="E58" s="201"/>
      <c r="F58" s="201"/>
      <c r="G58" s="201"/>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row>
    <row r="59" spans="1:76" ht="11.25" customHeight="1" x14ac:dyDescent="0.2">
      <c r="A59" s="201"/>
      <c r="B59" s="201"/>
      <c r="C59" s="201"/>
      <c r="D59" s="201"/>
      <c r="E59" s="201"/>
      <c r="F59" s="201"/>
      <c r="G59" s="201"/>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row>
    <row r="60" spans="1:76" ht="11.25" customHeight="1" x14ac:dyDescent="0.2">
      <c r="A60" s="201"/>
      <c r="B60" s="201"/>
      <c r="C60" s="201"/>
      <c r="D60" s="201"/>
      <c r="E60" s="201"/>
      <c r="F60" s="201"/>
      <c r="G60" s="201"/>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row>
    <row r="61" spans="1:76" ht="11.25" customHeight="1" x14ac:dyDescent="0.2">
      <c r="A61" s="201"/>
      <c r="B61" s="201"/>
      <c r="C61" s="201"/>
      <c r="D61" s="201"/>
      <c r="E61" s="201"/>
      <c r="F61" s="201"/>
      <c r="G61" s="201"/>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row>
    <row r="62" spans="1:76" ht="11.25" customHeight="1" x14ac:dyDescent="0.2">
      <c r="A62" s="201"/>
      <c r="B62" s="201"/>
      <c r="C62" s="201"/>
      <c r="D62" s="201"/>
      <c r="E62" s="201"/>
      <c r="F62" s="201"/>
      <c r="G62" s="201"/>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row>
    <row r="63" spans="1:76" ht="11.25" customHeight="1" x14ac:dyDescent="0.2">
      <c r="A63" s="201"/>
      <c r="B63" s="201"/>
      <c r="C63" s="201"/>
      <c r="D63" s="201"/>
      <c r="E63" s="201"/>
      <c r="F63" s="201"/>
      <c r="G63" s="201"/>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row>
    <row r="64" spans="1:76" ht="11.25" customHeight="1" x14ac:dyDescent="0.2">
      <c r="A64" s="201"/>
      <c r="B64" s="201"/>
      <c r="C64" s="201"/>
      <c r="D64" s="201"/>
      <c r="E64" s="201"/>
      <c r="F64" s="201"/>
      <c r="G64" s="201"/>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row>
    <row r="65" spans="1:76" ht="11.25" customHeight="1" x14ac:dyDescent="0.2">
      <c r="A65" s="201"/>
      <c r="B65" s="201"/>
      <c r="C65" s="201"/>
      <c r="D65" s="201"/>
      <c r="E65" s="201"/>
      <c r="F65" s="201"/>
      <c r="G65" s="201"/>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row>
    <row r="66" spans="1:76" ht="11.25" customHeight="1" x14ac:dyDescent="0.2">
      <c r="A66" s="201"/>
      <c r="B66" s="201"/>
      <c r="C66" s="201"/>
      <c r="D66" s="201"/>
      <c r="E66" s="201"/>
      <c r="F66" s="201"/>
      <c r="G66" s="201"/>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row>
    <row r="67" spans="1:76" ht="11.25" customHeight="1" x14ac:dyDescent="0.2">
      <c r="A67" s="201"/>
      <c r="B67" s="201"/>
      <c r="C67" s="201"/>
      <c r="D67" s="201"/>
      <c r="E67" s="201"/>
      <c r="F67" s="201"/>
      <c r="G67" s="201"/>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row>
    <row r="68" spans="1:76" ht="11.25" customHeight="1" x14ac:dyDescent="0.2">
      <c r="A68" s="201"/>
      <c r="B68" s="201"/>
      <c r="C68" s="201"/>
      <c r="D68" s="201"/>
      <c r="E68" s="201"/>
      <c r="F68" s="201"/>
      <c r="G68" s="201"/>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row>
    <row r="69" spans="1:76" ht="11.25" customHeight="1" x14ac:dyDescent="0.2">
      <c r="A69" s="201"/>
      <c r="B69" s="201"/>
      <c r="C69" s="201"/>
      <c r="D69" s="201"/>
      <c r="E69" s="201"/>
      <c r="F69" s="201"/>
      <c r="G69" s="201"/>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row>
    <row r="70" spans="1:76" ht="11.25" customHeight="1" x14ac:dyDescent="0.2">
      <c r="A70" s="201"/>
      <c r="B70" s="201"/>
      <c r="C70" s="201"/>
      <c r="D70" s="201"/>
      <c r="E70" s="201"/>
      <c r="F70" s="201"/>
      <c r="G70" s="201"/>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row>
    <row r="71" spans="1:76" ht="11.25" customHeight="1" x14ac:dyDescent="0.2">
      <c r="A71" s="201"/>
      <c r="B71" s="201"/>
      <c r="C71" s="201"/>
      <c r="D71" s="201"/>
      <c r="E71" s="201"/>
      <c r="F71" s="201"/>
      <c r="G71" s="201"/>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row>
    <row r="72" spans="1:76" ht="11.25" customHeight="1" x14ac:dyDescent="0.2">
      <c r="A72" s="201"/>
      <c r="B72" s="201"/>
      <c r="C72" s="201"/>
      <c r="D72" s="201"/>
      <c r="E72" s="201"/>
      <c r="F72" s="201"/>
      <c r="G72" s="201"/>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row>
    <row r="73" spans="1:76" ht="11.25" customHeight="1" x14ac:dyDescent="0.2">
      <c r="A73" s="201"/>
      <c r="B73" s="201"/>
      <c r="C73" s="201"/>
      <c r="D73" s="201"/>
      <c r="E73" s="201"/>
      <c r="F73" s="201"/>
      <c r="G73" s="201"/>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row>
    <row r="74" spans="1:76" ht="11.25" customHeight="1" x14ac:dyDescent="0.2">
      <c r="A74" s="201"/>
      <c r="B74" s="201"/>
      <c r="C74" s="201"/>
      <c r="D74" s="201"/>
      <c r="E74" s="201"/>
      <c r="F74" s="201"/>
      <c r="G74" s="201"/>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row>
    <row r="75" spans="1:76" ht="11.25" customHeight="1" x14ac:dyDescent="0.2">
      <c r="A75" s="201"/>
      <c r="B75" s="201"/>
      <c r="C75" s="201"/>
      <c r="D75" s="201"/>
      <c r="E75" s="201"/>
      <c r="F75" s="201"/>
      <c r="G75" s="201"/>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row>
    <row r="76" spans="1:76" ht="11.25" customHeight="1" x14ac:dyDescent="0.2">
      <c r="A76" s="201"/>
      <c r="B76" s="201"/>
      <c r="C76" s="201"/>
      <c r="D76" s="201"/>
      <c r="E76" s="201"/>
      <c r="F76" s="201"/>
      <c r="G76" s="201"/>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row>
    <row r="77" spans="1:76" ht="11.25" customHeight="1" x14ac:dyDescent="0.2">
      <c r="A77" s="201"/>
      <c r="B77" s="201"/>
      <c r="C77" s="201"/>
      <c r="D77" s="201"/>
      <c r="E77" s="201"/>
      <c r="F77" s="201"/>
      <c r="G77" s="201"/>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row>
    <row r="78" spans="1:76" ht="11.25" customHeight="1" x14ac:dyDescent="0.2">
      <c r="A78" s="201"/>
      <c r="B78" s="201"/>
      <c r="C78" s="201"/>
      <c r="D78" s="201"/>
      <c r="E78" s="201"/>
      <c r="F78" s="201"/>
      <c r="G78" s="201"/>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row>
    <row r="79" spans="1:76" ht="11.25" customHeight="1" x14ac:dyDescent="0.2">
      <c r="A79" s="201"/>
      <c r="B79" s="201"/>
      <c r="C79" s="201"/>
      <c r="D79" s="201"/>
      <c r="E79" s="201"/>
      <c r="F79" s="201"/>
      <c r="G79" s="201"/>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row>
    <row r="80" spans="1:76" ht="11.25" customHeight="1" x14ac:dyDescent="0.2">
      <c r="A80" s="201"/>
      <c r="B80" s="201"/>
      <c r="C80" s="201"/>
      <c r="D80" s="201"/>
      <c r="E80" s="201"/>
      <c r="F80" s="201"/>
      <c r="G80" s="201"/>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row>
    <row r="81" spans="1:76" ht="11.25" customHeight="1" x14ac:dyDescent="0.2">
      <c r="A81" s="201"/>
      <c r="B81" s="201"/>
      <c r="C81" s="201"/>
      <c r="D81" s="201"/>
      <c r="E81" s="201"/>
      <c r="F81" s="201"/>
      <c r="G81" s="201"/>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row>
    <row r="82" spans="1:76" ht="11.25" customHeight="1" x14ac:dyDescent="0.2">
      <c r="A82" s="201"/>
      <c r="B82" s="201"/>
      <c r="C82" s="201"/>
      <c r="D82" s="201"/>
      <c r="E82" s="201"/>
      <c r="F82" s="201"/>
      <c r="G82" s="201"/>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row>
    <row r="83" spans="1:76" ht="11.25" customHeight="1" x14ac:dyDescent="0.2">
      <c r="A83" s="201"/>
      <c r="B83" s="201"/>
      <c r="C83" s="201"/>
      <c r="D83" s="201"/>
      <c r="E83" s="201"/>
      <c r="F83" s="201"/>
      <c r="G83" s="201"/>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row>
    <row r="84" spans="1:76" ht="11.25" customHeight="1" x14ac:dyDescent="0.2">
      <c r="A84" s="201"/>
      <c r="B84" s="201"/>
      <c r="C84" s="201"/>
      <c r="D84" s="201"/>
      <c r="E84" s="201"/>
      <c r="F84" s="201"/>
      <c r="G84" s="201"/>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row>
    <row r="85" spans="1:76" ht="11.25" customHeight="1" x14ac:dyDescent="0.2">
      <c r="A85" s="201"/>
      <c r="B85" s="201"/>
      <c r="C85" s="201"/>
      <c r="D85" s="201"/>
      <c r="E85" s="201"/>
      <c r="F85" s="201"/>
      <c r="G85" s="201"/>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row>
    <row r="86" spans="1:76" ht="11.25" customHeight="1" x14ac:dyDescent="0.2">
      <c r="A86" s="201"/>
      <c r="B86" s="201"/>
      <c r="C86" s="201"/>
      <c r="D86" s="201"/>
      <c r="E86" s="201"/>
      <c r="F86" s="201"/>
      <c r="G86" s="201"/>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row>
    <row r="87" spans="1:76" ht="11.25" customHeight="1" x14ac:dyDescent="0.2">
      <c r="A87" s="201"/>
      <c r="B87" s="201"/>
      <c r="C87" s="201"/>
      <c r="D87" s="201"/>
      <c r="E87" s="201"/>
      <c r="F87" s="201"/>
      <c r="G87" s="201"/>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row>
    <row r="88" spans="1:76" ht="11.25" customHeight="1" x14ac:dyDescent="0.2">
      <c r="A88" s="201"/>
      <c r="B88" s="201"/>
      <c r="C88" s="201"/>
      <c r="D88" s="201"/>
      <c r="E88" s="201"/>
      <c r="F88" s="201"/>
      <c r="G88" s="201"/>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row>
    <row r="89" spans="1:76" ht="11.25" customHeight="1" x14ac:dyDescent="0.2">
      <c r="A89" s="201"/>
      <c r="B89" s="201"/>
      <c r="C89" s="201"/>
      <c r="D89" s="201"/>
      <c r="E89" s="201"/>
      <c r="F89" s="201"/>
      <c r="G89" s="201"/>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c r="BU89" s="202"/>
      <c r="BV89" s="202"/>
      <c r="BW89" s="202"/>
      <c r="BX89" s="202"/>
    </row>
    <row r="90" spans="1:76" ht="11.25" customHeight="1" x14ac:dyDescent="0.2">
      <c r="A90" s="201"/>
      <c r="B90" s="201"/>
      <c r="C90" s="201"/>
      <c r="D90" s="201"/>
      <c r="E90" s="201"/>
      <c r="F90" s="201"/>
      <c r="G90" s="201"/>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row>
    <row r="91" spans="1:76" ht="11.25" customHeight="1" x14ac:dyDescent="0.2">
      <c r="A91" s="201"/>
      <c r="B91" s="201"/>
      <c r="C91" s="201"/>
      <c r="D91" s="201"/>
      <c r="E91" s="201"/>
      <c r="F91" s="201"/>
      <c r="G91" s="201"/>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row>
    <row r="92" spans="1:76" ht="11.25" customHeight="1" x14ac:dyDescent="0.2">
      <c r="A92" s="201"/>
      <c r="B92" s="201"/>
      <c r="C92" s="201"/>
      <c r="D92" s="201"/>
      <c r="E92" s="201"/>
      <c r="F92" s="201"/>
      <c r="G92" s="201"/>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row>
    <row r="93" spans="1:76" ht="11.25" customHeight="1" x14ac:dyDescent="0.2">
      <c r="A93" s="201"/>
      <c r="B93" s="201"/>
      <c r="C93" s="201"/>
      <c r="D93" s="201"/>
      <c r="E93" s="201"/>
      <c r="F93" s="201"/>
      <c r="G93" s="201"/>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row>
    <row r="94" spans="1:76" ht="11.25" customHeight="1" x14ac:dyDescent="0.2">
      <c r="A94" s="201"/>
      <c r="B94" s="201"/>
      <c r="C94" s="201"/>
      <c r="D94" s="201"/>
      <c r="E94" s="201"/>
      <c r="F94" s="201"/>
      <c r="G94" s="201"/>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row>
    <row r="95" spans="1:76" ht="11.25" customHeight="1" x14ac:dyDescent="0.2">
      <c r="A95" s="201"/>
      <c r="B95" s="201"/>
      <c r="C95" s="201"/>
      <c r="D95" s="201"/>
      <c r="E95" s="201"/>
      <c r="F95" s="201"/>
      <c r="G95" s="201"/>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row>
    <row r="96" spans="1:76" ht="11.25" customHeight="1" x14ac:dyDescent="0.2">
      <c r="A96" s="201"/>
      <c r="B96" s="201"/>
      <c r="C96" s="201"/>
      <c r="D96" s="201"/>
      <c r="E96" s="201"/>
      <c r="F96" s="201"/>
      <c r="G96" s="201"/>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row>
    <row r="97" spans="1:76" ht="11.25" customHeight="1" x14ac:dyDescent="0.2">
      <c r="A97" s="201"/>
      <c r="B97" s="201"/>
      <c r="C97" s="201"/>
      <c r="D97" s="201"/>
      <c r="E97" s="201"/>
      <c r="F97" s="201"/>
      <c r="G97" s="201"/>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row>
    <row r="98" spans="1:76" ht="11.25" customHeight="1" x14ac:dyDescent="0.2">
      <c r="A98" s="201"/>
      <c r="B98" s="201"/>
      <c r="C98" s="201"/>
      <c r="D98" s="201"/>
      <c r="E98" s="201"/>
      <c r="F98" s="201"/>
      <c r="G98" s="201"/>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row>
    <row r="99" spans="1:76" ht="11.25" customHeight="1" x14ac:dyDescent="0.2">
      <c r="A99" s="201"/>
      <c r="B99" s="201"/>
      <c r="C99" s="201"/>
      <c r="D99" s="201"/>
      <c r="E99" s="201"/>
      <c r="F99" s="201"/>
      <c r="G99" s="201"/>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row>
    <row r="100" spans="1:76" ht="11.25" customHeight="1" x14ac:dyDescent="0.2">
      <c r="A100" s="201"/>
      <c r="B100" s="201"/>
      <c r="C100" s="201"/>
      <c r="D100" s="201"/>
      <c r="E100" s="201"/>
      <c r="F100" s="201"/>
      <c r="G100" s="201"/>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row>
    <row r="101" spans="1:76" ht="11.25" customHeight="1" x14ac:dyDescent="0.2">
      <c r="A101" s="201"/>
      <c r="B101" s="201"/>
      <c r="C101" s="201"/>
      <c r="D101" s="201"/>
      <c r="E101" s="201"/>
      <c r="F101" s="201"/>
      <c r="G101" s="201"/>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row>
    <row r="102" spans="1:76" ht="11.25" customHeight="1" x14ac:dyDescent="0.2">
      <c r="A102" s="201"/>
      <c r="B102" s="201"/>
      <c r="C102" s="201"/>
      <c r="D102" s="201"/>
      <c r="E102" s="201"/>
      <c r="F102" s="201"/>
      <c r="G102" s="201"/>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row>
    <row r="103" spans="1:76" ht="11.25" customHeight="1" x14ac:dyDescent="0.2">
      <c r="A103" s="201"/>
      <c r="B103" s="201"/>
      <c r="C103" s="201"/>
      <c r="D103" s="201"/>
      <c r="E103" s="201"/>
      <c r="F103" s="201"/>
      <c r="G103" s="201"/>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row>
    <row r="104" spans="1:76" ht="11.25" customHeight="1" x14ac:dyDescent="0.2">
      <c r="A104" s="201"/>
      <c r="B104" s="201"/>
      <c r="C104" s="201"/>
      <c r="D104" s="201"/>
      <c r="E104" s="201"/>
      <c r="F104" s="201"/>
      <c r="G104" s="201"/>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row>
    <row r="105" spans="1:76" ht="11.25" customHeight="1" x14ac:dyDescent="0.2">
      <c r="A105" s="201"/>
      <c r="B105" s="201"/>
      <c r="C105" s="201"/>
      <c r="D105" s="201"/>
      <c r="E105" s="201"/>
      <c r="F105" s="201"/>
      <c r="G105" s="201"/>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row>
    <row r="106" spans="1:76" ht="11.25" customHeight="1" x14ac:dyDescent="0.2">
      <c r="A106" s="201"/>
      <c r="B106" s="201"/>
      <c r="C106" s="201"/>
      <c r="D106" s="201"/>
      <c r="E106" s="201"/>
      <c r="F106" s="201"/>
      <c r="G106" s="201"/>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row>
    <row r="107" spans="1:76" ht="11.25" customHeight="1" x14ac:dyDescent="0.2">
      <c r="A107" s="201"/>
      <c r="B107" s="201"/>
      <c r="C107" s="201"/>
      <c r="D107" s="201"/>
      <c r="E107" s="201"/>
      <c r="F107" s="201"/>
      <c r="G107" s="201"/>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row>
    <row r="108" spans="1:76" ht="11.25" customHeight="1" x14ac:dyDescent="0.2">
      <c r="A108" s="201"/>
      <c r="B108" s="201"/>
      <c r="C108" s="201"/>
      <c r="D108" s="201"/>
      <c r="E108" s="201"/>
      <c r="F108" s="201"/>
      <c r="G108" s="201"/>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s="202"/>
      <c r="BX108" s="202"/>
    </row>
    <row r="109" spans="1:76" ht="11.25" customHeight="1" x14ac:dyDescent="0.2">
      <c r="A109" s="201"/>
      <c r="B109" s="201"/>
      <c r="C109" s="201"/>
      <c r="D109" s="201"/>
      <c r="E109" s="201"/>
      <c r="F109" s="201"/>
      <c r="G109" s="201"/>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row>
    <row r="110" spans="1:76" ht="11.25" customHeight="1" x14ac:dyDescent="0.2">
      <c r="A110" s="201"/>
      <c r="B110" s="201"/>
      <c r="C110" s="201"/>
      <c r="D110" s="201"/>
      <c r="E110" s="201"/>
      <c r="F110" s="201"/>
      <c r="G110" s="201"/>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row>
    <row r="111" spans="1:76" ht="11.25" customHeight="1" x14ac:dyDescent="0.2">
      <c r="A111" s="201"/>
      <c r="B111" s="201"/>
      <c r="C111" s="201"/>
      <c r="D111" s="201"/>
      <c r="E111" s="201"/>
      <c r="F111" s="201"/>
      <c r="G111" s="201"/>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c r="BX111" s="202"/>
    </row>
    <row r="112" spans="1:76" ht="11.25" customHeight="1" x14ac:dyDescent="0.2">
      <c r="A112" s="201"/>
      <c r="B112" s="201"/>
      <c r="C112" s="201"/>
      <c r="D112" s="201"/>
      <c r="E112" s="201"/>
      <c r="F112" s="201"/>
      <c r="G112" s="201"/>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row>
    <row r="113" spans="1:76" ht="11.25" customHeight="1" x14ac:dyDescent="0.2">
      <c r="A113" s="201"/>
      <c r="B113" s="201"/>
      <c r="C113" s="201"/>
      <c r="D113" s="201"/>
      <c r="E113" s="201"/>
      <c r="F113" s="201"/>
      <c r="G113" s="201"/>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row>
    <row r="114" spans="1:76" ht="11.25" customHeight="1" x14ac:dyDescent="0.2">
      <c r="A114" s="201"/>
      <c r="B114" s="201"/>
      <c r="C114" s="201"/>
      <c r="D114" s="201"/>
      <c r="E114" s="201"/>
      <c r="F114" s="201"/>
      <c r="G114" s="201"/>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row>
    <row r="115" spans="1:76" ht="11.25" customHeight="1" x14ac:dyDescent="0.2">
      <c r="A115" s="201"/>
      <c r="B115" s="201"/>
      <c r="C115" s="201"/>
      <c r="D115" s="201"/>
      <c r="E115" s="201"/>
      <c r="F115" s="201"/>
      <c r="G115" s="201"/>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row>
    <row r="116" spans="1:76" ht="11.25" customHeight="1" x14ac:dyDescent="0.2">
      <c r="A116" s="201"/>
      <c r="B116" s="201"/>
      <c r="C116" s="201"/>
      <c r="D116" s="201"/>
      <c r="E116" s="201"/>
      <c r="F116" s="201"/>
      <c r="G116" s="201"/>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row>
    <row r="117" spans="1:76" ht="11.25" customHeight="1" x14ac:dyDescent="0.2">
      <c r="A117" s="201"/>
      <c r="B117" s="201"/>
      <c r="C117" s="201"/>
      <c r="D117" s="201"/>
      <c r="E117" s="201"/>
      <c r="F117" s="201"/>
      <c r="G117" s="201"/>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row>
    <row r="118" spans="1:76" ht="11.25" customHeight="1" x14ac:dyDescent="0.2">
      <c r="A118" s="201"/>
      <c r="B118" s="201"/>
      <c r="C118" s="201"/>
      <c r="D118" s="201"/>
      <c r="E118" s="201"/>
      <c r="F118" s="201"/>
      <c r="G118" s="201"/>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c r="BX118" s="202"/>
    </row>
    <row r="119" spans="1:76" ht="11.25" customHeight="1" x14ac:dyDescent="0.2">
      <c r="A119" s="201"/>
      <c r="B119" s="201"/>
      <c r="C119" s="201"/>
      <c r="D119" s="201"/>
      <c r="E119" s="201"/>
      <c r="F119" s="201"/>
      <c r="G119" s="201"/>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c r="BX119" s="202"/>
    </row>
    <row r="120" spans="1:76" ht="11.25" customHeight="1" x14ac:dyDescent="0.2">
      <c r="A120" s="201"/>
      <c r="B120" s="201"/>
      <c r="C120" s="201"/>
      <c r="D120" s="201"/>
      <c r="E120" s="201"/>
      <c r="F120" s="201"/>
      <c r="G120" s="201"/>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row>
    <row r="121" spans="1:76" ht="11.25" customHeight="1" x14ac:dyDescent="0.2">
      <c r="A121" s="201"/>
      <c r="B121" s="201"/>
      <c r="C121" s="201"/>
      <c r="D121" s="201"/>
      <c r="E121" s="201"/>
      <c r="F121" s="201"/>
      <c r="G121" s="201"/>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row>
    <row r="122" spans="1:76" ht="11.25" customHeight="1" x14ac:dyDescent="0.2">
      <c r="A122" s="201"/>
      <c r="B122" s="201"/>
      <c r="C122" s="201"/>
      <c r="D122" s="201"/>
      <c r="E122" s="201"/>
      <c r="F122" s="201"/>
      <c r="G122" s="201"/>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c r="BX122" s="202"/>
    </row>
    <row r="123" spans="1:76" ht="11.25" customHeight="1" x14ac:dyDescent="0.2">
      <c r="A123" s="201"/>
      <c r="B123" s="201"/>
      <c r="C123" s="201"/>
      <c r="D123" s="201"/>
      <c r="E123" s="201"/>
      <c r="F123" s="201"/>
      <c r="G123" s="201"/>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c r="BX123" s="202"/>
    </row>
    <row r="124" spans="1:76" ht="11.25" customHeight="1" x14ac:dyDescent="0.2">
      <c r="A124" s="201"/>
      <c r="B124" s="201"/>
      <c r="C124" s="201"/>
      <c r="D124" s="201"/>
      <c r="E124" s="201"/>
      <c r="F124" s="201"/>
      <c r="G124" s="201"/>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row>
    <row r="125" spans="1:76" ht="11.25" customHeight="1" x14ac:dyDescent="0.2">
      <c r="A125" s="201"/>
      <c r="B125" s="201"/>
      <c r="C125" s="201"/>
      <c r="D125" s="201"/>
      <c r="E125" s="201"/>
      <c r="F125" s="201"/>
      <c r="G125" s="201"/>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row>
    <row r="126" spans="1:76" ht="11.25" customHeight="1" x14ac:dyDescent="0.2">
      <c r="A126" s="201"/>
      <c r="B126" s="201"/>
      <c r="C126" s="201"/>
      <c r="D126" s="201"/>
      <c r="E126" s="201"/>
      <c r="F126" s="201"/>
      <c r="G126" s="201"/>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row>
    <row r="127" spans="1:76" ht="11.25" customHeight="1" x14ac:dyDescent="0.2">
      <c r="A127" s="201"/>
      <c r="B127" s="201"/>
      <c r="C127" s="201"/>
      <c r="D127" s="201"/>
      <c r="E127" s="201"/>
      <c r="F127" s="201"/>
      <c r="G127" s="201"/>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row>
    <row r="128" spans="1:76" ht="11.25" customHeight="1" x14ac:dyDescent="0.2">
      <c r="A128" s="201"/>
      <c r="B128" s="201"/>
      <c r="C128" s="201"/>
      <c r="D128" s="201"/>
      <c r="E128" s="201"/>
      <c r="F128" s="201"/>
      <c r="G128" s="201"/>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row>
    <row r="129" spans="1:76" ht="11.25" customHeight="1" x14ac:dyDescent="0.2">
      <c r="A129" s="201"/>
      <c r="B129" s="201"/>
      <c r="C129" s="201"/>
      <c r="D129" s="201"/>
      <c r="E129" s="201"/>
      <c r="F129" s="201"/>
      <c r="G129" s="201"/>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c r="BX129" s="202"/>
    </row>
    <row r="130" spans="1:76" ht="11.25" customHeight="1" x14ac:dyDescent="0.2">
      <c r="A130" s="201"/>
      <c r="B130" s="201"/>
      <c r="C130" s="201"/>
      <c r="D130" s="201"/>
      <c r="E130" s="201"/>
      <c r="F130" s="201"/>
      <c r="G130" s="201"/>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row>
    <row r="131" spans="1:76" ht="11.25" customHeight="1" x14ac:dyDescent="0.2">
      <c r="A131" s="201"/>
      <c r="B131" s="201"/>
      <c r="C131" s="201"/>
      <c r="D131" s="201"/>
      <c r="E131" s="201"/>
      <c r="F131" s="201"/>
      <c r="G131" s="201"/>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row>
    <row r="132" spans="1:76" ht="11.25" customHeight="1" x14ac:dyDescent="0.2">
      <c r="A132" s="201"/>
      <c r="B132" s="201"/>
      <c r="C132" s="201"/>
      <c r="D132" s="201"/>
      <c r="E132" s="201"/>
      <c r="F132" s="201"/>
      <c r="G132" s="201"/>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c r="BP132" s="202"/>
      <c r="BQ132" s="202"/>
      <c r="BR132" s="202"/>
      <c r="BS132" s="202"/>
      <c r="BT132" s="202"/>
      <c r="BU132" s="202"/>
      <c r="BV132" s="202"/>
      <c r="BW132" s="202"/>
      <c r="BX132" s="202"/>
    </row>
    <row r="133" spans="1:76" ht="11.25" customHeight="1" x14ac:dyDescent="0.2">
      <c r="A133" s="201"/>
      <c r="B133" s="201"/>
      <c r="C133" s="201"/>
      <c r="D133" s="201"/>
      <c r="E133" s="201"/>
      <c r="F133" s="201"/>
      <c r="G133" s="201"/>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c r="BP133" s="202"/>
      <c r="BQ133" s="202"/>
      <c r="BR133" s="202"/>
      <c r="BS133" s="202"/>
      <c r="BT133" s="202"/>
      <c r="BU133" s="202"/>
      <c r="BV133" s="202"/>
      <c r="BW133" s="202"/>
      <c r="BX133" s="202"/>
    </row>
    <row r="134" spans="1:76" ht="11.25" customHeight="1" x14ac:dyDescent="0.2">
      <c r="A134" s="201"/>
      <c r="B134" s="201"/>
      <c r="C134" s="201"/>
      <c r="D134" s="201"/>
      <c r="E134" s="201"/>
      <c r="F134" s="201"/>
      <c r="G134" s="201"/>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c r="BX134" s="202"/>
    </row>
    <row r="135" spans="1:76" ht="11.25" customHeight="1" x14ac:dyDescent="0.2">
      <c r="A135" s="201"/>
      <c r="B135" s="201"/>
      <c r="C135" s="201"/>
      <c r="D135" s="201"/>
      <c r="E135" s="201"/>
      <c r="F135" s="201"/>
      <c r="G135" s="201"/>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c r="BX135" s="202"/>
    </row>
    <row r="136" spans="1:76" ht="11.25" customHeight="1" x14ac:dyDescent="0.2">
      <c r="A136" s="201"/>
      <c r="B136" s="201"/>
      <c r="C136" s="201"/>
      <c r="D136" s="201"/>
      <c r="E136" s="201"/>
      <c r="F136" s="201"/>
      <c r="G136" s="201"/>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c r="BP136" s="202"/>
      <c r="BQ136" s="202"/>
      <c r="BR136" s="202"/>
      <c r="BS136" s="202"/>
      <c r="BT136" s="202"/>
      <c r="BU136" s="202"/>
      <c r="BV136" s="202"/>
      <c r="BW136" s="202"/>
      <c r="BX136" s="202"/>
    </row>
    <row r="137" spans="1:76" ht="11.25" customHeight="1" x14ac:dyDescent="0.2">
      <c r="A137" s="201"/>
      <c r="B137" s="201"/>
      <c r="C137" s="201"/>
      <c r="D137" s="201"/>
      <c r="E137" s="201"/>
      <c r="F137" s="201"/>
      <c r="G137" s="201"/>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c r="BX137" s="202"/>
    </row>
    <row r="138" spans="1:76" ht="11.25" customHeight="1" x14ac:dyDescent="0.2">
      <c r="A138" s="201"/>
      <c r="B138" s="201"/>
      <c r="C138" s="201"/>
      <c r="D138" s="201"/>
      <c r="E138" s="201"/>
      <c r="F138" s="201"/>
      <c r="G138" s="201"/>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c r="BP138" s="202"/>
      <c r="BQ138" s="202"/>
      <c r="BR138" s="202"/>
      <c r="BS138" s="202"/>
      <c r="BT138" s="202"/>
      <c r="BU138" s="202"/>
      <c r="BV138" s="202"/>
      <c r="BW138" s="202"/>
      <c r="BX138" s="202"/>
    </row>
    <row r="139" spans="1:76" ht="11.25" customHeight="1" x14ac:dyDescent="0.2">
      <c r="A139" s="201"/>
      <c r="B139" s="201"/>
      <c r="C139" s="201"/>
      <c r="D139" s="201"/>
      <c r="E139" s="201"/>
      <c r="F139" s="201"/>
      <c r="G139" s="201"/>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c r="BP139" s="202"/>
      <c r="BQ139" s="202"/>
      <c r="BR139" s="202"/>
      <c r="BS139" s="202"/>
      <c r="BT139" s="202"/>
      <c r="BU139" s="202"/>
      <c r="BV139" s="202"/>
      <c r="BW139" s="202"/>
      <c r="BX139" s="202"/>
    </row>
    <row r="140" spans="1:76" ht="11.25" customHeight="1" x14ac:dyDescent="0.2">
      <c r="A140" s="201"/>
      <c r="B140" s="201"/>
      <c r="C140" s="201"/>
      <c r="D140" s="201"/>
      <c r="E140" s="201"/>
      <c r="F140" s="201"/>
      <c r="G140" s="201"/>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c r="BX140" s="202"/>
    </row>
    <row r="141" spans="1:76" ht="11.25" customHeight="1" x14ac:dyDescent="0.2">
      <c r="A141" s="201"/>
      <c r="B141" s="201"/>
      <c r="C141" s="201"/>
      <c r="D141" s="201"/>
      <c r="E141" s="201"/>
      <c r="F141" s="201"/>
      <c r="G141" s="201"/>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c r="BH141" s="202"/>
      <c r="BI141" s="202"/>
      <c r="BJ141" s="202"/>
      <c r="BK141" s="202"/>
      <c r="BL141" s="202"/>
      <c r="BM141" s="202"/>
      <c r="BN141" s="202"/>
      <c r="BO141" s="202"/>
      <c r="BP141" s="202"/>
      <c r="BQ141" s="202"/>
      <c r="BR141" s="202"/>
      <c r="BS141" s="202"/>
      <c r="BT141" s="202"/>
      <c r="BU141" s="202"/>
      <c r="BV141" s="202"/>
      <c r="BW141" s="202"/>
      <c r="BX141" s="202"/>
    </row>
    <row r="142" spans="1:76" ht="11.25" customHeight="1" x14ac:dyDescent="0.2">
      <c r="A142" s="201"/>
      <c r="B142" s="201"/>
      <c r="C142" s="201"/>
      <c r="D142" s="201"/>
      <c r="E142" s="201"/>
      <c r="F142" s="201"/>
      <c r="G142" s="201"/>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c r="BP142" s="202"/>
      <c r="BQ142" s="202"/>
      <c r="BR142" s="202"/>
      <c r="BS142" s="202"/>
      <c r="BT142" s="202"/>
      <c r="BU142" s="202"/>
      <c r="BV142" s="202"/>
      <c r="BW142" s="202"/>
      <c r="BX142" s="202"/>
    </row>
    <row r="143" spans="1:76" ht="11.25" customHeight="1" x14ac:dyDescent="0.2">
      <c r="A143" s="201"/>
      <c r="B143" s="201"/>
      <c r="C143" s="201"/>
      <c r="D143" s="201"/>
      <c r="E143" s="201"/>
      <c r="F143" s="201"/>
      <c r="G143" s="201"/>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c r="BH143" s="202"/>
      <c r="BI143" s="202"/>
      <c r="BJ143" s="202"/>
      <c r="BK143" s="202"/>
      <c r="BL143" s="202"/>
      <c r="BM143" s="202"/>
      <c r="BN143" s="202"/>
      <c r="BO143" s="202"/>
      <c r="BP143" s="202"/>
      <c r="BQ143" s="202"/>
      <c r="BR143" s="202"/>
      <c r="BS143" s="202"/>
      <c r="BT143" s="202"/>
      <c r="BU143" s="202"/>
      <c r="BV143" s="202"/>
      <c r="BW143" s="202"/>
      <c r="BX143" s="202"/>
    </row>
    <row r="144" spans="1:76" ht="11.25" customHeight="1" x14ac:dyDescent="0.2">
      <c r="A144" s="201"/>
      <c r="B144" s="201"/>
      <c r="C144" s="201"/>
      <c r="D144" s="201"/>
      <c r="E144" s="201"/>
      <c r="F144" s="201"/>
      <c r="G144" s="201"/>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c r="BH144" s="202"/>
      <c r="BI144" s="202"/>
      <c r="BJ144" s="202"/>
      <c r="BK144" s="202"/>
      <c r="BL144" s="202"/>
      <c r="BM144" s="202"/>
      <c r="BN144" s="202"/>
      <c r="BO144" s="202"/>
      <c r="BP144" s="202"/>
      <c r="BQ144" s="202"/>
      <c r="BR144" s="202"/>
      <c r="BS144" s="202"/>
      <c r="BT144" s="202"/>
      <c r="BU144" s="202"/>
      <c r="BV144" s="202"/>
      <c r="BW144" s="202"/>
      <c r="BX144" s="202"/>
    </row>
    <row r="145" spans="1:76" ht="11.25" customHeight="1" x14ac:dyDescent="0.2">
      <c r="A145" s="201"/>
      <c r="B145" s="201"/>
      <c r="C145" s="201"/>
      <c r="D145" s="201"/>
      <c r="E145" s="201"/>
      <c r="F145" s="201"/>
      <c r="G145" s="201"/>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c r="BX145" s="202"/>
    </row>
    <row r="146" spans="1:76" ht="11.25" customHeight="1" x14ac:dyDescent="0.2">
      <c r="A146" s="201"/>
      <c r="B146" s="201"/>
      <c r="C146" s="201"/>
      <c r="D146" s="201"/>
      <c r="E146" s="201"/>
      <c r="F146" s="201"/>
      <c r="G146" s="201"/>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row>
    <row r="147" spans="1:76" ht="11.25" customHeight="1" x14ac:dyDescent="0.2">
      <c r="A147" s="201"/>
      <c r="B147" s="201"/>
      <c r="C147" s="201"/>
      <c r="D147" s="201"/>
      <c r="E147" s="201"/>
      <c r="F147" s="201"/>
      <c r="G147" s="201"/>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row>
    <row r="148" spans="1:76" ht="11.25" customHeight="1" x14ac:dyDescent="0.2">
      <c r="A148" s="201"/>
      <c r="B148" s="201"/>
      <c r="C148" s="201"/>
      <c r="D148" s="201"/>
      <c r="E148" s="201"/>
      <c r="F148" s="201"/>
      <c r="G148" s="201"/>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row>
    <row r="149" spans="1:76" ht="11.25" customHeight="1" x14ac:dyDescent="0.2">
      <c r="A149" s="201"/>
      <c r="B149" s="201"/>
      <c r="C149" s="201"/>
      <c r="D149" s="201"/>
      <c r="E149" s="201"/>
      <c r="F149" s="201"/>
      <c r="G149" s="201"/>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row>
    <row r="150" spans="1:76" ht="11.25" customHeight="1" x14ac:dyDescent="0.2">
      <c r="A150" s="201"/>
      <c r="B150" s="201"/>
      <c r="C150" s="201"/>
      <c r="D150" s="201"/>
      <c r="E150" s="201"/>
      <c r="F150" s="201"/>
      <c r="G150" s="201"/>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row>
    <row r="151" spans="1:76" ht="11.25" customHeight="1" x14ac:dyDescent="0.2">
      <c r="A151" s="201"/>
      <c r="B151" s="201"/>
      <c r="C151" s="201"/>
      <c r="D151" s="201"/>
      <c r="E151" s="201"/>
      <c r="F151" s="201"/>
      <c r="G151" s="201"/>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c r="BX151" s="202"/>
    </row>
    <row r="152" spans="1:76" ht="11.25" customHeight="1" x14ac:dyDescent="0.2">
      <c r="A152" s="201"/>
      <c r="B152" s="201"/>
      <c r="C152" s="201"/>
      <c r="D152" s="201"/>
      <c r="E152" s="201"/>
      <c r="F152" s="201"/>
      <c r="G152" s="201"/>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c r="BX152" s="202"/>
    </row>
    <row r="153" spans="1:76" ht="11.25" customHeight="1" x14ac:dyDescent="0.2">
      <c r="A153" s="201"/>
      <c r="B153" s="201"/>
      <c r="C153" s="201"/>
      <c r="D153" s="201"/>
      <c r="E153" s="201"/>
      <c r="F153" s="201"/>
      <c r="G153" s="201"/>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row>
    <row r="154" spans="1:76" ht="11.25" customHeight="1" x14ac:dyDescent="0.2">
      <c r="A154" s="201"/>
      <c r="B154" s="201"/>
      <c r="C154" s="201"/>
      <c r="D154" s="201"/>
      <c r="E154" s="201"/>
      <c r="F154" s="201"/>
      <c r="G154" s="201"/>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c r="BX154" s="202"/>
    </row>
    <row r="155" spans="1:76" ht="11.25" customHeight="1" x14ac:dyDescent="0.2">
      <c r="A155" s="201"/>
      <c r="B155" s="201"/>
      <c r="C155" s="201"/>
      <c r="D155" s="201"/>
      <c r="E155" s="201"/>
      <c r="F155" s="201"/>
      <c r="G155" s="201"/>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c r="BX155" s="202"/>
    </row>
    <row r="156" spans="1:76" ht="11.25" customHeight="1" x14ac:dyDescent="0.2">
      <c r="A156" s="201"/>
      <c r="B156" s="201"/>
      <c r="C156" s="201"/>
      <c r="D156" s="201"/>
      <c r="E156" s="201"/>
      <c r="F156" s="201"/>
      <c r="G156" s="201"/>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row>
    <row r="157" spans="1:76" ht="11.25" customHeight="1" x14ac:dyDescent="0.2">
      <c r="A157" s="201"/>
      <c r="B157" s="201"/>
      <c r="C157" s="201"/>
      <c r="D157" s="201"/>
      <c r="E157" s="201"/>
      <c r="F157" s="201"/>
      <c r="G157" s="201"/>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row>
    <row r="158" spans="1:76" ht="11.25" customHeight="1" x14ac:dyDescent="0.2">
      <c r="A158" s="201"/>
      <c r="B158" s="201"/>
      <c r="C158" s="201"/>
      <c r="D158" s="201"/>
      <c r="E158" s="201"/>
      <c r="F158" s="201"/>
      <c r="G158" s="201"/>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row>
    <row r="159" spans="1:76" ht="11.25" customHeight="1" x14ac:dyDescent="0.2">
      <c r="A159" s="201"/>
      <c r="B159" s="201"/>
      <c r="C159" s="201"/>
      <c r="D159" s="201"/>
      <c r="E159" s="201"/>
      <c r="F159" s="201"/>
      <c r="G159" s="201"/>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row>
    <row r="160" spans="1:76" ht="11.25" customHeight="1" x14ac:dyDescent="0.2">
      <c r="A160" s="201"/>
      <c r="B160" s="201"/>
      <c r="C160" s="201"/>
      <c r="D160" s="201"/>
      <c r="E160" s="201"/>
      <c r="F160" s="201"/>
      <c r="G160" s="201"/>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row>
    <row r="161" spans="1:76" ht="11.25" customHeight="1" x14ac:dyDescent="0.2">
      <c r="A161" s="201"/>
      <c r="B161" s="201"/>
      <c r="C161" s="201"/>
      <c r="D161" s="201"/>
      <c r="E161" s="201"/>
      <c r="F161" s="201"/>
      <c r="G161" s="201"/>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row>
    <row r="162" spans="1:76" ht="11.25" customHeight="1" x14ac:dyDescent="0.2">
      <c r="A162" s="201"/>
      <c r="B162" s="201"/>
      <c r="C162" s="201"/>
      <c r="D162" s="201"/>
      <c r="E162" s="201"/>
      <c r="F162" s="201"/>
      <c r="G162" s="201"/>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row>
    <row r="163" spans="1:76" ht="11.25" customHeight="1" x14ac:dyDescent="0.2">
      <c r="A163" s="201"/>
      <c r="B163" s="201"/>
      <c r="C163" s="201"/>
      <c r="D163" s="201"/>
      <c r="E163" s="201"/>
      <c r="F163" s="201"/>
      <c r="G163" s="201"/>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row>
    <row r="164" spans="1:76" ht="11.25" customHeight="1" x14ac:dyDescent="0.2">
      <c r="A164" s="201"/>
      <c r="B164" s="201"/>
      <c r="C164" s="201"/>
      <c r="D164" s="201"/>
      <c r="E164" s="201"/>
      <c r="F164" s="201"/>
      <c r="G164" s="201"/>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c r="BX164" s="202"/>
    </row>
    <row r="165" spans="1:76" ht="11.25" customHeight="1" x14ac:dyDescent="0.2">
      <c r="A165" s="201"/>
      <c r="B165" s="201"/>
      <c r="C165" s="201"/>
      <c r="D165" s="201"/>
      <c r="E165" s="201"/>
      <c r="F165" s="201"/>
      <c r="G165" s="201"/>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row>
    <row r="166" spans="1:76" ht="11.25" customHeight="1" x14ac:dyDescent="0.2">
      <c r="A166" s="201"/>
      <c r="B166" s="201"/>
      <c r="C166" s="201"/>
      <c r="D166" s="201"/>
      <c r="E166" s="201"/>
      <c r="F166" s="201"/>
      <c r="G166" s="201"/>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row>
    <row r="167" spans="1:76" ht="11.25" customHeight="1" x14ac:dyDescent="0.2">
      <c r="A167" s="201"/>
      <c r="B167" s="201"/>
      <c r="C167" s="201"/>
      <c r="D167" s="201"/>
      <c r="E167" s="201"/>
      <c r="F167" s="201"/>
      <c r="G167" s="201"/>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row>
    <row r="168" spans="1:76" ht="11.25" customHeight="1" x14ac:dyDescent="0.2">
      <c r="A168" s="201"/>
      <c r="B168" s="201"/>
      <c r="C168" s="201"/>
      <c r="D168" s="201"/>
      <c r="E168" s="201"/>
      <c r="F168" s="201"/>
      <c r="G168" s="201"/>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row>
    <row r="169" spans="1:76" ht="11.25" customHeight="1" x14ac:dyDescent="0.2">
      <c r="A169" s="201"/>
      <c r="B169" s="201"/>
      <c r="C169" s="201"/>
      <c r="D169" s="201"/>
      <c r="E169" s="201"/>
      <c r="F169" s="201"/>
      <c r="G169" s="201"/>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row>
    <row r="170" spans="1:76" ht="11.25" customHeight="1" x14ac:dyDescent="0.2">
      <c r="A170" s="201"/>
      <c r="B170" s="201"/>
      <c r="C170" s="201"/>
      <c r="D170" s="201"/>
      <c r="E170" s="201"/>
      <c r="F170" s="201"/>
      <c r="G170" s="201"/>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row>
    <row r="171" spans="1:76" ht="11.25" customHeight="1" x14ac:dyDescent="0.2">
      <c r="A171" s="201"/>
      <c r="B171" s="201"/>
      <c r="C171" s="201"/>
      <c r="D171" s="201"/>
      <c r="E171" s="201"/>
      <c r="F171" s="201"/>
      <c r="G171" s="201"/>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c r="BX171" s="202"/>
    </row>
    <row r="172" spans="1:76" ht="11.25" customHeight="1" x14ac:dyDescent="0.2">
      <c r="A172" s="201"/>
      <c r="B172" s="201"/>
      <c r="C172" s="201"/>
      <c r="D172" s="201"/>
      <c r="E172" s="201"/>
      <c r="F172" s="201"/>
      <c r="G172" s="201"/>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c r="BX172" s="202"/>
    </row>
    <row r="173" spans="1:76" ht="11.25" customHeight="1" x14ac:dyDescent="0.2">
      <c r="A173" s="201"/>
      <c r="B173" s="201"/>
      <c r="C173" s="201"/>
      <c r="D173" s="201"/>
      <c r="E173" s="201"/>
      <c r="F173" s="201"/>
      <c r="G173" s="201"/>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row>
    <row r="174" spans="1:76" ht="11.25" customHeight="1" x14ac:dyDescent="0.2">
      <c r="A174" s="201"/>
      <c r="B174" s="201"/>
      <c r="C174" s="201"/>
      <c r="D174" s="201"/>
      <c r="E174" s="201"/>
      <c r="F174" s="201"/>
      <c r="G174" s="201"/>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row>
    <row r="175" spans="1:76" ht="11.25" customHeight="1" x14ac:dyDescent="0.2">
      <c r="A175" s="201"/>
      <c r="B175" s="201"/>
      <c r="C175" s="201"/>
      <c r="D175" s="201"/>
      <c r="E175" s="201"/>
      <c r="F175" s="201"/>
      <c r="G175" s="201"/>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row>
    <row r="176" spans="1:76" ht="11.25" customHeight="1" x14ac:dyDescent="0.2">
      <c r="A176" s="201"/>
      <c r="B176" s="201"/>
      <c r="C176" s="201"/>
      <c r="D176" s="201"/>
      <c r="E176" s="201"/>
      <c r="F176" s="201"/>
      <c r="G176" s="201"/>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row>
    <row r="177" spans="1:76" ht="11.25" customHeight="1" x14ac:dyDescent="0.2">
      <c r="A177" s="201"/>
      <c r="B177" s="201"/>
      <c r="C177" s="201"/>
      <c r="D177" s="201"/>
      <c r="E177" s="201"/>
      <c r="F177" s="201"/>
      <c r="G177" s="201"/>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row>
    <row r="178" spans="1:76" ht="11.25" customHeight="1" x14ac:dyDescent="0.2">
      <c r="A178" s="201"/>
      <c r="B178" s="201"/>
      <c r="C178" s="201"/>
      <c r="D178" s="201"/>
      <c r="E178" s="201"/>
      <c r="F178" s="201"/>
      <c r="G178" s="201"/>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row>
    <row r="179" spans="1:76" ht="11.25" customHeight="1" x14ac:dyDescent="0.2">
      <c r="A179" s="201"/>
      <c r="B179" s="201"/>
      <c r="C179" s="201"/>
      <c r="D179" s="201"/>
      <c r="E179" s="201"/>
      <c r="F179" s="201"/>
      <c r="G179" s="201"/>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row>
    <row r="180" spans="1:76" ht="11.25" customHeight="1" x14ac:dyDescent="0.2">
      <c r="A180" s="201"/>
      <c r="B180" s="201"/>
      <c r="C180" s="201"/>
      <c r="D180" s="201"/>
      <c r="E180" s="201"/>
      <c r="F180" s="201"/>
      <c r="G180" s="201"/>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row>
    <row r="181" spans="1:76" ht="11.25" customHeight="1" x14ac:dyDescent="0.2">
      <c r="A181" s="201"/>
      <c r="B181" s="201"/>
      <c r="C181" s="201"/>
      <c r="D181" s="201"/>
      <c r="E181" s="201"/>
      <c r="F181" s="201"/>
      <c r="G181" s="201"/>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row>
    <row r="182" spans="1:76" ht="11.25" customHeight="1" x14ac:dyDescent="0.2">
      <c r="A182" s="201"/>
      <c r="B182" s="201"/>
      <c r="C182" s="201"/>
      <c r="D182" s="201"/>
      <c r="E182" s="201"/>
      <c r="F182" s="201"/>
      <c r="G182" s="201"/>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row>
    <row r="183" spans="1:76" ht="11.25" customHeight="1" x14ac:dyDescent="0.2">
      <c r="A183" s="201"/>
      <c r="B183" s="201"/>
      <c r="C183" s="201"/>
      <c r="D183" s="201"/>
      <c r="E183" s="201"/>
      <c r="F183" s="201"/>
      <c r="G183" s="201"/>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row>
    <row r="184" spans="1:76" ht="11.25" customHeight="1" x14ac:dyDescent="0.2">
      <c r="A184" s="201"/>
      <c r="B184" s="201"/>
      <c r="C184" s="201"/>
      <c r="D184" s="201"/>
      <c r="E184" s="201"/>
      <c r="F184" s="201"/>
      <c r="G184" s="201"/>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row>
    <row r="185" spans="1:76" ht="11.25" customHeight="1" x14ac:dyDescent="0.2">
      <c r="A185" s="201"/>
      <c r="B185" s="201"/>
      <c r="C185" s="201"/>
      <c r="D185" s="201"/>
      <c r="E185" s="201"/>
      <c r="F185" s="201"/>
      <c r="G185" s="201"/>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row>
    <row r="186" spans="1:76" ht="11.25" customHeight="1" x14ac:dyDescent="0.2">
      <c r="A186" s="201"/>
      <c r="B186" s="201"/>
      <c r="C186" s="201"/>
      <c r="D186" s="201"/>
      <c r="E186" s="201"/>
      <c r="F186" s="201"/>
      <c r="G186" s="201"/>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row>
    <row r="187" spans="1:76" ht="11.25" customHeight="1" x14ac:dyDescent="0.2">
      <c r="A187" s="201"/>
      <c r="B187" s="201"/>
      <c r="C187" s="201"/>
      <c r="D187" s="201"/>
      <c r="E187" s="201"/>
      <c r="F187" s="201"/>
      <c r="G187" s="201"/>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c r="BX187" s="202"/>
    </row>
    <row r="188" spans="1:76" ht="11.25" customHeight="1" x14ac:dyDescent="0.2">
      <c r="A188" s="201"/>
      <c r="B188" s="201"/>
      <c r="C188" s="201"/>
      <c r="D188" s="201"/>
      <c r="E188" s="201"/>
      <c r="F188" s="201"/>
      <c r="G188" s="201"/>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row>
    <row r="189" spans="1:76" ht="11.25" customHeight="1" x14ac:dyDescent="0.2">
      <c r="A189" s="201"/>
      <c r="B189" s="201"/>
      <c r="C189" s="201"/>
      <c r="D189" s="201"/>
      <c r="E189" s="201"/>
      <c r="F189" s="201"/>
      <c r="G189" s="201"/>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row>
    <row r="190" spans="1:76" ht="11.25" customHeight="1" x14ac:dyDescent="0.2">
      <c r="A190" s="201"/>
      <c r="B190" s="201"/>
      <c r="C190" s="201"/>
      <c r="D190" s="201"/>
      <c r="E190" s="201"/>
      <c r="F190" s="201"/>
      <c r="G190" s="201"/>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row>
    <row r="191" spans="1:76" ht="11.25" customHeight="1" x14ac:dyDescent="0.2">
      <c r="A191" s="201"/>
      <c r="B191" s="201"/>
      <c r="C191" s="201"/>
      <c r="D191" s="201"/>
      <c r="E191" s="201"/>
      <c r="F191" s="201"/>
      <c r="G191" s="201"/>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row>
    <row r="192" spans="1:76" ht="11.25" customHeight="1" x14ac:dyDescent="0.2">
      <c r="A192" s="201"/>
      <c r="B192" s="201"/>
      <c r="C192" s="201"/>
      <c r="D192" s="201"/>
      <c r="E192" s="201"/>
      <c r="F192" s="201"/>
      <c r="G192" s="201"/>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row>
    <row r="193" spans="1:76" ht="11.25" customHeight="1" x14ac:dyDescent="0.2">
      <c r="A193" s="201"/>
      <c r="B193" s="201"/>
      <c r="C193" s="201"/>
      <c r="D193" s="201"/>
      <c r="E193" s="201"/>
      <c r="F193" s="201"/>
      <c r="G193" s="201"/>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row>
    <row r="194" spans="1:76" ht="11.25" customHeight="1" x14ac:dyDescent="0.2">
      <c r="A194" s="201"/>
      <c r="B194" s="201"/>
      <c r="C194" s="201"/>
      <c r="D194" s="201"/>
      <c r="E194" s="201"/>
      <c r="F194" s="201"/>
      <c r="G194" s="201"/>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c r="BX194" s="202"/>
    </row>
    <row r="195" spans="1:76" ht="11.25" customHeight="1" x14ac:dyDescent="0.2">
      <c r="A195" s="201"/>
      <c r="B195" s="201"/>
      <c r="C195" s="201"/>
      <c r="D195" s="201"/>
      <c r="E195" s="201"/>
      <c r="F195" s="201"/>
      <c r="G195" s="201"/>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c r="BX195" s="202"/>
    </row>
    <row r="196" spans="1:76" ht="11.25" customHeight="1" x14ac:dyDescent="0.2">
      <c r="A196" s="201"/>
      <c r="B196" s="201"/>
      <c r="C196" s="201"/>
      <c r="D196" s="201"/>
      <c r="E196" s="201"/>
      <c r="F196" s="201"/>
      <c r="G196" s="201"/>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c r="BX196" s="202"/>
    </row>
    <row r="197" spans="1:76" ht="11.25" customHeight="1" x14ac:dyDescent="0.2">
      <c r="A197" s="201"/>
      <c r="B197" s="201"/>
      <c r="C197" s="201"/>
      <c r="D197" s="201"/>
      <c r="E197" s="201"/>
      <c r="F197" s="201"/>
      <c r="G197" s="201"/>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row>
    <row r="198" spans="1:76" ht="11.25" customHeight="1" x14ac:dyDescent="0.2">
      <c r="A198" s="201"/>
      <c r="B198" s="201"/>
      <c r="C198" s="201"/>
      <c r="D198" s="201"/>
      <c r="E198" s="201"/>
      <c r="F198" s="201"/>
      <c r="G198" s="201"/>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row>
    <row r="199" spans="1:76" ht="11.25" customHeight="1" x14ac:dyDescent="0.2">
      <c r="A199" s="201"/>
      <c r="B199" s="201"/>
      <c r="C199" s="201"/>
      <c r="D199" s="201"/>
      <c r="E199" s="201"/>
      <c r="F199" s="201"/>
      <c r="G199" s="201"/>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c r="BX199" s="202"/>
    </row>
    <row r="200" spans="1:76" ht="11.25" customHeight="1" x14ac:dyDescent="0.2">
      <c r="A200" s="201"/>
      <c r="B200" s="201"/>
      <c r="C200" s="201"/>
      <c r="D200" s="201"/>
      <c r="E200" s="201"/>
      <c r="F200" s="201"/>
      <c r="G200" s="201"/>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row>
    <row r="201" spans="1:76" ht="11.25" customHeight="1" x14ac:dyDescent="0.2">
      <c r="A201" s="201"/>
      <c r="B201" s="201"/>
      <c r="C201" s="201"/>
      <c r="D201" s="201"/>
      <c r="E201" s="201"/>
      <c r="F201" s="201"/>
      <c r="G201" s="201"/>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row>
    <row r="202" spans="1:76" ht="11.25" customHeight="1" x14ac:dyDescent="0.2">
      <c r="A202" s="201"/>
      <c r="B202" s="201"/>
      <c r="C202" s="201"/>
      <c r="D202" s="201"/>
      <c r="E202" s="201"/>
      <c r="F202" s="201"/>
      <c r="G202" s="201"/>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row>
    <row r="203" spans="1:76" ht="11.25" customHeight="1" x14ac:dyDescent="0.2">
      <c r="A203" s="201"/>
      <c r="B203" s="201"/>
      <c r="C203" s="201"/>
      <c r="D203" s="201"/>
      <c r="E203" s="201"/>
      <c r="F203" s="201"/>
      <c r="G203" s="201"/>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row>
    <row r="204" spans="1:76" ht="11.25" customHeight="1" x14ac:dyDescent="0.2">
      <c r="A204" s="201"/>
      <c r="B204" s="201"/>
      <c r="C204" s="201"/>
      <c r="D204" s="201"/>
      <c r="E204" s="201"/>
      <c r="F204" s="201"/>
      <c r="G204" s="201"/>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row>
    <row r="205" spans="1:76" ht="11.25" customHeight="1" x14ac:dyDescent="0.2">
      <c r="A205" s="201"/>
      <c r="B205" s="201"/>
      <c r="C205" s="201"/>
      <c r="D205" s="201"/>
      <c r="E205" s="201"/>
      <c r="F205" s="201"/>
      <c r="G205" s="201"/>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c r="BX205" s="202"/>
    </row>
    <row r="206" spans="1:76" ht="11.25" customHeight="1" x14ac:dyDescent="0.2">
      <c r="A206" s="201"/>
      <c r="B206" s="201"/>
      <c r="C206" s="201"/>
      <c r="D206" s="201"/>
      <c r="E206" s="201"/>
      <c r="F206" s="201"/>
      <c r="G206" s="201"/>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c r="BX206" s="202"/>
    </row>
    <row r="207" spans="1:76" ht="11.25" customHeight="1" x14ac:dyDescent="0.2">
      <c r="A207" s="201"/>
      <c r="B207" s="201"/>
      <c r="C207" s="201"/>
      <c r="D207" s="201"/>
      <c r="E207" s="201"/>
      <c r="F207" s="201"/>
      <c r="G207" s="201"/>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row>
    <row r="208" spans="1:76" ht="11.25" customHeight="1" x14ac:dyDescent="0.2">
      <c r="A208" s="201"/>
      <c r="B208" s="201"/>
      <c r="C208" s="201"/>
      <c r="D208" s="201"/>
      <c r="E208" s="201"/>
      <c r="F208" s="201"/>
      <c r="G208" s="201"/>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row>
    <row r="209" spans="1:76" ht="11.25" customHeight="1" x14ac:dyDescent="0.2">
      <c r="A209" s="201"/>
      <c r="B209" s="201"/>
      <c r="C209" s="201"/>
      <c r="D209" s="201"/>
      <c r="E209" s="201"/>
      <c r="F209" s="201"/>
      <c r="G209" s="201"/>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c r="BX209" s="202"/>
    </row>
    <row r="210" spans="1:76" ht="11.25" customHeight="1" x14ac:dyDescent="0.2">
      <c r="A210" s="201"/>
      <c r="B210" s="201"/>
      <c r="C210" s="201"/>
      <c r="D210" s="201"/>
      <c r="E210" s="201"/>
      <c r="F210" s="201"/>
      <c r="G210" s="201"/>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row>
    <row r="211" spans="1:76" ht="11.25" customHeight="1" x14ac:dyDescent="0.2">
      <c r="A211" s="201"/>
      <c r="B211" s="201"/>
      <c r="C211" s="201"/>
      <c r="D211" s="201"/>
      <c r="E211" s="201"/>
      <c r="F211" s="201"/>
      <c r="G211" s="201"/>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row>
    <row r="212" spans="1:76" ht="11.25" customHeight="1" x14ac:dyDescent="0.2">
      <c r="A212" s="201"/>
      <c r="B212" s="201"/>
      <c r="C212" s="201"/>
      <c r="D212" s="201"/>
      <c r="E212" s="201"/>
      <c r="F212" s="201"/>
      <c r="G212" s="201"/>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row>
    <row r="213" spans="1:76" ht="11.25" customHeight="1" x14ac:dyDescent="0.2">
      <c r="A213" s="201"/>
      <c r="B213" s="201"/>
      <c r="C213" s="201"/>
      <c r="D213" s="201"/>
      <c r="E213" s="201"/>
      <c r="F213" s="201"/>
      <c r="G213" s="201"/>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row>
    <row r="214" spans="1:76" ht="11.25" customHeight="1" x14ac:dyDescent="0.2">
      <c r="A214" s="201"/>
      <c r="B214" s="201"/>
      <c r="C214" s="201"/>
      <c r="D214" s="201"/>
      <c r="E214" s="201"/>
      <c r="F214" s="201"/>
      <c r="G214" s="201"/>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row>
    <row r="215" spans="1:76" ht="11.25" customHeight="1" x14ac:dyDescent="0.2">
      <c r="A215" s="201"/>
      <c r="B215" s="201"/>
      <c r="C215" s="201"/>
      <c r="D215" s="201"/>
      <c r="E215" s="201"/>
      <c r="F215" s="201"/>
      <c r="G215" s="201"/>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row>
    <row r="216" spans="1:76" ht="11.25" customHeight="1" x14ac:dyDescent="0.2">
      <c r="A216" s="201"/>
      <c r="B216" s="201"/>
      <c r="C216" s="201"/>
      <c r="D216" s="201"/>
      <c r="E216" s="201"/>
      <c r="F216" s="201"/>
      <c r="G216" s="201"/>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row>
    <row r="217" spans="1:76" ht="11.25" customHeight="1" x14ac:dyDescent="0.2">
      <c r="A217" s="201"/>
      <c r="B217" s="201"/>
      <c r="C217" s="201"/>
      <c r="D217" s="201"/>
      <c r="E217" s="201"/>
      <c r="F217" s="201"/>
      <c r="G217" s="201"/>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c r="BX217" s="202"/>
    </row>
    <row r="218" spans="1:76" ht="11.25" customHeight="1" x14ac:dyDescent="0.2">
      <c r="A218" s="201"/>
      <c r="B218" s="201"/>
      <c r="C218" s="201"/>
      <c r="D218" s="201"/>
      <c r="E218" s="201"/>
      <c r="F218" s="201"/>
      <c r="G218" s="201"/>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row>
    <row r="219" spans="1:76" ht="11.25" customHeight="1" x14ac:dyDescent="0.2">
      <c r="A219" s="201"/>
      <c r="B219" s="201"/>
      <c r="C219" s="201"/>
      <c r="D219" s="201"/>
      <c r="E219" s="201"/>
      <c r="F219" s="201"/>
      <c r="G219" s="201"/>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row>
    <row r="220" spans="1:76" ht="11.25" customHeight="1" x14ac:dyDescent="0.2">
      <c r="A220" s="201"/>
      <c r="B220" s="201"/>
      <c r="C220" s="201"/>
      <c r="D220" s="201"/>
      <c r="E220" s="201"/>
      <c r="F220" s="201"/>
      <c r="G220" s="201"/>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row>
    <row r="221" spans="1:76" ht="11.25" customHeight="1" x14ac:dyDescent="0.2">
      <c r="A221" s="201"/>
      <c r="B221" s="201"/>
      <c r="C221" s="201"/>
      <c r="D221" s="201"/>
      <c r="E221" s="201"/>
      <c r="F221" s="201"/>
      <c r="G221" s="201"/>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row>
    <row r="222" spans="1:76" ht="11.25" customHeight="1" x14ac:dyDescent="0.2">
      <c r="A222" s="201"/>
      <c r="B222" s="201"/>
      <c r="C222" s="201"/>
      <c r="D222" s="201"/>
      <c r="E222" s="201"/>
      <c r="F222" s="201"/>
      <c r="G222" s="201"/>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row>
    <row r="223" spans="1:76" ht="11.25" customHeight="1" x14ac:dyDescent="0.2">
      <c r="A223" s="201"/>
      <c r="B223" s="201"/>
      <c r="C223" s="201"/>
      <c r="D223" s="201"/>
      <c r="E223" s="201"/>
      <c r="F223" s="201"/>
      <c r="G223" s="201"/>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row>
    <row r="224" spans="1:76" ht="11.25" customHeight="1" x14ac:dyDescent="0.2">
      <c r="A224" s="201"/>
      <c r="B224" s="201"/>
      <c r="C224" s="201"/>
      <c r="D224" s="201"/>
      <c r="E224" s="201"/>
      <c r="F224" s="201"/>
      <c r="G224" s="201"/>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row>
    <row r="225" spans="1:76" ht="11.25" customHeight="1" x14ac:dyDescent="0.2">
      <c r="A225" s="201"/>
      <c r="B225" s="201"/>
      <c r="C225" s="201"/>
      <c r="D225" s="201"/>
      <c r="E225" s="201"/>
      <c r="F225" s="201"/>
      <c r="G225" s="201"/>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row>
    <row r="226" spans="1:76" ht="11.25" customHeight="1" x14ac:dyDescent="0.2">
      <c r="A226" s="201"/>
      <c r="B226" s="201"/>
      <c r="C226" s="201"/>
      <c r="D226" s="201"/>
      <c r="E226" s="201"/>
      <c r="F226" s="201"/>
      <c r="G226" s="201"/>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row>
    <row r="227" spans="1:76" ht="11.25" customHeight="1" x14ac:dyDescent="0.2">
      <c r="A227" s="201"/>
      <c r="B227" s="201"/>
      <c r="C227" s="201"/>
      <c r="D227" s="201"/>
      <c r="E227" s="201"/>
      <c r="F227" s="201"/>
      <c r="G227" s="201"/>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row>
    <row r="228" spans="1:76" ht="11.25" customHeight="1" x14ac:dyDescent="0.2">
      <c r="A228" s="201"/>
      <c r="B228" s="201"/>
      <c r="C228" s="201"/>
      <c r="D228" s="201"/>
      <c r="E228" s="201"/>
      <c r="F228" s="201"/>
      <c r="G228" s="201"/>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row>
    <row r="229" spans="1:76" ht="11.25" customHeight="1" x14ac:dyDescent="0.2">
      <c r="A229" s="201"/>
      <c r="B229" s="201"/>
      <c r="C229" s="201"/>
      <c r="D229" s="201"/>
      <c r="E229" s="201"/>
      <c r="F229" s="201"/>
      <c r="G229" s="201"/>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row>
    <row r="230" spans="1:76" ht="11.25" customHeight="1" x14ac:dyDescent="0.2">
      <c r="A230" s="201"/>
      <c r="B230" s="201"/>
      <c r="C230" s="201"/>
      <c r="D230" s="201"/>
      <c r="E230" s="201"/>
      <c r="F230" s="201"/>
      <c r="G230" s="201"/>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row>
    <row r="231" spans="1:76" ht="11.25" customHeight="1" x14ac:dyDescent="0.2">
      <c r="A231" s="201"/>
      <c r="B231" s="201"/>
      <c r="C231" s="201"/>
      <c r="D231" s="201"/>
      <c r="E231" s="201"/>
      <c r="F231" s="201"/>
      <c r="G231" s="201"/>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row>
    <row r="232" spans="1:76" ht="11.25" customHeight="1" x14ac:dyDescent="0.2">
      <c r="A232" s="201"/>
      <c r="B232" s="201"/>
      <c r="C232" s="201"/>
      <c r="D232" s="201"/>
      <c r="E232" s="201"/>
      <c r="F232" s="201"/>
      <c r="G232" s="201"/>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row>
    <row r="233" spans="1:76" ht="11.25" customHeight="1" x14ac:dyDescent="0.2">
      <c r="A233" s="201"/>
      <c r="B233" s="201"/>
      <c r="C233" s="201"/>
      <c r="D233" s="201"/>
      <c r="E233" s="201"/>
      <c r="F233" s="201"/>
      <c r="G233" s="201"/>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row>
    <row r="234" spans="1:76" ht="11.25" customHeight="1" x14ac:dyDescent="0.2">
      <c r="A234" s="201"/>
      <c r="B234" s="201"/>
      <c r="C234" s="201"/>
      <c r="D234" s="201"/>
      <c r="E234" s="201"/>
      <c r="F234" s="201"/>
      <c r="G234" s="201"/>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c r="BP234" s="202"/>
      <c r="BQ234" s="202"/>
      <c r="BR234" s="202"/>
      <c r="BS234" s="202"/>
      <c r="BT234" s="202"/>
      <c r="BU234" s="202"/>
      <c r="BV234" s="202"/>
      <c r="BW234" s="202"/>
      <c r="BX234" s="202"/>
    </row>
    <row r="235" spans="1:76" ht="11.25" customHeight="1" x14ac:dyDescent="0.2">
      <c r="A235" s="201"/>
      <c r="B235" s="201"/>
      <c r="C235" s="201"/>
      <c r="D235" s="201"/>
      <c r="E235" s="201"/>
      <c r="F235" s="201"/>
      <c r="G235" s="201"/>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c r="BP235" s="202"/>
      <c r="BQ235" s="202"/>
      <c r="BR235" s="202"/>
      <c r="BS235" s="202"/>
      <c r="BT235" s="202"/>
      <c r="BU235" s="202"/>
      <c r="BV235" s="202"/>
      <c r="BW235" s="202"/>
      <c r="BX235" s="202"/>
    </row>
    <row r="236" spans="1:76" ht="11.25" customHeight="1" x14ac:dyDescent="0.2">
      <c r="A236" s="201"/>
      <c r="B236" s="201"/>
      <c r="C236" s="201"/>
      <c r="D236" s="201"/>
      <c r="E236" s="201"/>
      <c r="F236" s="201"/>
      <c r="G236" s="201"/>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c r="BP236" s="202"/>
      <c r="BQ236" s="202"/>
      <c r="BR236" s="202"/>
      <c r="BS236" s="202"/>
      <c r="BT236" s="202"/>
      <c r="BU236" s="202"/>
      <c r="BV236" s="202"/>
      <c r="BW236" s="202"/>
      <c r="BX236" s="202"/>
    </row>
    <row r="237" spans="1:76" ht="11.25" customHeight="1" x14ac:dyDescent="0.2">
      <c r="A237" s="201"/>
      <c r="B237" s="201"/>
      <c r="C237" s="201"/>
      <c r="D237" s="201"/>
      <c r="E237" s="201"/>
      <c r="F237" s="201"/>
      <c r="G237" s="201"/>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c r="BP237" s="202"/>
      <c r="BQ237" s="202"/>
      <c r="BR237" s="202"/>
      <c r="BS237" s="202"/>
      <c r="BT237" s="202"/>
      <c r="BU237" s="202"/>
      <c r="BV237" s="202"/>
      <c r="BW237" s="202"/>
      <c r="BX237" s="202"/>
    </row>
    <row r="238" spans="1:76" ht="11.25" customHeight="1" x14ac:dyDescent="0.2">
      <c r="A238" s="201"/>
      <c r="B238" s="201"/>
      <c r="C238" s="201"/>
      <c r="D238" s="201"/>
      <c r="E238" s="201"/>
      <c r="F238" s="201"/>
      <c r="G238" s="201"/>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row>
    <row r="239" spans="1:76" ht="11.25" customHeight="1" x14ac:dyDescent="0.2">
      <c r="A239" s="201"/>
      <c r="B239" s="201"/>
      <c r="C239" s="201"/>
      <c r="D239" s="201"/>
      <c r="E239" s="201"/>
      <c r="F239" s="201"/>
      <c r="G239" s="201"/>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c r="BX239" s="202"/>
    </row>
    <row r="240" spans="1:76" ht="11.25" customHeight="1" x14ac:dyDescent="0.2">
      <c r="A240" s="201"/>
      <c r="B240" s="201"/>
      <c r="C240" s="201"/>
      <c r="D240" s="201"/>
      <c r="E240" s="201"/>
      <c r="F240" s="201"/>
      <c r="G240" s="201"/>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c r="BP240" s="202"/>
      <c r="BQ240" s="202"/>
      <c r="BR240" s="202"/>
      <c r="BS240" s="202"/>
      <c r="BT240" s="202"/>
      <c r="BU240" s="202"/>
      <c r="BV240" s="202"/>
      <c r="BW240" s="202"/>
      <c r="BX240" s="202"/>
    </row>
    <row r="241" spans="1:76" ht="11.25" customHeight="1" x14ac:dyDescent="0.2">
      <c r="A241" s="201"/>
      <c r="B241" s="201"/>
      <c r="C241" s="201"/>
      <c r="D241" s="201"/>
      <c r="E241" s="201"/>
      <c r="F241" s="201"/>
      <c r="G241" s="201"/>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c r="BP241" s="202"/>
      <c r="BQ241" s="202"/>
      <c r="BR241" s="202"/>
      <c r="BS241" s="202"/>
      <c r="BT241" s="202"/>
      <c r="BU241" s="202"/>
      <c r="BV241" s="202"/>
      <c r="BW241" s="202"/>
      <c r="BX241" s="202"/>
    </row>
    <row r="242" spans="1:76" ht="11.25" customHeight="1" x14ac:dyDescent="0.2">
      <c r="A242" s="201"/>
      <c r="B242" s="201"/>
      <c r="C242" s="201"/>
      <c r="D242" s="201"/>
      <c r="E242" s="201"/>
      <c r="F242" s="201"/>
      <c r="G242" s="201"/>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c r="BP242" s="202"/>
      <c r="BQ242" s="202"/>
      <c r="BR242" s="202"/>
      <c r="BS242" s="202"/>
      <c r="BT242" s="202"/>
      <c r="BU242" s="202"/>
      <c r="BV242" s="202"/>
      <c r="BW242" s="202"/>
      <c r="BX242" s="202"/>
    </row>
    <row r="243" spans="1:76" ht="11.25" customHeight="1" x14ac:dyDescent="0.2">
      <c r="A243" s="201"/>
      <c r="B243" s="201"/>
      <c r="C243" s="201"/>
      <c r="D243" s="201"/>
      <c r="E243" s="201"/>
      <c r="F243" s="201"/>
      <c r="G243" s="201"/>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c r="BP243" s="202"/>
      <c r="BQ243" s="202"/>
      <c r="BR243" s="202"/>
      <c r="BS243" s="202"/>
      <c r="BT243" s="202"/>
      <c r="BU243" s="202"/>
      <c r="BV243" s="202"/>
      <c r="BW243" s="202"/>
      <c r="BX243" s="202"/>
    </row>
    <row r="244" spans="1:76" ht="11.25" customHeight="1" x14ac:dyDescent="0.2">
      <c r="A244" s="201"/>
      <c r="B244" s="201"/>
      <c r="C244" s="201"/>
      <c r="D244" s="201"/>
      <c r="E244" s="201"/>
      <c r="F244" s="201"/>
      <c r="G244" s="201"/>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c r="BP244" s="202"/>
      <c r="BQ244" s="202"/>
      <c r="BR244" s="202"/>
      <c r="BS244" s="202"/>
      <c r="BT244" s="202"/>
      <c r="BU244" s="202"/>
      <c r="BV244" s="202"/>
      <c r="BW244" s="202"/>
      <c r="BX244" s="202"/>
    </row>
    <row r="245" spans="1:76" ht="11.25" customHeight="1" x14ac:dyDescent="0.2">
      <c r="A245" s="201"/>
      <c r="B245" s="201"/>
      <c r="C245" s="201"/>
      <c r="D245" s="201"/>
      <c r="E245" s="201"/>
      <c r="F245" s="201"/>
      <c r="G245" s="201"/>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c r="BP245" s="202"/>
      <c r="BQ245" s="202"/>
      <c r="BR245" s="202"/>
      <c r="BS245" s="202"/>
      <c r="BT245" s="202"/>
      <c r="BU245" s="202"/>
      <c r="BV245" s="202"/>
      <c r="BW245" s="202"/>
      <c r="BX245" s="202"/>
    </row>
    <row r="246" spans="1:76" ht="11.25" customHeight="1" x14ac:dyDescent="0.2">
      <c r="A246" s="201"/>
      <c r="B246" s="201"/>
      <c r="C246" s="201"/>
      <c r="D246" s="201"/>
      <c r="E246" s="201"/>
      <c r="F246" s="201"/>
      <c r="G246" s="201"/>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c r="BP246" s="202"/>
      <c r="BQ246" s="202"/>
      <c r="BR246" s="202"/>
      <c r="BS246" s="202"/>
      <c r="BT246" s="202"/>
      <c r="BU246" s="202"/>
      <c r="BV246" s="202"/>
      <c r="BW246" s="202"/>
      <c r="BX246" s="202"/>
    </row>
    <row r="247" spans="1:76" ht="11.25" customHeight="1" x14ac:dyDescent="0.2">
      <c r="A247" s="201"/>
      <c r="B247" s="201"/>
      <c r="C247" s="201"/>
      <c r="D247" s="201"/>
      <c r="E247" s="201"/>
      <c r="F247" s="201"/>
      <c r="G247" s="201"/>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c r="BP247" s="202"/>
      <c r="BQ247" s="202"/>
      <c r="BR247" s="202"/>
      <c r="BS247" s="202"/>
      <c r="BT247" s="202"/>
      <c r="BU247" s="202"/>
      <c r="BV247" s="202"/>
      <c r="BW247" s="202"/>
      <c r="BX247" s="202"/>
    </row>
    <row r="248" spans="1:76" ht="11.25" customHeight="1" x14ac:dyDescent="0.2">
      <c r="A248" s="201"/>
      <c r="B248" s="201"/>
      <c r="C248" s="201"/>
      <c r="D248" s="201"/>
      <c r="E248" s="201"/>
      <c r="F248" s="201"/>
      <c r="G248" s="201"/>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202"/>
      <c r="BS248" s="202"/>
      <c r="BT248" s="202"/>
      <c r="BU248" s="202"/>
      <c r="BV248" s="202"/>
      <c r="BW248" s="202"/>
      <c r="BX248" s="202"/>
    </row>
    <row r="249" spans="1:76" ht="11.25" customHeight="1" x14ac:dyDescent="0.2">
      <c r="A249" s="201"/>
      <c r="B249" s="201"/>
      <c r="C249" s="201"/>
      <c r="D249" s="201"/>
      <c r="E249" s="201"/>
      <c r="F249" s="201"/>
      <c r="G249" s="201"/>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c r="BP249" s="202"/>
      <c r="BQ249" s="202"/>
      <c r="BR249" s="202"/>
      <c r="BS249" s="202"/>
      <c r="BT249" s="202"/>
      <c r="BU249" s="202"/>
      <c r="BV249" s="202"/>
      <c r="BW249" s="202"/>
      <c r="BX249" s="202"/>
    </row>
    <row r="250" spans="1:76" ht="11.25" customHeight="1" x14ac:dyDescent="0.2">
      <c r="A250" s="201"/>
      <c r="B250" s="201"/>
      <c r="C250" s="201"/>
      <c r="D250" s="201"/>
      <c r="E250" s="201"/>
      <c r="F250" s="201"/>
      <c r="G250" s="201"/>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c r="BP250" s="202"/>
      <c r="BQ250" s="202"/>
      <c r="BR250" s="202"/>
      <c r="BS250" s="202"/>
      <c r="BT250" s="202"/>
      <c r="BU250" s="202"/>
      <c r="BV250" s="202"/>
      <c r="BW250" s="202"/>
      <c r="BX250" s="202"/>
    </row>
    <row r="251" spans="1:76" ht="11.25" customHeight="1" x14ac:dyDescent="0.2">
      <c r="A251" s="201"/>
      <c r="B251" s="201"/>
      <c r="C251" s="201"/>
      <c r="D251" s="201"/>
      <c r="E251" s="201"/>
      <c r="F251" s="201"/>
      <c r="G251" s="201"/>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c r="BP251" s="202"/>
      <c r="BQ251" s="202"/>
      <c r="BR251" s="202"/>
      <c r="BS251" s="202"/>
      <c r="BT251" s="202"/>
      <c r="BU251" s="202"/>
      <c r="BV251" s="202"/>
      <c r="BW251" s="202"/>
      <c r="BX251" s="202"/>
    </row>
    <row r="252" spans="1:76" ht="11.25" customHeight="1" x14ac:dyDescent="0.2">
      <c r="A252" s="201"/>
      <c r="B252" s="201"/>
      <c r="C252" s="201"/>
      <c r="D252" s="201"/>
      <c r="E252" s="201"/>
      <c r="F252" s="201"/>
      <c r="G252" s="201"/>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c r="BP252" s="202"/>
      <c r="BQ252" s="202"/>
      <c r="BR252" s="202"/>
      <c r="BS252" s="202"/>
      <c r="BT252" s="202"/>
      <c r="BU252" s="202"/>
      <c r="BV252" s="202"/>
      <c r="BW252" s="202"/>
      <c r="BX252" s="202"/>
    </row>
    <row r="253" spans="1:76" ht="11.25" customHeight="1" x14ac:dyDescent="0.2">
      <c r="A253" s="201"/>
      <c r="B253" s="201"/>
      <c r="C253" s="201"/>
      <c r="D253" s="201"/>
      <c r="E253" s="201"/>
      <c r="F253" s="201"/>
      <c r="G253" s="201"/>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c r="BX253" s="202"/>
    </row>
    <row r="254" spans="1:76" ht="11.25" customHeight="1" x14ac:dyDescent="0.2">
      <c r="A254" s="201"/>
      <c r="B254" s="201"/>
      <c r="C254" s="201"/>
      <c r="D254" s="201"/>
      <c r="E254" s="201"/>
      <c r="F254" s="201"/>
      <c r="G254" s="201"/>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row>
    <row r="255" spans="1:76" ht="11.25" customHeight="1" x14ac:dyDescent="0.2">
      <c r="A255" s="201"/>
      <c r="B255" s="201"/>
      <c r="C255" s="201"/>
      <c r="D255" s="201"/>
      <c r="E255" s="201"/>
      <c r="F255" s="201"/>
      <c r="G255" s="201"/>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row>
    <row r="256" spans="1:76" ht="11.25" customHeight="1" x14ac:dyDescent="0.2">
      <c r="A256" s="201"/>
      <c r="B256" s="201"/>
      <c r="C256" s="201"/>
      <c r="D256" s="201"/>
      <c r="E256" s="201"/>
      <c r="F256" s="201"/>
      <c r="G256" s="201"/>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c r="BP256" s="202"/>
      <c r="BQ256" s="202"/>
      <c r="BR256" s="202"/>
      <c r="BS256" s="202"/>
      <c r="BT256" s="202"/>
      <c r="BU256" s="202"/>
      <c r="BV256" s="202"/>
      <c r="BW256" s="202"/>
      <c r="BX256" s="202"/>
    </row>
    <row r="257" spans="1:76" ht="11.25" customHeight="1" x14ac:dyDescent="0.2">
      <c r="A257" s="201"/>
      <c r="B257" s="201"/>
      <c r="C257" s="201"/>
      <c r="D257" s="201"/>
      <c r="E257" s="201"/>
      <c r="F257" s="201"/>
      <c r="G257" s="201"/>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2"/>
      <c r="BR257" s="202"/>
      <c r="BS257" s="202"/>
      <c r="BT257" s="202"/>
      <c r="BU257" s="202"/>
      <c r="BV257" s="202"/>
      <c r="BW257" s="202"/>
      <c r="BX257" s="202"/>
    </row>
    <row r="258" spans="1:76" ht="11.25" customHeight="1" x14ac:dyDescent="0.2">
      <c r="A258" s="201"/>
      <c r="B258" s="201"/>
      <c r="C258" s="201"/>
      <c r="D258" s="201"/>
      <c r="E258" s="201"/>
      <c r="F258" s="201"/>
      <c r="G258" s="201"/>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row>
    <row r="259" spans="1:76" ht="11.25" customHeight="1" x14ac:dyDescent="0.2">
      <c r="A259" s="201"/>
      <c r="B259" s="201"/>
      <c r="C259" s="201"/>
      <c r="D259" s="201"/>
      <c r="E259" s="201"/>
      <c r="F259" s="201"/>
      <c r="G259" s="201"/>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202"/>
      <c r="BS259" s="202"/>
      <c r="BT259" s="202"/>
      <c r="BU259" s="202"/>
      <c r="BV259" s="202"/>
      <c r="BW259" s="202"/>
      <c r="BX259" s="202"/>
    </row>
    <row r="260" spans="1:76" ht="11.25" customHeight="1" x14ac:dyDescent="0.2">
      <c r="A260" s="201"/>
      <c r="B260" s="201"/>
      <c r="C260" s="201"/>
      <c r="D260" s="201"/>
      <c r="E260" s="201"/>
      <c r="F260" s="201"/>
      <c r="G260" s="201"/>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c r="BP260" s="202"/>
      <c r="BQ260" s="202"/>
      <c r="BR260" s="202"/>
      <c r="BS260" s="202"/>
      <c r="BT260" s="202"/>
      <c r="BU260" s="202"/>
      <c r="BV260" s="202"/>
      <c r="BW260" s="202"/>
      <c r="BX260" s="202"/>
    </row>
    <row r="261" spans="1:76" ht="11.25" customHeight="1" x14ac:dyDescent="0.2">
      <c r="A261" s="201"/>
      <c r="B261" s="201"/>
      <c r="C261" s="201"/>
      <c r="D261" s="201"/>
      <c r="E261" s="201"/>
      <c r="F261" s="201"/>
      <c r="G261" s="201"/>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c r="BP261" s="202"/>
      <c r="BQ261" s="202"/>
      <c r="BR261" s="202"/>
      <c r="BS261" s="202"/>
      <c r="BT261" s="202"/>
      <c r="BU261" s="202"/>
      <c r="BV261" s="202"/>
      <c r="BW261" s="202"/>
      <c r="BX261" s="202"/>
    </row>
    <row r="262" spans="1:76" ht="11.25" customHeight="1" x14ac:dyDescent="0.2">
      <c r="A262" s="201"/>
      <c r="B262" s="201"/>
      <c r="C262" s="201"/>
      <c r="D262" s="201"/>
      <c r="E262" s="201"/>
      <c r="F262" s="201"/>
      <c r="G262" s="201"/>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c r="BP262" s="202"/>
      <c r="BQ262" s="202"/>
      <c r="BR262" s="202"/>
      <c r="BS262" s="202"/>
      <c r="BT262" s="202"/>
      <c r="BU262" s="202"/>
      <c r="BV262" s="202"/>
      <c r="BW262" s="202"/>
      <c r="BX262" s="202"/>
    </row>
    <row r="263" spans="1:76" ht="11.25" customHeight="1" x14ac:dyDescent="0.2">
      <c r="A263" s="201"/>
      <c r="B263" s="201"/>
      <c r="C263" s="201"/>
      <c r="D263" s="201"/>
      <c r="E263" s="201"/>
      <c r="F263" s="201"/>
      <c r="G263" s="201"/>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2"/>
      <c r="BR263" s="202"/>
      <c r="BS263" s="202"/>
      <c r="BT263" s="202"/>
      <c r="BU263" s="202"/>
      <c r="BV263" s="202"/>
      <c r="BW263" s="202"/>
      <c r="BX263" s="202"/>
    </row>
    <row r="264" spans="1:76" ht="11.25" customHeight="1" x14ac:dyDescent="0.2">
      <c r="A264" s="201"/>
      <c r="B264" s="201"/>
      <c r="C264" s="201"/>
      <c r="D264" s="201"/>
      <c r="E264" s="201"/>
      <c r="F264" s="201"/>
      <c r="G264" s="201"/>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c r="BP264" s="202"/>
      <c r="BQ264" s="202"/>
      <c r="BR264" s="202"/>
      <c r="BS264" s="202"/>
      <c r="BT264" s="202"/>
      <c r="BU264" s="202"/>
      <c r="BV264" s="202"/>
      <c r="BW264" s="202"/>
      <c r="BX264" s="202"/>
    </row>
    <row r="265" spans="1:76" ht="11.25" customHeight="1" x14ac:dyDescent="0.2">
      <c r="A265" s="201"/>
      <c r="B265" s="201"/>
      <c r="C265" s="201"/>
      <c r="D265" s="201"/>
      <c r="E265" s="201"/>
      <c r="F265" s="201"/>
      <c r="G265" s="201"/>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c r="BP265" s="202"/>
      <c r="BQ265" s="202"/>
      <c r="BR265" s="202"/>
      <c r="BS265" s="202"/>
      <c r="BT265" s="202"/>
      <c r="BU265" s="202"/>
      <c r="BV265" s="202"/>
      <c r="BW265" s="202"/>
      <c r="BX265" s="202"/>
    </row>
    <row r="266" spans="1:76" ht="11.25" customHeight="1" x14ac:dyDescent="0.2">
      <c r="A266" s="201"/>
      <c r="B266" s="201"/>
      <c r="C266" s="201"/>
      <c r="D266" s="201"/>
      <c r="E266" s="201"/>
      <c r="F266" s="201"/>
      <c r="G266" s="201"/>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c r="BP266" s="202"/>
      <c r="BQ266" s="202"/>
      <c r="BR266" s="202"/>
      <c r="BS266" s="202"/>
      <c r="BT266" s="202"/>
      <c r="BU266" s="202"/>
      <c r="BV266" s="202"/>
      <c r="BW266" s="202"/>
      <c r="BX266" s="202"/>
    </row>
    <row r="267" spans="1:76" ht="11.25" customHeight="1" x14ac:dyDescent="0.2">
      <c r="A267" s="201"/>
      <c r="B267" s="201"/>
      <c r="C267" s="201"/>
      <c r="D267" s="201"/>
      <c r="E267" s="201"/>
      <c r="F267" s="201"/>
      <c r="G267" s="201"/>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c r="BP267" s="202"/>
      <c r="BQ267" s="202"/>
      <c r="BR267" s="202"/>
      <c r="BS267" s="202"/>
      <c r="BT267" s="202"/>
      <c r="BU267" s="202"/>
      <c r="BV267" s="202"/>
      <c r="BW267" s="202"/>
      <c r="BX267" s="202"/>
    </row>
    <row r="268" spans="1:76" ht="11.25" customHeight="1" x14ac:dyDescent="0.2">
      <c r="A268" s="201"/>
      <c r="B268" s="201"/>
      <c r="C268" s="201"/>
      <c r="D268" s="201"/>
      <c r="E268" s="201"/>
      <c r="F268" s="201"/>
      <c r="G268" s="201"/>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c r="BP268" s="202"/>
      <c r="BQ268" s="202"/>
      <c r="BR268" s="202"/>
      <c r="BS268" s="202"/>
      <c r="BT268" s="202"/>
      <c r="BU268" s="202"/>
      <c r="BV268" s="202"/>
      <c r="BW268" s="202"/>
      <c r="BX268" s="202"/>
    </row>
    <row r="269" spans="1:76" ht="11.25" customHeight="1" x14ac:dyDescent="0.2">
      <c r="A269" s="201"/>
      <c r="B269" s="201"/>
      <c r="C269" s="201"/>
      <c r="D269" s="201"/>
      <c r="E269" s="201"/>
      <c r="F269" s="201"/>
      <c r="G269" s="201"/>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c r="BP269" s="202"/>
      <c r="BQ269" s="202"/>
      <c r="BR269" s="202"/>
      <c r="BS269" s="202"/>
      <c r="BT269" s="202"/>
      <c r="BU269" s="202"/>
      <c r="BV269" s="202"/>
      <c r="BW269" s="202"/>
      <c r="BX269" s="202"/>
    </row>
    <row r="270" spans="1:76" ht="11.25" customHeight="1" x14ac:dyDescent="0.2">
      <c r="A270" s="201"/>
      <c r="B270" s="201"/>
      <c r="C270" s="201"/>
      <c r="D270" s="201"/>
      <c r="E270" s="201"/>
      <c r="F270" s="201"/>
      <c r="G270" s="201"/>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c r="BP270" s="202"/>
      <c r="BQ270" s="202"/>
      <c r="BR270" s="202"/>
      <c r="BS270" s="202"/>
      <c r="BT270" s="202"/>
      <c r="BU270" s="202"/>
      <c r="BV270" s="202"/>
      <c r="BW270" s="202"/>
      <c r="BX270" s="202"/>
    </row>
    <row r="271" spans="1:76" ht="11.25" customHeight="1" x14ac:dyDescent="0.2">
      <c r="A271" s="201"/>
      <c r="B271" s="201"/>
      <c r="C271" s="201"/>
      <c r="D271" s="201"/>
      <c r="E271" s="201"/>
      <c r="F271" s="201"/>
      <c r="G271" s="201"/>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202"/>
      <c r="BS271" s="202"/>
      <c r="BT271" s="202"/>
      <c r="BU271" s="202"/>
      <c r="BV271" s="202"/>
      <c r="BW271" s="202"/>
      <c r="BX271" s="202"/>
    </row>
    <row r="272" spans="1:76" ht="11.25" customHeight="1" x14ac:dyDescent="0.2">
      <c r="A272" s="201"/>
      <c r="B272" s="201"/>
      <c r="C272" s="201"/>
      <c r="D272" s="201"/>
      <c r="E272" s="201"/>
      <c r="F272" s="201"/>
      <c r="G272" s="201"/>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c r="BP272" s="202"/>
      <c r="BQ272" s="202"/>
      <c r="BR272" s="202"/>
      <c r="BS272" s="202"/>
      <c r="BT272" s="202"/>
      <c r="BU272" s="202"/>
      <c r="BV272" s="202"/>
      <c r="BW272" s="202"/>
      <c r="BX272" s="202"/>
    </row>
    <row r="273" spans="1:76" ht="11.25" customHeight="1" x14ac:dyDescent="0.2">
      <c r="A273" s="201"/>
      <c r="B273" s="201"/>
      <c r="C273" s="201"/>
      <c r="D273" s="201"/>
      <c r="E273" s="201"/>
      <c r="F273" s="201"/>
      <c r="G273" s="201"/>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c r="BP273" s="202"/>
      <c r="BQ273" s="202"/>
      <c r="BR273" s="202"/>
      <c r="BS273" s="202"/>
      <c r="BT273" s="202"/>
      <c r="BU273" s="202"/>
      <c r="BV273" s="202"/>
      <c r="BW273" s="202"/>
      <c r="BX273" s="202"/>
    </row>
    <row r="274" spans="1:76" ht="11.25" customHeight="1" x14ac:dyDescent="0.2">
      <c r="A274" s="201"/>
      <c r="B274" s="201"/>
      <c r="C274" s="201"/>
      <c r="D274" s="201"/>
      <c r="E274" s="201"/>
      <c r="F274" s="201"/>
      <c r="G274" s="201"/>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c r="BP274" s="202"/>
      <c r="BQ274" s="202"/>
      <c r="BR274" s="202"/>
      <c r="BS274" s="202"/>
      <c r="BT274" s="202"/>
      <c r="BU274" s="202"/>
      <c r="BV274" s="202"/>
      <c r="BW274" s="202"/>
      <c r="BX274" s="202"/>
    </row>
    <row r="275" spans="1:76" ht="11.25" customHeight="1" x14ac:dyDescent="0.2">
      <c r="A275" s="201"/>
      <c r="B275" s="201"/>
      <c r="C275" s="201"/>
      <c r="D275" s="201"/>
      <c r="E275" s="201"/>
      <c r="F275" s="201"/>
      <c r="G275" s="201"/>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c r="BP275" s="202"/>
      <c r="BQ275" s="202"/>
      <c r="BR275" s="202"/>
      <c r="BS275" s="202"/>
      <c r="BT275" s="202"/>
      <c r="BU275" s="202"/>
      <c r="BV275" s="202"/>
      <c r="BW275" s="202"/>
      <c r="BX275" s="202"/>
    </row>
    <row r="276" spans="1:76" ht="11.25" customHeight="1" x14ac:dyDescent="0.2">
      <c r="A276" s="201"/>
      <c r="B276" s="201"/>
      <c r="C276" s="201"/>
      <c r="D276" s="201"/>
      <c r="E276" s="201"/>
      <c r="F276" s="201"/>
      <c r="G276" s="201"/>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c r="BP276" s="202"/>
      <c r="BQ276" s="202"/>
      <c r="BR276" s="202"/>
      <c r="BS276" s="202"/>
      <c r="BT276" s="202"/>
      <c r="BU276" s="202"/>
      <c r="BV276" s="202"/>
      <c r="BW276" s="202"/>
      <c r="BX276" s="202"/>
    </row>
    <row r="277" spans="1:76" ht="11.25" customHeight="1" x14ac:dyDescent="0.2">
      <c r="A277" s="201"/>
      <c r="B277" s="201"/>
      <c r="C277" s="201"/>
      <c r="D277" s="201"/>
      <c r="E277" s="201"/>
      <c r="F277" s="201"/>
      <c r="G277" s="201"/>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c r="BP277" s="202"/>
      <c r="BQ277" s="202"/>
      <c r="BR277" s="202"/>
      <c r="BS277" s="202"/>
      <c r="BT277" s="202"/>
      <c r="BU277" s="202"/>
      <c r="BV277" s="202"/>
      <c r="BW277" s="202"/>
      <c r="BX277" s="202"/>
    </row>
    <row r="278" spans="1:76" ht="11.25" customHeight="1" x14ac:dyDescent="0.2">
      <c r="A278" s="201"/>
      <c r="B278" s="201"/>
      <c r="C278" s="201"/>
      <c r="D278" s="201"/>
      <c r="E278" s="201"/>
      <c r="F278" s="201"/>
      <c r="G278" s="201"/>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c r="BP278" s="202"/>
      <c r="BQ278" s="202"/>
      <c r="BR278" s="202"/>
      <c r="BS278" s="202"/>
      <c r="BT278" s="202"/>
      <c r="BU278" s="202"/>
      <c r="BV278" s="202"/>
      <c r="BW278" s="202"/>
      <c r="BX278" s="202"/>
    </row>
    <row r="279" spans="1:76" ht="11.25" customHeight="1" x14ac:dyDescent="0.2">
      <c r="A279" s="201"/>
      <c r="B279" s="201"/>
      <c r="C279" s="201"/>
      <c r="D279" s="201"/>
      <c r="E279" s="201"/>
      <c r="F279" s="201"/>
      <c r="G279" s="201"/>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c r="BP279" s="202"/>
      <c r="BQ279" s="202"/>
      <c r="BR279" s="202"/>
      <c r="BS279" s="202"/>
      <c r="BT279" s="202"/>
      <c r="BU279" s="202"/>
      <c r="BV279" s="202"/>
      <c r="BW279" s="202"/>
      <c r="BX279" s="202"/>
    </row>
    <row r="280" spans="1:76" ht="11.25" customHeight="1" x14ac:dyDescent="0.2">
      <c r="A280" s="201"/>
      <c r="B280" s="201"/>
      <c r="C280" s="201"/>
      <c r="D280" s="201"/>
      <c r="E280" s="201"/>
      <c r="F280" s="201"/>
      <c r="G280" s="201"/>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c r="BP280" s="202"/>
      <c r="BQ280" s="202"/>
      <c r="BR280" s="202"/>
      <c r="BS280" s="202"/>
      <c r="BT280" s="202"/>
      <c r="BU280" s="202"/>
      <c r="BV280" s="202"/>
      <c r="BW280" s="202"/>
      <c r="BX280" s="202"/>
    </row>
    <row r="281" spans="1:76" ht="11.25" customHeight="1" x14ac:dyDescent="0.2">
      <c r="A281" s="201"/>
      <c r="B281" s="201"/>
      <c r="C281" s="201"/>
      <c r="D281" s="201"/>
      <c r="E281" s="201"/>
      <c r="F281" s="201"/>
      <c r="G281" s="201"/>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c r="BP281" s="202"/>
      <c r="BQ281" s="202"/>
      <c r="BR281" s="202"/>
      <c r="BS281" s="202"/>
      <c r="BT281" s="202"/>
      <c r="BU281" s="202"/>
      <c r="BV281" s="202"/>
      <c r="BW281" s="202"/>
      <c r="BX281" s="202"/>
    </row>
    <row r="282" spans="1:76" ht="11.25" customHeight="1" x14ac:dyDescent="0.2">
      <c r="A282" s="201"/>
      <c r="B282" s="201"/>
      <c r="C282" s="201"/>
      <c r="D282" s="201"/>
      <c r="E282" s="201"/>
      <c r="F282" s="201"/>
      <c r="G282" s="201"/>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row>
    <row r="283" spans="1:76" ht="11.25" customHeight="1" x14ac:dyDescent="0.2">
      <c r="A283" s="201"/>
      <c r="B283" s="201"/>
      <c r="C283" s="201"/>
      <c r="D283" s="201"/>
      <c r="E283" s="201"/>
      <c r="F283" s="201"/>
      <c r="G283" s="201"/>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row>
    <row r="284" spans="1:76" ht="11.25" customHeight="1" x14ac:dyDescent="0.2">
      <c r="A284" s="201"/>
      <c r="B284" s="201"/>
      <c r="C284" s="201"/>
      <c r="D284" s="201"/>
      <c r="E284" s="201"/>
      <c r="F284" s="201"/>
      <c r="G284" s="201"/>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row>
    <row r="285" spans="1:76" ht="11.25" customHeight="1" x14ac:dyDescent="0.2">
      <c r="A285" s="201"/>
      <c r="B285" s="201"/>
      <c r="C285" s="201"/>
      <c r="D285" s="201"/>
      <c r="E285" s="201"/>
      <c r="F285" s="201"/>
      <c r="G285" s="201"/>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c r="BP285" s="202"/>
      <c r="BQ285" s="202"/>
      <c r="BR285" s="202"/>
      <c r="BS285" s="202"/>
      <c r="BT285" s="202"/>
      <c r="BU285" s="202"/>
      <c r="BV285" s="202"/>
      <c r="BW285" s="202"/>
      <c r="BX285" s="202"/>
    </row>
    <row r="286" spans="1:76" ht="11.25" customHeight="1" x14ac:dyDescent="0.2">
      <c r="A286" s="201"/>
      <c r="B286" s="201"/>
      <c r="C286" s="201"/>
      <c r="D286" s="201"/>
      <c r="E286" s="201"/>
      <c r="F286" s="201"/>
      <c r="G286" s="201"/>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c r="BP286" s="202"/>
      <c r="BQ286" s="202"/>
      <c r="BR286" s="202"/>
      <c r="BS286" s="202"/>
      <c r="BT286" s="202"/>
      <c r="BU286" s="202"/>
      <c r="BV286" s="202"/>
      <c r="BW286" s="202"/>
      <c r="BX286" s="202"/>
    </row>
    <row r="287" spans="1:76" ht="11.25" customHeight="1" x14ac:dyDescent="0.2">
      <c r="A287" s="201"/>
      <c r="B287" s="201"/>
      <c r="C287" s="201"/>
      <c r="D287" s="201"/>
      <c r="E287" s="201"/>
      <c r="F287" s="201"/>
      <c r="G287" s="201"/>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c r="BP287" s="202"/>
      <c r="BQ287" s="202"/>
      <c r="BR287" s="202"/>
      <c r="BS287" s="202"/>
      <c r="BT287" s="202"/>
      <c r="BU287" s="202"/>
      <c r="BV287" s="202"/>
      <c r="BW287" s="202"/>
      <c r="BX287" s="202"/>
    </row>
    <row r="288" spans="1:76" ht="11.25" customHeight="1" x14ac:dyDescent="0.2">
      <c r="A288" s="201"/>
      <c r="B288" s="201"/>
      <c r="C288" s="201"/>
      <c r="D288" s="201"/>
      <c r="E288" s="201"/>
      <c r="F288" s="201"/>
      <c r="G288" s="201"/>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2"/>
      <c r="BR288" s="202"/>
      <c r="BS288" s="202"/>
      <c r="BT288" s="202"/>
      <c r="BU288" s="202"/>
      <c r="BV288" s="202"/>
      <c r="BW288" s="202"/>
      <c r="BX288" s="202"/>
    </row>
    <row r="289" spans="1:76" ht="11.25" customHeight="1" x14ac:dyDescent="0.2">
      <c r="A289" s="201"/>
      <c r="B289" s="201"/>
      <c r="C289" s="201"/>
      <c r="D289" s="201"/>
      <c r="E289" s="201"/>
      <c r="F289" s="201"/>
      <c r="G289" s="201"/>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c r="BP289" s="202"/>
      <c r="BQ289" s="202"/>
      <c r="BR289" s="202"/>
      <c r="BS289" s="202"/>
      <c r="BT289" s="202"/>
      <c r="BU289" s="202"/>
      <c r="BV289" s="202"/>
      <c r="BW289" s="202"/>
      <c r="BX289" s="202"/>
    </row>
    <row r="290" spans="1:76" ht="11.25" customHeight="1" x14ac:dyDescent="0.2">
      <c r="A290" s="201"/>
      <c r="B290" s="201"/>
      <c r="C290" s="201"/>
      <c r="D290" s="201"/>
      <c r="E290" s="201"/>
      <c r="F290" s="201"/>
      <c r="G290" s="201"/>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c r="BP290" s="202"/>
      <c r="BQ290" s="202"/>
      <c r="BR290" s="202"/>
      <c r="BS290" s="202"/>
      <c r="BT290" s="202"/>
      <c r="BU290" s="202"/>
      <c r="BV290" s="202"/>
      <c r="BW290" s="202"/>
      <c r="BX290" s="202"/>
    </row>
    <row r="291" spans="1:76" ht="11.25" customHeight="1" x14ac:dyDescent="0.2">
      <c r="A291" s="201"/>
      <c r="B291" s="201"/>
      <c r="C291" s="201"/>
      <c r="D291" s="201"/>
      <c r="E291" s="201"/>
      <c r="F291" s="201"/>
      <c r="G291" s="201"/>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c r="BP291" s="202"/>
      <c r="BQ291" s="202"/>
      <c r="BR291" s="202"/>
      <c r="BS291" s="202"/>
      <c r="BT291" s="202"/>
      <c r="BU291" s="202"/>
      <c r="BV291" s="202"/>
      <c r="BW291" s="202"/>
      <c r="BX291" s="202"/>
    </row>
    <row r="292" spans="1:76" ht="11.25" customHeight="1" x14ac:dyDescent="0.2">
      <c r="A292" s="201"/>
      <c r="B292" s="201"/>
      <c r="C292" s="201"/>
      <c r="D292" s="201"/>
      <c r="E292" s="201"/>
      <c r="F292" s="201"/>
      <c r="G292" s="201"/>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c r="BP292" s="202"/>
      <c r="BQ292" s="202"/>
      <c r="BR292" s="202"/>
      <c r="BS292" s="202"/>
      <c r="BT292" s="202"/>
      <c r="BU292" s="202"/>
      <c r="BV292" s="202"/>
      <c r="BW292" s="202"/>
      <c r="BX292" s="202"/>
    </row>
    <row r="293" spans="1:76" ht="11.25" customHeight="1" x14ac:dyDescent="0.2">
      <c r="A293" s="201"/>
      <c r="B293" s="201"/>
      <c r="C293" s="201"/>
      <c r="D293" s="201"/>
      <c r="E293" s="201"/>
      <c r="F293" s="201"/>
      <c r="G293" s="201"/>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c r="BP293" s="202"/>
      <c r="BQ293" s="202"/>
      <c r="BR293" s="202"/>
      <c r="BS293" s="202"/>
      <c r="BT293" s="202"/>
      <c r="BU293" s="202"/>
      <c r="BV293" s="202"/>
      <c r="BW293" s="202"/>
      <c r="BX293" s="202"/>
    </row>
    <row r="294" spans="1:76" ht="11.25" customHeight="1" x14ac:dyDescent="0.2">
      <c r="A294" s="201"/>
      <c r="B294" s="201"/>
      <c r="C294" s="201"/>
      <c r="D294" s="201"/>
      <c r="E294" s="201"/>
      <c r="F294" s="201"/>
      <c r="G294" s="201"/>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2"/>
      <c r="BR294" s="202"/>
      <c r="BS294" s="202"/>
      <c r="BT294" s="202"/>
      <c r="BU294" s="202"/>
      <c r="BV294" s="202"/>
      <c r="BW294" s="202"/>
      <c r="BX294" s="202"/>
    </row>
    <row r="295" spans="1:76" ht="11.25" customHeight="1" x14ac:dyDescent="0.2">
      <c r="A295" s="201"/>
      <c r="B295" s="201"/>
      <c r="C295" s="201"/>
      <c r="D295" s="201"/>
      <c r="E295" s="201"/>
      <c r="F295" s="201"/>
      <c r="G295" s="201"/>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row>
    <row r="296" spans="1:76" ht="11.25" customHeight="1" x14ac:dyDescent="0.2">
      <c r="A296" s="201"/>
      <c r="B296" s="201"/>
      <c r="C296" s="201"/>
      <c r="D296" s="201"/>
      <c r="E296" s="201"/>
      <c r="F296" s="201"/>
      <c r="G296" s="201"/>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c r="BP296" s="202"/>
      <c r="BQ296" s="202"/>
      <c r="BR296" s="202"/>
      <c r="BS296" s="202"/>
      <c r="BT296" s="202"/>
      <c r="BU296" s="202"/>
      <c r="BV296" s="202"/>
      <c r="BW296" s="202"/>
      <c r="BX296" s="202"/>
    </row>
    <row r="297" spans="1:76" ht="11.25" customHeight="1" x14ac:dyDescent="0.2">
      <c r="A297" s="201"/>
      <c r="B297" s="201"/>
      <c r="C297" s="201"/>
      <c r="D297" s="201"/>
      <c r="E297" s="201"/>
      <c r="F297" s="201"/>
      <c r="G297" s="201"/>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c r="BP297" s="202"/>
      <c r="BQ297" s="202"/>
      <c r="BR297" s="202"/>
      <c r="BS297" s="202"/>
      <c r="BT297" s="202"/>
      <c r="BU297" s="202"/>
      <c r="BV297" s="202"/>
      <c r="BW297" s="202"/>
      <c r="BX297" s="202"/>
    </row>
    <row r="298" spans="1:76" ht="11.25" customHeight="1" x14ac:dyDescent="0.2">
      <c r="A298" s="201"/>
      <c r="B298" s="201"/>
      <c r="C298" s="201"/>
      <c r="D298" s="201"/>
      <c r="E298" s="201"/>
      <c r="F298" s="201"/>
      <c r="G298" s="201"/>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c r="BP298" s="202"/>
      <c r="BQ298" s="202"/>
      <c r="BR298" s="202"/>
      <c r="BS298" s="202"/>
      <c r="BT298" s="202"/>
      <c r="BU298" s="202"/>
      <c r="BV298" s="202"/>
      <c r="BW298" s="202"/>
      <c r="BX298" s="202"/>
    </row>
    <row r="299" spans="1:76" ht="11.25" customHeight="1" x14ac:dyDescent="0.2">
      <c r="A299" s="201"/>
      <c r="B299" s="201"/>
      <c r="C299" s="201"/>
      <c r="D299" s="201"/>
      <c r="E299" s="201"/>
      <c r="F299" s="201"/>
      <c r="G299" s="201"/>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BR299" s="202"/>
      <c r="BS299" s="202"/>
      <c r="BT299" s="202"/>
      <c r="BU299" s="202"/>
      <c r="BV299" s="202"/>
      <c r="BW299" s="202"/>
      <c r="BX299" s="202"/>
    </row>
    <row r="300" spans="1:76" ht="11.25" customHeight="1" x14ac:dyDescent="0.2">
      <c r="A300" s="201"/>
      <c r="B300" s="201"/>
      <c r="C300" s="201"/>
      <c r="D300" s="201"/>
      <c r="E300" s="201"/>
      <c r="F300" s="201"/>
      <c r="G300" s="201"/>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c r="BP300" s="202"/>
      <c r="BQ300" s="202"/>
      <c r="BR300" s="202"/>
      <c r="BS300" s="202"/>
      <c r="BT300" s="202"/>
      <c r="BU300" s="202"/>
      <c r="BV300" s="202"/>
      <c r="BW300" s="202"/>
      <c r="BX300" s="202"/>
    </row>
    <row r="301" spans="1:76" ht="11.25" customHeight="1" x14ac:dyDescent="0.2">
      <c r="A301" s="201"/>
      <c r="B301" s="201"/>
      <c r="C301" s="201"/>
      <c r="D301" s="201"/>
      <c r="E301" s="201"/>
      <c r="F301" s="201"/>
      <c r="G301" s="201"/>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c r="BP301" s="202"/>
      <c r="BQ301" s="202"/>
      <c r="BR301" s="202"/>
      <c r="BS301" s="202"/>
      <c r="BT301" s="202"/>
      <c r="BU301" s="202"/>
      <c r="BV301" s="202"/>
      <c r="BW301" s="202"/>
      <c r="BX301" s="202"/>
    </row>
    <row r="302" spans="1:76" ht="11.25" customHeight="1" x14ac:dyDescent="0.2">
      <c r="A302" s="201"/>
      <c r="B302" s="201"/>
      <c r="C302" s="201"/>
      <c r="D302" s="201"/>
      <c r="E302" s="201"/>
      <c r="F302" s="201"/>
      <c r="G302" s="201"/>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c r="BP302" s="202"/>
      <c r="BQ302" s="202"/>
      <c r="BR302" s="202"/>
      <c r="BS302" s="202"/>
      <c r="BT302" s="202"/>
      <c r="BU302" s="202"/>
      <c r="BV302" s="202"/>
      <c r="BW302" s="202"/>
      <c r="BX302" s="202"/>
    </row>
    <row r="303" spans="1:76" ht="11.25" customHeight="1" x14ac:dyDescent="0.2">
      <c r="A303" s="201"/>
      <c r="B303" s="201"/>
      <c r="C303" s="201"/>
      <c r="D303" s="201"/>
      <c r="E303" s="201"/>
      <c r="F303" s="201"/>
      <c r="G303" s="201"/>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c r="BP303" s="202"/>
      <c r="BQ303" s="202"/>
      <c r="BR303" s="202"/>
      <c r="BS303" s="202"/>
      <c r="BT303" s="202"/>
      <c r="BU303" s="202"/>
      <c r="BV303" s="202"/>
      <c r="BW303" s="202"/>
      <c r="BX303" s="202"/>
    </row>
    <row r="304" spans="1:76" ht="11.25" customHeight="1" x14ac:dyDescent="0.2">
      <c r="A304" s="201"/>
      <c r="B304" s="201"/>
      <c r="C304" s="201"/>
      <c r="D304" s="201"/>
      <c r="E304" s="201"/>
      <c r="F304" s="201"/>
      <c r="G304" s="201"/>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c r="BP304" s="202"/>
      <c r="BQ304" s="202"/>
      <c r="BR304" s="202"/>
      <c r="BS304" s="202"/>
      <c r="BT304" s="202"/>
      <c r="BU304" s="202"/>
      <c r="BV304" s="202"/>
      <c r="BW304" s="202"/>
      <c r="BX304" s="202"/>
    </row>
    <row r="305" spans="1:76" ht="11.25" customHeight="1" x14ac:dyDescent="0.2">
      <c r="A305" s="201"/>
      <c r="B305" s="201"/>
      <c r="C305" s="201"/>
      <c r="D305" s="201"/>
      <c r="E305" s="201"/>
      <c r="F305" s="201"/>
      <c r="G305" s="201"/>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c r="BP305" s="202"/>
      <c r="BQ305" s="202"/>
      <c r="BR305" s="202"/>
      <c r="BS305" s="202"/>
      <c r="BT305" s="202"/>
      <c r="BU305" s="202"/>
      <c r="BV305" s="202"/>
      <c r="BW305" s="202"/>
      <c r="BX305" s="202"/>
    </row>
    <row r="306" spans="1:76" ht="11.25" customHeight="1" x14ac:dyDescent="0.2">
      <c r="A306" s="201"/>
      <c r="B306" s="201"/>
      <c r="C306" s="201"/>
      <c r="D306" s="201"/>
      <c r="E306" s="201"/>
      <c r="F306" s="201"/>
      <c r="G306" s="201"/>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c r="BP306" s="202"/>
      <c r="BQ306" s="202"/>
      <c r="BR306" s="202"/>
      <c r="BS306" s="202"/>
      <c r="BT306" s="202"/>
      <c r="BU306" s="202"/>
      <c r="BV306" s="202"/>
      <c r="BW306" s="202"/>
      <c r="BX306" s="202"/>
    </row>
    <row r="307" spans="1:76" ht="11.25" customHeight="1" x14ac:dyDescent="0.2">
      <c r="A307" s="201"/>
      <c r="B307" s="201"/>
      <c r="C307" s="201"/>
      <c r="D307" s="201"/>
      <c r="E307" s="201"/>
      <c r="F307" s="201"/>
      <c r="G307" s="201"/>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c r="BP307" s="202"/>
      <c r="BQ307" s="202"/>
      <c r="BR307" s="202"/>
      <c r="BS307" s="202"/>
      <c r="BT307" s="202"/>
      <c r="BU307" s="202"/>
      <c r="BV307" s="202"/>
      <c r="BW307" s="202"/>
      <c r="BX307" s="202"/>
    </row>
    <row r="308" spans="1:76" ht="11.25" customHeight="1" x14ac:dyDescent="0.2">
      <c r="A308" s="201"/>
      <c r="B308" s="201"/>
      <c r="C308" s="201"/>
      <c r="D308" s="201"/>
      <c r="E308" s="201"/>
      <c r="F308" s="201"/>
      <c r="G308" s="201"/>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c r="BP308" s="202"/>
      <c r="BQ308" s="202"/>
      <c r="BR308" s="202"/>
      <c r="BS308" s="202"/>
      <c r="BT308" s="202"/>
      <c r="BU308" s="202"/>
      <c r="BV308" s="202"/>
      <c r="BW308" s="202"/>
      <c r="BX308" s="202"/>
    </row>
    <row r="309" spans="1:76" ht="11.25" customHeight="1" x14ac:dyDescent="0.2">
      <c r="A309" s="201"/>
      <c r="B309" s="201"/>
      <c r="C309" s="201"/>
      <c r="D309" s="201"/>
      <c r="E309" s="201"/>
      <c r="F309" s="201"/>
      <c r="G309" s="201"/>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c r="BP309" s="202"/>
      <c r="BQ309" s="202"/>
      <c r="BR309" s="202"/>
      <c r="BS309" s="202"/>
      <c r="BT309" s="202"/>
      <c r="BU309" s="202"/>
      <c r="BV309" s="202"/>
      <c r="BW309" s="202"/>
      <c r="BX309" s="202"/>
    </row>
    <row r="310" spans="1:76" ht="11.25" customHeight="1" x14ac:dyDescent="0.2">
      <c r="A310" s="201"/>
      <c r="B310" s="201"/>
      <c r="C310" s="201"/>
      <c r="D310" s="201"/>
      <c r="E310" s="201"/>
      <c r="F310" s="201"/>
      <c r="G310" s="201"/>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row>
    <row r="311" spans="1:76" ht="11.25" customHeight="1" x14ac:dyDescent="0.2">
      <c r="A311" s="201"/>
      <c r="B311" s="201"/>
      <c r="C311" s="201"/>
      <c r="D311" s="201"/>
      <c r="E311" s="201"/>
      <c r="F311" s="201"/>
      <c r="G311" s="201"/>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row>
    <row r="312" spans="1:76" ht="11.25" customHeight="1" x14ac:dyDescent="0.2">
      <c r="A312" s="201"/>
      <c r="B312" s="201"/>
      <c r="C312" s="201"/>
      <c r="D312" s="201"/>
      <c r="E312" s="201"/>
      <c r="F312" s="201"/>
      <c r="G312" s="201"/>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c r="BP312" s="202"/>
      <c r="BQ312" s="202"/>
      <c r="BR312" s="202"/>
      <c r="BS312" s="202"/>
      <c r="BT312" s="202"/>
      <c r="BU312" s="202"/>
      <c r="BV312" s="202"/>
      <c r="BW312" s="202"/>
      <c r="BX312" s="202"/>
    </row>
    <row r="313" spans="1:76" ht="11.25" customHeight="1" x14ac:dyDescent="0.2">
      <c r="A313" s="201"/>
      <c r="B313" s="201"/>
      <c r="C313" s="201"/>
      <c r="D313" s="201"/>
      <c r="E313" s="201"/>
      <c r="F313" s="201"/>
      <c r="G313" s="201"/>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c r="BP313" s="202"/>
      <c r="BQ313" s="202"/>
      <c r="BR313" s="202"/>
      <c r="BS313" s="202"/>
      <c r="BT313" s="202"/>
      <c r="BU313" s="202"/>
      <c r="BV313" s="202"/>
      <c r="BW313" s="202"/>
      <c r="BX313" s="202"/>
    </row>
    <row r="314" spans="1:76" ht="11.25" customHeight="1" x14ac:dyDescent="0.2">
      <c r="A314" s="201"/>
      <c r="B314" s="201"/>
      <c r="C314" s="201"/>
      <c r="D314" s="201"/>
      <c r="E314" s="201"/>
      <c r="F314" s="201"/>
      <c r="G314" s="201"/>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c r="BP314" s="202"/>
      <c r="BQ314" s="202"/>
      <c r="BR314" s="202"/>
      <c r="BS314" s="202"/>
      <c r="BT314" s="202"/>
      <c r="BU314" s="202"/>
      <c r="BV314" s="202"/>
      <c r="BW314" s="202"/>
      <c r="BX314" s="202"/>
    </row>
    <row r="315" spans="1:76" ht="11.25" customHeight="1" x14ac:dyDescent="0.2">
      <c r="A315" s="201"/>
      <c r="B315" s="201"/>
      <c r="C315" s="201"/>
      <c r="D315" s="201"/>
      <c r="E315" s="201"/>
      <c r="F315" s="201"/>
      <c r="G315" s="201"/>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c r="BP315" s="202"/>
      <c r="BQ315" s="202"/>
      <c r="BR315" s="202"/>
      <c r="BS315" s="202"/>
      <c r="BT315" s="202"/>
      <c r="BU315" s="202"/>
      <c r="BV315" s="202"/>
      <c r="BW315" s="202"/>
      <c r="BX315" s="202"/>
    </row>
    <row r="316" spans="1:76" ht="11.25" customHeight="1" x14ac:dyDescent="0.2">
      <c r="A316" s="201"/>
      <c r="B316" s="201"/>
      <c r="C316" s="201"/>
      <c r="D316" s="201"/>
      <c r="E316" s="201"/>
      <c r="F316" s="201"/>
      <c r="G316" s="201"/>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row>
    <row r="317" spans="1:76" ht="11.25" customHeight="1" x14ac:dyDescent="0.2">
      <c r="A317" s="201"/>
      <c r="B317" s="201"/>
      <c r="C317" s="201"/>
      <c r="D317" s="201"/>
      <c r="E317" s="201"/>
      <c r="F317" s="201"/>
      <c r="G317" s="201"/>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row>
    <row r="318" spans="1:76" ht="11.25" customHeight="1" x14ac:dyDescent="0.2">
      <c r="A318" s="201"/>
      <c r="B318" s="201"/>
      <c r="C318" s="201"/>
      <c r="D318" s="201"/>
      <c r="E318" s="201"/>
      <c r="F318" s="201"/>
      <c r="G318" s="201"/>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row>
    <row r="319" spans="1:76" ht="11.25" customHeight="1" x14ac:dyDescent="0.2">
      <c r="A319" s="201"/>
      <c r="B319" s="201"/>
      <c r="C319" s="201"/>
      <c r="D319" s="201"/>
      <c r="E319" s="201"/>
      <c r="F319" s="201"/>
      <c r="G319" s="201"/>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2"/>
      <c r="BR319" s="202"/>
      <c r="BS319" s="202"/>
      <c r="BT319" s="202"/>
      <c r="BU319" s="202"/>
      <c r="BV319" s="202"/>
      <c r="BW319" s="202"/>
      <c r="BX319" s="202"/>
    </row>
    <row r="320" spans="1:76" ht="11.25" customHeight="1" x14ac:dyDescent="0.2">
      <c r="A320" s="201"/>
      <c r="B320" s="201"/>
      <c r="C320" s="201"/>
      <c r="D320" s="201"/>
      <c r="E320" s="201"/>
      <c r="F320" s="201"/>
      <c r="G320" s="201"/>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row>
    <row r="321" spans="1:76" ht="11.25" customHeight="1" x14ac:dyDescent="0.2">
      <c r="A321" s="201"/>
      <c r="B321" s="201"/>
      <c r="C321" s="201"/>
      <c r="D321" s="201"/>
      <c r="E321" s="201"/>
      <c r="F321" s="201"/>
      <c r="G321" s="201"/>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row>
    <row r="322" spans="1:76" ht="11.25" customHeight="1" x14ac:dyDescent="0.2">
      <c r="A322" s="201"/>
      <c r="B322" s="201"/>
      <c r="C322" s="201"/>
      <c r="D322" s="201"/>
      <c r="E322" s="201"/>
      <c r="F322" s="201"/>
      <c r="G322" s="201"/>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c r="BP322" s="202"/>
      <c r="BQ322" s="202"/>
      <c r="BR322" s="202"/>
      <c r="BS322" s="202"/>
      <c r="BT322" s="202"/>
      <c r="BU322" s="202"/>
      <c r="BV322" s="202"/>
      <c r="BW322" s="202"/>
      <c r="BX322" s="202"/>
    </row>
    <row r="323" spans="1:76" ht="11.25" customHeight="1" x14ac:dyDescent="0.2">
      <c r="A323" s="201"/>
      <c r="B323" s="201"/>
      <c r="C323" s="201"/>
      <c r="D323" s="201"/>
      <c r="E323" s="201"/>
      <c r="F323" s="201"/>
      <c r="G323" s="201"/>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c r="BP323" s="202"/>
      <c r="BQ323" s="202"/>
      <c r="BR323" s="202"/>
      <c r="BS323" s="202"/>
      <c r="BT323" s="202"/>
      <c r="BU323" s="202"/>
      <c r="BV323" s="202"/>
      <c r="BW323" s="202"/>
      <c r="BX323" s="202"/>
    </row>
    <row r="324" spans="1:76" ht="11.25" customHeight="1" x14ac:dyDescent="0.2">
      <c r="A324" s="201"/>
      <c r="B324" s="201"/>
      <c r="C324" s="201"/>
      <c r="D324" s="201"/>
      <c r="E324" s="201"/>
      <c r="F324" s="201"/>
      <c r="G324" s="201"/>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row>
    <row r="325" spans="1:76" ht="11.25" customHeight="1" x14ac:dyDescent="0.2">
      <c r="A325" s="201"/>
      <c r="B325" s="201"/>
      <c r="C325" s="201"/>
      <c r="D325" s="201"/>
      <c r="E325" s="201"/>
      <c r="F325" s="201"/>
      <c r="G325" s="201"/>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2"/>
      <c r="BR325" s="202"/>
      <c r="BS325" s="202"/>
      <c r="BT325" s="202"/>
      <c r="BU325" s="202"/>
      <c r="BV325" s="202"/>
      <c r="BW325" s="202"/>
      <c r="BX325" s="202"/>
    </row>
    <row r="326" spans="1:76" ht="11.25" customHeight="1" x14ac:dyDescent="0.2">
      <c r="A326" s="201"/>
      <c r="B326" s="201"/>
      <c r="C326" s="201"/>
      <c r="D326" s="201"/>
      <c r="E326" s="201"/>
      <c r="F326" s="201"/>
      <c r="G326" s="201"/>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c r="BP326" s="202"/>
      <c r="BQ326" s="202"/>
      <c r="BR326" s="202"/>
      <c r="BS326" s="202"/>
      <c r="BT326" s="202"/>
      <c r="BU326" s="202"/>
      <c r="BV326" s="202"/>
      <c r="BW326" s="202"/>
      <c r="BX326" s="202"/>
    </row>
    <row r="327" spans="1:76" ht="11.25" customHeight="1" x14ac:dyDescent="0.2">
      <c r="A327" s="201"/>
      <c r="B327" s="201"/>
      <c r="C327" s="201"/>
      <c r="D327" s="201"/>
      <c r="E327" s="201"/>
      <c r="F327" s="201"/>
      <c r="G327" s="201"/>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c r="BP327" s="202"/>
      <c r="BQ327" s="202"/>
      <c r="BR327" s="202"/>
      <c r="BS327" s="202"/>
      <c r="BT327" s="202"/>
      <c r="BU327" s="202"/>
      <c r="BV327" s="202"/>
      <c r="BW327" s="202"/>
      <c r="BX327" s="202"/>
    </row>
    <row r="328" spans="1:76" ht="11.25" customHeight="1" x14ac:dyDescent="0.2">
      <c r="A328" s="201"/>
      <c r="B328" s="201"/>
      <c r="C328" s="201"/>
      <c r="D328" s="201"/>
      <c r="E328" s="201"/>
      <c r="F328" s="201"/>
      <c r="G328" s="201"/>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c r="BP328" s="202"/>
      <c r="BQ328" s="202"/>
      <c r="BR328" s="202"/>
      <c r="BS328" s="202"/>
      <c r="BT328" s="202"/>
      <c r="BU328" s="202"/>
      <c r="BV328" s="202"/>
      <c r="BW328" s="202"/>
      <c r="BX328" s="202"/>
    </row>
    <row r="329" spans="1:76" ht="11.25" customHeight="1" x14ac:dyDescent="0.2">
      <c r="A329" s="201"/>
      <c r="B329" s="201"/>
      <c r="C329" s="201"/>
      <c r="D329" s="201"/>
      <c r="E329" s="201"/>
      <c r="F329" s="201"/>
      <c r="G329" s="201"/>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c r="BP329" s="202"/>
      <c r="BQ329" s="202"/>
      <c r="BR329" s="202"/>
      <c r="BS329" s="202"/>
      <c r="BT329" s="202"/>
      <c r="BU329" s="202"/>
      <c r="BV329" s="202"/>
      <c r="BW329" s="202"/>
      <c r="BX329" s="202"/>
    </row>
    <row r="330" spans="1:76" ht="11.25" customHeight="1" x14ac:dyDescent="0.2">
      <c r="A330" s="201"/>
      <c r="B330" s="201"/>
      <c r="C330" s="201"/>
      <c r="D330" s="201"/>
      <c r="E330" s="201"/>
      <c r="F330" s="201"/>
      <c r="G330" s="201"/>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c r="BP330" s="202"/>
      <c r="BQ330" s="202"/>
      <c r="BR330" s="202"/>
      <c r="BS330" s="202"/>
      <c r="BT330" s="202"/>
      <c r="BU330" s="202"/>
      <c r="BV330" s="202"/>
      <c r="BW330" s="202"/>
      <c r="BX330" s="202"/>
    </row>
    <row r="331" spans="1:76" ht="11.25" customHeight="1" x14ac:dyDescent="0.2">
      <c r="A331" s="201"/>
      <c r="B331" s="201"/>
      <c r="C331" s="201"/>
      <c r="D331" s="201"/>
      <c r="E331" s="201"/>
      <c r="F331" s="201"/>
      <c r="G331" s="201"/>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row>
    <row r="332" spans="1:76" ht="11.25" customHeight="1" x14ac:dyDescent="0.2">
      <c r="A332" s="201"/>
      <c r="B332" s="201"/>
      <c r="C332" s="201"/>
      <c r="D332" s="201"/>
      <c r="E332" s="201"/>
      <c r="F332" s="201"/>
      <c r="G332" s="201"/>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row>
    <row r="333" spans="1:76" ht="11.25" customHeight="1" x14ac:dyDescent="0.2">
      <c r="A333" s="201"/>
      <c r="B333" s="201"/>
      <c r="C333" s="201"/>
      <c r="D333" s="201"/>
      <c r="E333" s="201"/>
      <c r="F333" s="201"/>
      <c r="G333" s="201"/>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row>
    <row r="334" spans="1:76" ht="11.25" customHeight="1" x14ac:dyDescent="0.2">
      <c r="A334" s="201"/>
      <c r="B334" s="201"/>
      <c r="C334" s="201"/>
      <c r="D334" s="201"/>
      <c r="E334" s="201"/>
      <c r="F334" s="201"/>
      <c r="G334" s="201"/>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row>
    <row r="335" spans="1:76" ht="11.25" customHeight="1" x14ac:dyDescent="0.2">
      <c r="A335" s="201"/>
      <c r="B335" s="201"/>
      <c r="C335" s="201"/>
      <c r="D335" s="201"/>
      <c r="E335" s="201"/>
      <c r="F335" s="201"/>
      <c r="G335" s="201"/>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c r="BP335" s="202"/>
      <c r="BQ335" s="202"/>
      <c r="BR335" s="202"/>
      <c r="BS335" s="202"/>
      <c r="BT335" s="202"/>
      <c r="BU335" s="202"/>
      <c r="BV335" s="202"/>
      <c r="BW335" s="202"/>
      <c r="BX335" s="202"/>
    </row>
    <row r="336" spans="1:76" ht="11.25" customHeight="1" x14ac:dyDescent="0.2">
      <c r="A336" s="201"/>
      <c r="B336" s="201"/>
      <c r="C336" s="201"/>
      <c r="D336" s="201"/>
      <c r="E336" s="201"/>
      <c r="F336" s="201"/>
      <c r="G336" s="201"/>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c r="BP336" s="202"/>
      <c r="BQ336" s="202"/>
      <c r="BR336" s="202"/>
      <c r="BS336" s="202"/>
      <c r="BT336" s="202"/>
      <c r="BU336" s="202"/>
      <c r="BV336" s="202"/>
      <c r="BW336" s="202"/>
      <c r="BX336" s="202"/>
    </row>
    <row r="337" spans="1:76" ht="11.25" customHeight="1" x14ac:dyDescent="0.2">
      <c r="A337" s="201"/>
      <c r="B337" s="201"/>
      <c r="C337" s="201"/>
      <c r="D337" s="201"/>
      <c r="E337" s="201"/>
      <c r="F337" s="201"/>
      <c r="G337" s="201"/>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c r="BC337" s="202"/>
      <c r="BD337" s="202"/>
      <c r="BE337" s="202"/>
      <c r="BF337" s="202"/>
      <c r="BG337" s="202"/>
      <c r="BH337" s="202"/>
      <c r="BI337" s="202"/>
      <c r="BJ337" s="202"/>
      <c r="BK337" s="202"/>
      <c r="BL337" s="202"/>
      <c r="BM337" s="202"/>
      <c r="BN337" s="202"/>
      <c r="BO337" s="202"/>
      <c r="BP337" s="202"/>
      <c r="BQ337" s="202"/>
      <c r="BR337" s="202"/>
      <c r="BS337" s="202"/>
      <c r="BT337" s="202"/>
      <c r="BU337" s="202"/>
      <c r="BV337" s="202"/>
      <c r="BW337" s="202"/>
      <c r="BX337" s="202"/>
    </row>
    <row r="338" spans="1:76" ht="11.25" customHeight="1" x14ac:dyDescent="0.2">
      <c r="A338" s="201"/>
      <c r="B338" s="201"/>
      <c r="C338" s="201"/>
      <c r="D338" s="201"/>
      <c r="E338" s="201"/>
      <c r="F338" s="201"/>
      <c r="G338" s="201"/>
      <c r="Z338" s="202"/>
      <c r="AA338" s="202"/>
      <c r="AB338" s="202"/>
      <c r="AC338" s="202"/>
      <c r="AD338" s="202"/>
      <c r="AE338" s="202"/>
      <c r="AF338" s="202"/>
      <c r="AG338" s="202"/>
      <c r="AH338" s="202"/>
      <c r="AI338" s="202"/>
      <c r="AJ338" s="202"/>
      <c r="AK338" s="202"/>
      <c r="AL338" s="202"/>
      <c r="AM338" s="202"/>
      <c r="AN338" s="202"/>
      <c r="AO338" s="202"/>
      <c r="AP338" s="202"/>
      <c r="AQ338" s="202"/>
      <c r="AR338" s="202"/>
      <c r="AS338" s="202"/>
      <c r="AT338" s="202"/>
      <c r="AU338" s="202"/>
      <c r="AV338" s="202"/>
      <c r="AW338" s="202"/>
      <c r="AX338" s="202"/>
      <c r="AY338" s="202"/>
      <c r="AZ338" s="202"/>
      <c r="BA338" s="202"/>
      <c r="BB338" s="202"/>
      <c r="BC338" s="202"/>
      <c r="BD338" s="202"/>
      <c r="BE338" s="202"/>
      <c r="BF338" s="202"/>
      <c r="BG338" s="202"/>
      <c r="BH338" s="202"/>
      <c r="BI338" s="202"/>
      <c r="BJ338" s="202"/>
      <c r="BK338" s="202"/>
      <c r="BL338" s="202"/>
      <c r="BM338" s="202"/>
      <c r="BN338" s="202"/>
      <c r="BO338" s="202"/>
      <c r="BP338" s="202"/>
      <c r="BQ338" s="202"/>
      <c r="BR338" s="202"/>
      <c r="BS338" s="202"/>
      <c r="BT338" s="202"/>
      <c r="BU338" s="202"/>
      <c r="BV338" s="202"/>
      <c r="BW338" s="202"/>
      <c r="BX338" s="202"/>
    </row>
    <row r="339" spans="1:76" ht="11.25" customHeight="1" x14ac:dyDescent="0.2">
      <c r="A339" s="201"/>
      <c r="B339" s="201"/>
      <c r="C339" s="201"/>
      <c r="D339" s="201"/>
      <c r="E339" s="201"/>
      <c r="F339" s="201"/>
      <c r="G339" s="201"/>
      <c r="Z339" s="202"/>
      <c r="AA339" s="202"/>
      <c r="AB339" s="202"/>
      <c r="AC339" s="202"/>
      <c r="AD339" s="202"/>
      <c r="AE339" s="202"/>
      <c r="AF339" s="202"/>
      <c r="AG339" s="202"/>
      <c r="AH339" s="202"/>
      <c r="AI339" s="202"/>
      <c r="AJ339" s="202"/>
      <c r="AK339" s="202"/>
      <c r="AL339" s="202"/>
      <c r="AM339" s="202"/>
      <c r="AN339" s="202"/>
      <c r="AO339" s="202"/>
      <c r="AP339" s="202"/>
      <c r="AQ339" s="202"/>
      <c r="AR339" s="202"/>
      <c r="AS339" s="202"/>
      <c r="AT339" s="202"/>
      <c r="AU339" s="202"/>
      <c r="AV339" s="202"/>
      <c r="AW339" s="202"/>
      <c r="AX339" s="202"/>
      <c r="AY339" s="202"/>
      <c r="AZ339" s="202"/>
      <c r="BA339" s="202"/>
      <c r="BB339" s="202"/>
      <c r="BC339" s="202"/>
      <c r="BD339" s="202"/>
      <c r="BE339" s="202"/>
      <c r="BF339" s="202"/>
      <c r="BG339" s="202"/>
      <c r="BH339" s="202"/>
      <c r="BI339" s="202"/>
      <c r="BJ339" s="202"/>
      <c r="BK339" s="202"/>
      <c r="BL339" s="202"/>
      <c r="BM339" s="202"/>
      <c r="BN339" s="202"/>
      <c r="BO339" s="202"/>
      <c r="BP339" s="202"/>
      <c r="BQ339" s="202"/>
      <c r="BR339" s="202"/>
      <c r="BS339" s="202"/>
      <c r="BT339" s="202"/>
      <c r="BU339" s="202"/>
      <c r="BV339" s="202"/>
      <c r="BW339" s="202"/>
      <c r="BX339" s="202"/>
    </row>
    <row r="340" spans="1:76" ht="11.25" customHeight="1" x14ac:dyDescent="0.2">
      <c r="A340" s="201"/>
      <c r="B340" s="201"/>
      <c r="C340" s="201"/>
      <c r="D340" s="201"/>
      <c r="E340" s="201"/>
      <c r="F340" s="201"/>
      <c r="G340" s="201"/>
      <c r="Z340" s="202"/>
      <c r="AA340" s="202"/>
      <c r="AB340" s="202"/>
      <c r="AC340" s="202"/>
      <c r="AD340" s="202"/>
      <c r="AE340" s="202"/>
      <c r="AF340" s="202"/>
      <c r="AG340" s="202"/>
      <c r="AH340" s="202"/>
      <c r="AI340" s="202"/>
      <c r="AJ340" s="202"/>
      <c r="AK340" s="202"/>
      <c r="AL340" s="202"/>
      <c r="AM340" s="202"/>
      <c r="AN340" s="202"/>
      <c r="AO340" s="202"/>
      <c r="AP340" s="202"/>
      <c r="AQ340" s="202"/>
      <c r="AR340" s="202"/>
      <c r="AS340" s="202"/>
      <c r="AT340" s="202"/>
      <c r="AU340" s="202"/>
      <c r="AV340" s="202"/>
      <c r="AW340" s="202"/>
      <c r="AX340" s="202"/>
      <c r="AY340" s="202"/>
      <c r="AZ340" s="202"/>
      <c r="BA340" s="202"/>
      <c r="BB340" s="202"/>
      <c r="BC340" s="202"/>
      <c r="BD340" s="202"/>
      <c r="BE340" s="202"/>
      <c r="BF340" s="202"/>
      <c r="BG340" s="202"/>
      <c r="BH340" s="202"/>
      <c r="BI340" s="202"/>
      <c r="BJ340" s="202"/>
      <c r="BK340" s="202"/>
      <c r="BL340" s="202"/>
      <c r="BM340" s="202"/>
      <c r="BN340" s="202"/>
      <c r="BO340" s="202"/>
      <c r="BP340" s="202"/>
      <c r="BQ340" s="202"/>
      <c r="BR340" s="202"/>
      <c r="BS340" s="202"/>
      <c r="BT340" s="202"/>
      <c r="BU340" s="202"/>
      <c r="BV340" s="202"/>
      <c r="BW340" s="202"/>
      <c r="BX340" s="202"/>
    </row>
    <row r="341" spans="1:76" ht="11.25" customHeight="1" x14ac:dyDescent="0.2">
      <c r="A341" s="201"/>
      <c r="B341" s="201"/>
      <c r="C341" s="201"/>
      <c r="D341" s="201"/>
      <c r="E341" s="201"/>
      <c r="F341" s="201"/>
      <c r="G341" s="201"/>
      <c r="Z341" s="202"/>
      <c r="AA341" s="202"/>
      <c r="AB341" s="202"/>
      <c r="AC341" s="202"/>
      <c r="AD341" s="202"/>
      <c r="AE341" s="202"/>
      <c r="AF341" s="202"/>
      <c r="AG341" s="202"/>
      <c r="AH341" s="202"/>
      <c r="AI341" s="202"/>
      <c r="AJ341" s="202"/>
      <c r="AK341" s="202"/>
      <c r="AL341" s="202"/>
      <c r="AM341" s="202"/>
      <c r="AN341" s="202"/>
      <c r="AO341" s="202"/>
      <c r="AP341" s="202"/>
      <c r="AQ341" s="202"/>
      <c r="AR341" s="202"/>
      <c r="AS341" s="202"/>
      <c r="AT341" s="202"/>
      <c r="AU341" s="202"/>
      <c r="AV341" s="202"/>
      <c r="AW341" s="202"/>
      <c r="AX341" s="202"/>
      <c r="AY341" s="202"/>
      <c r="AZ341" s="202"/>
      <c r="BA341" s="202"/>
      <c r="BB341" s="202"/>
      <c r="BC341" s="202"/>
      <c r="BD341" s="202"/>
      <c r="BE341" s="202"/>
      <c r="BF341" s="202"/>
      <c r="BG341" s="202"/>
      <c r="BH341" s="202"/>
      <c r="BI341" s="202"/>
      <c r="BJ341" s="202"/>
      <c r="BK341" s="202"/>
      <c r="BL341" s="202"/>
      <c r="BM341" s="202"/>
      <c r="BN341" s="202"/>
      <c r="BO341" s="202"/>
      <c r="BP341" s="202"/>
      <c r="BQ341" s="202"/>
      <c r="BR341" s="202"/>
      <c r="BS341" s="202"/>
      <c r="BT341" s="202"/>
      <c r="BU341" s="202"/>
      <c r="BV341" s="202"/>
      <c r="BW341" s="202"/>
      <c r="BX341" s="202"/>
    </row>
    <row r="342" spans="1:76" ht="11.25" customHeight="1" x14ac:dyDescent="0.2">
      <c r="A342" s="201"/>
      <c r="B342" s="201"/>
      <c r="C342" s="201"/>
      <c r="D342" s="201"/>
      <c r="E342" s="201"/>
      <c r="F342" s="201"/>
      <c r="G342" s="201"/>
      <c r="Z342" s="202"/>
      <c r="AA342" s="202"/>
      <c r="AB342" s="202"/>
      <c r="AC342" s="202"/>
      <c r="AD342" s="202"/>
      <c r="AE342" s="202"/>
      <c r="AF342" s="202"/>
      <c r="AG342" s="202"/>
      <c r="AH342" s="202"/>
      <c r="AI342" s="202"/>
      <c r="AJ342" s="202"/>
      <c r="AK342" s="202"/>
      <c r="AL342" s="202"/>
      <c r="AM342" s="202"/>
      <c r="AN342" s="202"/>
      <c r="AO342" s="202"/>
      <c r="AP342" s="202"/>
      <c r="AQ342" s="202"/>
      <c r="AR342" s="202"/>
      <c r="AS342" s="202"/>
      <c r="AT342" s="202"/>
      <c r="AU342" s="202"/>
      <c r="AV342" s="202"/>
      <c r="AW342" s="202"/>
      <c r="AX342" s="202"/>
      <c r="AY342" s="202"/>
      <c r="AZ342" s="202"/>
      <c r="BA342" s="202"/>
      <c r="BB342" s="202"/>
      <c r="BC342" s="202"/>
      <c r="BD342" s="202"/>
      <c r="BE342" s="202"/>
      <c r="BF342" s="202"/>
      <c r="BG342" s="202"/>
      <c r="BH342" s="202"/>
      <c r="BI342" s="202"/>
      <c r="BJ342" s="202"/>
      <c r="BK342" s="202"/>
      <c r="BL342" s="202"/>
      <c r="BM342" s="202"/>
      <c r="BN342" s="202"/>
      <c r="BO342" s="202"/>
      <c r="BP342" s="202"/>
      <c r="BQ342" s="202"/>
      <c r="BR342" s="202"/>
      <c r="BS342" s="202"/>
      <c r="BT342" s="202"/>
      <c r="BU342" s="202"/>
      <c r="BV342" s="202"/>
      <c r="BW342" s="202"/>
      <c r="BX342" s="202"/>
    </row>
    <row r="343" spans="1:76" ht="11.25" customHeight="1" x14ac:dyDescent="0.2">
      <c r="A343" s="201"/>
      <c r="B343" s="201"/>
      <c r="C343" s="201"/>
      <c r="D343" s="201"/>
      <c r="E343" s="201"/>
      <c r="F343" s="201"/>
      <c r="G343" s="201"/>
      <c r="Z343" s="202"/>
      <c r="AA343" s="202"/>
      <c r="AB343" s="202"/>
      <c r="AC343" s="202"/>
      <c r="AD343" s="202"/>
      <c r="AE343" s="202"/>
      <c r="AF343" s="202"/>
      <c r="AG343" s="202"/>
      <c r="AH343" s="202"/>
      <c r="AI343" s="202"/>
      <c r="AJ343" s="202"/>
      <c r="AK343" s="202"/>
      <c r="AL343" s="202"/>
      <c r="AM343" s="202"/>
      <c r="AN343" s="202"/>
      <c r="AO343" s="202"/>
      <c r="AP343" s="202"/>
      <c r="AQ343" s="202"/>
      <c r="AR343" s="202"/>
      <c r="AS343" s="202"/>
      <c r="AT343" s="202"/>
      <c r="AU343" s="202"/>
      <c r="AV343" s="202"/>
      <c r="AW343" s="202"/>
      <c r="AX343" s="202"/>
      <c r="AY343" s="202"/>
      <c r="AZ343" s="202"/>
      <c r="BA343" s="202"/>
      <c r="BB343" s="202"/>
      <c r="BC343" s="202"/>
      <c r="BD343" s="202"/>
      <c r="BE343" s="202"/>
      <c r="BF343" s="202"/>
      <c r="BG343" s="202"/>
      <c r="BH343" s="202"/>
      <c r="BI343" s="202"/>
      <c r="BJ343" s="202"/>
      <c r="BK343" s="202"/>
      <c r="BL343" s="202"/>
      <c r="BM343" s="202"/>
      <c r="BN343" s="202"/>
      <c r="BO343" s="202"/>
      <c r="BP343" s="202"/>
      <c r="BQ343" s="202"/>
      <c r="BR343" s="202"/>
      <c r="BS343" s="202"/>
      <c r="BT343" s="202"/>
      <c r="BU343" s="202"/>
      <c r="BV343" s="202"/>
      <c r="BW343" s="202"/>
      <c r="BX343" s="202"/>
    </row>
    <row r="344" spans="1:76" ht="11.25" customHeight="1" x14ac:dyDescent="0.2">
      <c r="A344" s="201"/>
      <c r="B344" s="201"/>
      <c r="C344" s="201"/>
      <c r="D344" s="201"/>
      <c r="E344" s="201"/>
      <c r="F344" s="201"/>
      <c r="G344" s="201"/>
      <c r="Z344" s="202"/>
      <c r="AA344" s="202"/>
      <c r="AB344" s="202"/>
      <c r="AC344" s="202"/>
      <c r="AD344" s="202"/>
      <c r="AE344" s="202"/>
      <c r="AF344" s="202"/>
      <c r="AG344" s="202"/>
      <c r="AH344" s="202"/>
      <c r="AI344" s="202"/>
      <c r="AJ344" s="202"/>
      <c r="AK344" s="202"/>
      <c r="AL344" s="202"/>
      <c r="AM344" s="202"/>
      <c r="AN344" s="202"/>
      <c r="AO344" s="202"/>
      <c r="AP344" s="202"/>
      <c r="AQ344" s="202"/>
      <c r="AR344" s="202"/>
      <c r="AS344" s="202"/>
      <c r="AT344" s="202"/>
      <c r="AU344" s="202"/>
      <c r="AV344" s="202"/>
      <c r="AW344" s="202"/>
      <c r="AX344" s="202"/>
      <c r="AY344" s="202"/>
      <c r="AZ344" s="202"/>
      <c r="BA344" s="202"/>
      <c r="BB344" s="202"/>
      <c r="BC344" s="202"/>
      <c r="BD344" s="202"/>
      <c r="BE344" s="202"/>
      <c r="BF344" s="202"/>
      <c r="BG344" s="202"/>
      <c r="BH344" s="202"/>
      <c r="BI344" s="202"/>
      <c r="BJ344" s="202"/>
      <c r="BK344" s="202"/>
      <c r="BL344" s="202"/>
      <c r="BM344" s="202"/>
      <c r="BN344" s="202"/>
      <c r="BO344" s="202"/>
      <c r="BP344" s="202"/>
      <c r="BQ344" s="202"/>
      <c r="BR344" s="202"/>
      <c r="BS344" s="202"/>
      <c r="BT344" s="202"/>
      <c r="BU344" s="202"/>
      <c r="BV344" s="202"/>
      <c r="BW344" s="202"/>
      <c r="BX344" s="202"/>
    </row>
    <row r="345" spans="1:76" ht="11.25" customHeight="1" x14ac:dyDescent="0.2">
      <c r="A345" s="201"/>
      <c r="B345" s="201"/>
      <c r="C345" s="201"/>
      <c r="D345" s="201"/>
      <c r="E345" s="201"/>
      <c r="F345" s="201"/>
      <c r="G345" s="201"/>
      <c r="Z345" s="202"/>
      <c r="AA345" s="202"/>
      <c r="AB345" s="202"/>
      <c r="AC345" s="202"/>
      <c r="AD345" s="202"/>
      <c r="AE345" s="202"/>
      <c r="AF345" s="202"/>
      <c r="AG345" s="202"/>
      <c r="AH345" s="202"/>
      <c r="AI345" s="202"/>
      <c r="AJ345" s="202"/>
      <c r="AK345" s="202"/>
      <c r="AL345" s="202"/>
      <c r="AM345" s="202"/>
      <c r="AN345" s="202"/>
      <c r="AO345" s="202"/>
      <c r="AP345" s="202"/>
      <c r="AQ345" s="202"/>
      <c r="AR345" s="202"/>
      <c r="AS345" s="202"/>
      <c r="AT345" s="202"/>
      <c r="AU345" s="202"/>
      <c r="AV345" s="202"/>
      <c r="AW345" s="202"/>
      <c r="AX345" s="202"/>
      <c r="AY345" s="202"/>
      <c r="AZ345" s="202"/>
      <c r="BA345" s="202"/>
      <c r="BB345" s="202"/>
      <c r="BC345" s="202"/>
      <c r="BD345" s="202"/>
      <c r="BE345" s="202"/>
      <c r="BF345" s="202"/>
      <c r="BG345" s="202"/>
      <c r="BH345" s="202"/>
      <c r="BI345" s="202"/>
      <c r="BJ345" s="202"/>
      <c r="BK345" s="202"/>
      <c r="BL345" s="202"/>
      <c r="BM345" s="202"/>
      <c r="BN345" s="202"/>
      <c r="BO345" s="202"/>
      <c r="BP345" s="202"/>
      <c r="BQ345" s="202"/>
      <c r="BR345" s="202"/>
      <c r="BS345" s="202"/>
      <c r="BT345" s="202"/>
      <c r="BU345" s="202"/>
      <c r="BV345" s="202"/>
      <c r="BW345" s="202"/>
      <c r="BX345" s="202"/>
    </row>
    <row r="346" spans="1:76" ht="11.25" customHeight="1" x14ac:dyDescent="0.2">
      <c r="A346" s="201"/>
      <c r="B346" s="201"/>
      <c r="C346" s="201"/>
      <c r="D346" s="201"/>
      <c r="E346" s="201"/>
      <c r="F346" s="201"/>
      <c r="G346" s="201"/>
      <c r="Z346" s="202"/>
      <c r="AA346" s="202"/>
      <c r="AB346" s="202"/>
      <c r="AC346" s="202"/>
      <c r="AD346" s="202"/>
      <c r="AE346" s="202"/>
      <c r="AF346" s="202"/>
      <c r="AG346" s="202"/>
      <c r="AH346" s="202"/>
      <c r="AI346" s="202"/>
      <c r="AJ346" s="202"/>
      <c r="AK346" s="202"/>
      <c r="AL346" s="202"/>
      <c r="AM346" s="202"/>
      <c r="AN346" s="202"/>
      <c r="AO346" s="202"/>
      <c r="AP346" s="202"/>
      <c r="AQ346" s="202"/>
      <c r="AR346" s="202"/>
      <c r="AS346" s="202"/>
      <c r="AT346" s="202"/>
      <c r="AU346" s="202"/>
      <c r="AV346" s="202"/>
      <c r="AW346" s="202"/>
      <c r="AX346" s="202"/>
      <c r="AY346" s="202"/>
      <c r="AZ346" s="202"/>
      <c r="BA346" s="202"/>
      <c r="BB346" s="202"/>
      <c r="BC346" s="202"/>
      <c r="BD346" s="202"/>
      <c r="BE346" s="202"/>
      <c r="BF346" s="202"/>
      <c r="BG346" s="202"/>
      <c r="BH346" s="202"/>
      <c r="BI346" s="202"/>
      <c r="BJ346" s="202"/>
      <c r="BK346" s="202"/>
      <c r="BL346" s="202"/>
      <c r="BM346" s="202"/>
      <c r="BN346" s="202"/>
      <c r="BO346" s="202"/>
      <c r="BP346" s="202"/>
      <c r="BQ346" s="202"/>
      <c r="BR346" s="202"/>
      <c r="BS346" s="202"/>
      <c r="BT346" s="202"/>
      <c r="BU346" s="202"/>
      <c r="BV346" s="202"/>
      <c r="BW346" s="202"/>
      <c r="BX346" s="202"/>
    </row>
    <row r="347" spans="1:76" ht="11.25" customHeight="1" x14ac:dyDescent="0.2">
      <c r="A347" s="201"/>
      <c r="B347" s="201"/>
      <c r="C347" s="201"/>
      <c r="D347" s="201"/>
      <c r="E347" s="201"/>
      <c r="F347" s="201"/>
      <c r="G347" s="201"/>
      <c r="Z347" s="202"/>
      <c r="AA347" s="202"/>
      <c r="AB347" s="202"/>
      <c r="AC347" s="202"/>
      <c r="AD347" s="202"/>
      <c r="AE347" s="202"/>
      <c r="AF347" s="202"/>
      <c r="AG347" s="202"/>
      <c r="AH347" s="202"/>
      <c r="AI347" s="202"/>
      <c r="AJ347" s="202"/>
      <c r="AK347" s="2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c r="BP347" s="202"/>
      <c r="BQ347" s="202"/>
      <c r="BR347" s="202"/>
      <c r="BS347" s="202"/>
      <c r="BT347" s="202"/>
      <c r="BU347" s="202"/>
      <c r="BV347" s="202"/>
      <c r="BW347" s="202"/>
      <c r="BX347" s="202"/>
    </row>
    <row r="348" spans="1:76" ht="11.25" customHeight="1" x14ac:dyDescent="0.2">
      <c r="A348" s="201"/>
      <c r="B348" s="201"/>
      <c r="C348" s="201"/>
      <c r="D348" s="201"/>
      <c r="E348" s="201"/>
      <c r="F348" s="201"/>
      <c r="G348" s="201"/>
      <c r="Z348" s="202"/>
      <c r="AA348" s="202"/>
      <c r="AB348" s="202"/>
      <c r="AC348" s="202"/>
      <c r="AD348" s="202"/>
      <c r="AE348" s="202"/>
      <c r="AF348" s="202"/>
      <c r="AG348" s="202"/>
      <c r="AH348" s="202"/>
      <c r="AI348" s="202"/>
      <c r="AJ348" s="202"/>
      <c r="AK348" s="202"/>
      <c r="AL348" s="202"/>
      <c r="AM348" s="202"/>
      <c r="AN348" s="202"/>
      <c r="AO348" s="202"/>
      <c r="AP348" s="202"/>
      <c r="AQ348" s="202"/>
      <c r="AR348" s="202"/>
      <c r="AS348" s="202"/>
      <c r="AT348" s="202"/>
      <c r="AU348" s="202"/>
      <c r="AV348" s="202"/>
      <c r="AW348" s="202"/>
      <c r="AX348" s="202"/>
      <c r="AY348" s="202"/>
      <c r="AZ348" s="202"/>
      <c r="BA348" s="202"/>
      <c r="BB348" s="202"/>
      <c r="BC348" s="202"/>
      <c r="BD348" s="202"/>
      <c r="BE348" s="202"/>
      <c r="BF348" s="202"/>
      <c r="BG348" s="202"/>
      <c r="BH348" s="202"/>
      <c r="BI348" s="202"/>
      <c r="BJ348" s="202"/>
      <c r="BK348" s="202"/>
      <c r="BL348" s="202"/>
      <c r="BM348" s="202"/>
      <c r="BN348" s="202"/>
      <c r="BO348" s="202"/>
      <c r="BP348" s="202"/>
      <c r="BQ348" s="202"/>
      <c r="BR348" s="202"/>
      <c r="BS348" s="202"/>
      <c r="BT348" s="202"/>
      <c r="BU348" s="202"/>
      <c r="BV348" s="202"/>
      <c r="BW348" s="202"/>
      <c r="BX348" s="202"/>
    </row>
    <row r="349" spans="1:76" ht="11.25" customHeight="1" x14ac:dyDescent="0.2">
      <c r="A349" s="201"/>
      <c r="B349" s="201"/>
      <c r="C349" s="201"/>
      <c r="D349" s="201"/>
      <c r="E349" s="201"/>
      <c r="F349" s="201"/>
      <c r="G349" s="201"/>
      <c r="Z349" s="202"/>
      <c r="AA349" s="202"/>
      <c r="AB349" s="202"/>
      <c r="AC349" s="202"/>
      <c r="AD349" s="202"/>
      <c r="AE349" s="202"/>
      <c r="AF349" s="202"/>
      <c r="AG349" s="202"/>
      <c r="AH349" s="202"/>
      <c r="AI349" s="202"/>
      <c r="AJ349" s="202"/>
      <c r="AK349" s="202"/>
      <c r="AL349" s="202"/>
      <c r="AM349" s="202"/>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2"/>
      <c r="BR349" s="202"/>
      <c r="BS349" s="202"/>
      <c r="BT349" s="202"/>
      <c r="BU349" s="202"/>
      <c r="BV349" s="202"/>
      <c r="BW349" s="202"/>
      <c r="BX349" s="202"/>
    </row>
    <row r="350" spans="1:76" ht="11.25" customHeight="1" x14ac:dyDescent="0.2">
      <c r="A350" s="201"/>
      <c r="B350" s="201"/>
      <c r="C350" s="201"/>
      <c r="D350" s="201"/>
      <c r="E350" s="201"/>
      <c r="F350" s="201"/>
      <c r="G350" s="201"/>
      <c r="Z350" s="202"/>
      <c r="AA350" s="202"/>
      <c r="AB350" s="202"/>
      <c r="AC350" s="202"/>
      <c r="AD350" s="202"/>
      <c r="AE350" s="202"/>
      <c r="AF350" s="202"/>
      <c r="AG350" s="202"/>
      <c r="AH350" s="202"/>
      <c r="AI350" s="202"/>
      <c r="AJ350" s="202"/>
      <c r="AK350" s="202"/>
      <c r="AL350" s="202"/>
      <c r="AM350" s="202"/>
      <c r="AN350" s="202"/>
      <c r="AO350" s="202"/>
      <c r="AP350" s="202"/>
      <c r="AQ350" s="202"/>
      <c r="AR350" s="202"/>
      <c r="AS350" s="202"/>
      <c r="AT350" s="202"/>
      <c r="AU350" s="202"/>
      <c r="AV350" s="202"/>
      <c r="AW350" s="202"/>
      <c r="AX350" s="202"/>
      <c r="AY350" s="202"/>
      <c r="AZ350" s="202"/>
      <c r="BA350" s="202"/>
      <c r="BB350" s="202"/>
      <c r="BC350" s="202"/>
      <c r="BD350" s="202"/>
      <c r="BE350" s="202"/>
      <c r="BF350" s="202"/>
      <c r="BG350" s="202"/>
      <c r="BH350" s="202"/>
      <c r="BI350" s="202"/>
      <c r="BJ350" s="202"/>
      <c r="BK350" s="202"/>
      <c r="BL350" s="202"/>
      <c r="BM350" s="202"/>
      <c r="BN350" s="202"/>
      <c r="BO350" s="202"/>
      <c r="BP350" s="202"/>
      <c r="BQ350" s="202"/>
      <c r="BR350" s="202"/>
      <c r="BS350" s="202"/>
      <c r="BT350" s="202"/>
      <c r="BU350" s="202"/>
      <c r="BV350" s="202"/>
      <c r="BW350" s="202"/>
      <c r="BX350" s="202"/>
    </row>
    <row r="351" spans="1:76" ht="11.25" customHeight="1" x14ac:dyDescent="0.2">
      <c r="A351" s="201"/>
      <c r="B351" s="201"/>
      <c r="C351" s="201"/>
      <c r="D351" s="201"/>
      <c r="E351" s="201"/>
      <c r="F351" s="201"/>
      <c r="G351" s="201"/>
      <c r="Z351" s="202"/>
      <c r="AA351" s="202"/>
      <c r="AB351" s="202"/>
      <c r="AC351" s="202"/>
      <c r="AD351" s="202"/>
      <c r="AE351" s="202"/>
      <c r="AF351" s="202"/>
      <c r="AG351" s="202"/>
      <c r="AH351" s="202"/>
      <c r="AI351" s="202"/>
      <c r="AJ351" s="202"/>
      <c r="AK351" s="202"/>
      <c r="AL351" s="202"/>
      <c r="AM351" s="202"/>
      <c r="AN351" s="202"/>
      <c r="AO351" s="202"/>
      <c r="AP351" s="202"/>
      <c r="AQ351" s="202"/>
      <c r="AR351" s="202"/>
      <c r="AS351" s="202"/>
      <c r="AT351" s="202"/>
      <c r="AU351" s="202"/>
      <c r="AV351" s="202"/>
      <c r="AW351" s="202"/>
      <c r="AX351" s="202"/>
      <c r="AY351" s="202"/>
      <c r="AZ351" s="202"/>
      <c r="BA351" s="202"/>
      <c r="BB351" s="202"/>
      <c r="BC351" s="202"/>
      <c r="BD351" s="202"/>
      <c r="BE351" s="202"/>
      <c r="BF351" s="202"/>
      <c r="BG351" s="202"/>
      <c r="BH351" s="202"/>
      <c r="BI351" s="202"/>
      <c r="BJ351" s="202"/>
      <c r="BK351" s="202"/>
      <c r="BL351" s="202"/>
      <c r="BM351" s="202"/>
      <c r="BN351" s="202"/>
      <c r="BO351" s="202"/>
      <c r="BP351" s="202"/>
      <c r="BQ351" s="202"/>
      <c r="BR351" s="202"/>
      <c r="BS351" s="202"/>
      <c r="BT351" s="202"/>
      <c r="BU351" s="202"/>
      <c r="BV351" s="202"/>
      <c r="BW351" s="202"/>
      <c r="BX351" s="202"/>
    </row>
    <row r="352" spans="1:76" ht="11.25" customHeight="1" x14ac:dyDescent="0.2">
      <c r="A352" s="201"/>
      <c r="B352" s="201"/>
      <c r="C352" s="201"/>
      <c r="D352" s="201"/>
      <c r="E352" s="201"/>
      <c r="F352" s="201"/>
      <c r="G352" s="201"/>
      <c r="Z352" s="202"/>
      <c r="AA352" s="202"/>
      <c r="AB352" s="202"/>
      <c r="AC352" s="202"/>
      <c r="AD352" s="202"/>
      <c r="AE352" s="202"/>
      <c r="AF352" s="202"/>
      <c r="AG352" s="202"/>
      <c r="AH352" s="202"/>
      <c r="AI352" s="202"/>
      <c r="AJ352" s="202"/>
      <c r="AK352" s="202"/>
      <c r="AL352" s="202"/>
      <c r="AM352" s="202"/>
      <c r="AN352" s="202"/>
      <c r="AO352" s="202"/>
      <c r="AP352" s="202"/>
      <c r="AQ352" s="202"/>
      <c r="AR352" s="202"/>
      <c r="AS352" s="202"/>
      <c r="AT352" s="202"/>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c r="BP352" s="202"/>
      <c r="BQ352" s="202"/>
      <c r="BR352" s="202"/>
      <c r="BS352" s="202"/>
      <c r="BT352" s="202"/>
      <c r="BU352" s="202"/>
      <c r="BV352" s="202"/>
      <c r="BW352" s="202"/>
      <c r="BX352" s="202"/>
    </row>
    <row r="353" spans="1:76" ht="11.25" customHeight="1" x14ac:dyDescent="0.2">
      <c r="A353" s="201"/>
      <c r="B353" s="201"/>
      <c r="C353" s="201"/>
      <c r="D353" s="201"/>
      <c r="E353" s="201"/>
      <c r="F353" s="201"/>
      <c r="G353" s="201"/>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202"/>
      <c r="BD353" s="202"/>
      <c r="BE353" s="202"/>
      <c r="BF353" s="202"/>
      <c r="BG353" s="202"/>
      <c r="BH353" s="202"/>
      <c r="BI353" s="202"/>
      <c r="BJ353" s="202"/>
      <c r="BK353" s="202"/>
      <c r="BL353" s="202"/>
      <c r="BM353" s="202"/>
      <c r="BN353" s="202"/>
      <c r="BO353" s="202"/>
      <c r="BP353" s="202"/>
      <c r="BQ353" s="202"/>
      <c r="BR353" s="202"/>
      <c r="BS353" s="202"/>
      <c r="BT353" s="202"/>
      <c r="BU353" s="202"/>
      <c r="BV353" s="202"/>
      <c r="BW353" s="202"/>
      <c r="BX353" s="202"/>
    </row>
    <row r="354" spans="1:76" ht="11.25" customHeight="1" x14ac:dyDescent="0.2">
      <c r="A354" s="201"/>
      <c r="B354" s="201"/>
      <c r="C354" s="201"/>
      <c r="D354" s="201"/>
      <c r="E354" s="201"/>
      <c r="F354" s="201"/>
      <c r="G354" s="201"/>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c r="BC354" s="202"/>
      <c r="BD354" s="202"/>
      <c r="BE354" s="202"/>
      <c r="BF354" s="202"/>
      <c r="BG354" s="202"/>
      <c r="BH354" s="202"/>
      <c r="BI354" s="202"/>
      <c r="BJ354" s="202"/>
      <c r="BK354" s="202"/>
      <c r="BL354" s="202"/>
      <c r="BM354" s="202"/>
      <c r="BN354" s="202"/>
      <c r="BO354" s="202"/>
      <c r="BP354" s="202"/>
      <c r="BQ354" s="202"/>
      <c r="BR354" s="202"/>
      <c r="BS354" s="202"/>
      <c r="BT354" s="202"/>
      <c r="BU354" s="202"/>
      <c r="BV354" s="202"/>
      <c r="BW354" s="202"/>
      <c r="BX354" s="202"/>
    </row>
    <row r="355" spans="1:76" ht="11.25" customHeight="1" x14ac:dyDescent="0.2">
      <c r="A355" s="201"/>
      <c r="B355" s="201"/>
      <c r="C355" s="201"/>
      <c r="D355" s="201"/>
      <c r="E355" s="201"/>
      <c r="F355" s="201"/>
      <c r="G355" s="201"/>
      <c r="Z355" s="202"/>
      <c r="AA355" s="202"/>
      <c r="AB355" s="202"/>
      <c r="AC355" s="202"/>
      <c r="AD355" s="202"/>
      <c r="AE355" s="202"/>
      <c r="AF355" s="202"/>
      <c r="AG355" s="202"/>
      <c r="AH355" s="202"/>
      <c r="AI355" s="202"/>
      <c r="AJ355" s="202"/>
      <c r="AK355" s="202"/>
      <c r="AL355" s="202"/>
      <c r="AM355" s="202"/>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2"/>
      <c r="BR355" s="202"/>
      <c r="BS355" s="202"/>
      <c r="BT355" s="202"/>
      <c r="BU355" s="202"/>
      <c r="BV355" s="202"/>
      <c r="BW355" s="202"/>
      <c r="BX355" s="202"/>
    </row>
    <row r="356" spans="1:76" ht="11.25" customHeight="1" x14ac:dyDescent="0.2">
      <c r="A356" s="201"/>
      <c r="B356" s="201"/>
      <c r="C356" s="201"/>
      <c r="D356" s="201"/>
      <c r="E356" s="201"/>
      <c r="F356" s="201"/>
      <c r="G356" s="201"/>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c r="BC356" s="202"/>
      <c r="BD356" s="202"/>
      <c r="BE356" s="202"/>
      <c r="BF356" s="202"/>
      <c r="BG356" s="202"/>
      <c r="BH356" s="202"/>
      <c r="BI356" s="202"/>
      <c r="BJ356" s="202"/>
      <c r="BK356" s="202"/>
      <c r="BL356" s="202"/>
      <c r="BM356" s="202"/>
      <c r="BN356" s="202"/>
      <c r="BO356" s="202"/>
      <c r="BP356" s="202"/>
      <c r="BQ356" s="202"/>
      <c r="BR356" s="202"/>
      <c r="BS356" s="202"/>
      <c r="BT356" s="202"/>
      <c r="BU356" s="202"/>
      <c r="BV356" s="202"/>
      <c r="BW356" s="202"/>
      <c r="BX356" s="202"/>
    </row>
    <row r="357" spans="1:76" ht="11.25" customHeight="1" x14ac:dyDescent="0.2">
      <c r="A357" s="201"/>
      <c r="B357" s="201"/>
      <c r="C357" s="201"/>
      <c r="D357" s="201"/>
      <c r="E357" s="201"/>
      <c r="F357" s="201"/>
      <c r="G357" s="201"/>
      <c r="Z357" s="202"/>
      <c r="AA357" s="202"/>
      <c r="AB357" s="202"/>
      <c r="AC357" s="202"/>
      <c r="AD357" s="202"/>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202"/>
      <c r="BD357" s="202"/>
      <c r="BE357" s="202"/>
      <c r="BF357" s="202"/>
      <c r="BG357" s="202"/>
      <c r="BH357" s="202"/>
      <c r="BI357" s="202"/>
      <c r="BJ357" s="202"/>
      <c r="BK357" s="202"/>
      <c r="BL357" s="202"/>
      <c r="BM357" s="202"/>
      <c r="BN357" s="202"/>
      <c r="BO357" s="202"/>
      <c r="BP357" s="202"/>
      <c r="BQ357" s="202"/>
      <c r="BR357" s="202"/>
      <c r="BS357" s="202"/>
      <c r="BT357" s="202"/>
      <c r="BU357" s="202"/>
      <c r="BV357" s="202"/>
      <c r="BW357" s="202"/>
      <c r="BX357" s="202"/>
    </row>
    <row r="358" spans="1:76" ht="11.25" customHeight="1" x14ac:dyDescent="0.2">
      <c r="A358" s="201"/>
      <c r="B358" s="201"/>
      <c r="C358" s="201"/>
      <c r="D358" s="201"/>
      <c r="E358" s="201"/>
      <c r="F358" s="201"/>
      <c r="G358" s="201"/>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2"/>
      <c r="BD358" s="202"/>
      <c r="BE358" s="202"/>
      <c r="BF358" s="202"/>
      <c r="BG358" s="202"/>
      <c r="BH358" s="202"/>
      <c r="BI358" s="202"/>
      <c r="BJ358" s="202"/>
      <c r="BK358" s="202"/>
      <c r="BL358" s="202"/>
      <c r="BM358" s="202"/>
      <c r="BN358" s="202"/>
      <c r="BO358" s="202"/>
      <c r="BP358" s="202"/>
      <c r="BQ358" s="202"/>
      <c r="BR358" s="202"/>
      <c r="BS358" s="202"/>
      <c r="BT358" s="202"/>
      <c r="BU358" s="202"/>
      <c r="BV358" s="202"/>
      <c r="BW358" s="202"/>
      <c r="BX358" s="202"/>
    </row>
    <row r="359" spans="1:76" ht="11.25" customHeight="1" x14ac:dyDescent="0.2">
      <c r="A359" s="201"/>
      <c r="B359" s="201"/>
      <c r="C359" s="201"/>
      <c r="D359" s="201"/>
      <c r="E359" s="201"/>
      <c r="F359" s="201"/>
      <c r="G359" s="201"/>
      <c r="Z359" s="202"/>
      <c r="AA359" s="202"/>
      <c r="AB359" s="202"/>
      <c r="AC359" s="202"/>
      <c r="AD359" s="202"/>
      <c r="AE359" s="202"/>
      <c r="AF359" s="202"/>
      <c r="AG359" s="202"/>
      <c r="AH359" s="202"/>
      <c r="AI359" s="202"/>
      <c r="AJ359" s="202"/>
      <c r="AK359" s="202"/>
      <c r="AL359" s="202"/>
      <c r="AM359" s="202"/>
      <c r="AN359" s="202"/>
      <c r="AO359" s="202"/>
      <c r="AP359" s="202"/>
      <c r="AQ359" s="202"/>
      <c r="AR359" s="202"/>
      <c r="AS359" s="202"/>
      <c r="AT359" s="202"/>
      <c r="AU359" s="202"/>
      <c r="AV359" s="202"/>
      <c r="AW359" s="202"/>
      <c r="AX359" s="202"/>
      <c r="AY359" s="202"/>
      <c r="AZ359" s="202"/>
      <c r="BA359" s="202"/>
      <c r="BB359" s="202"/>
      <c r="BC359" s="202"/>
      <c r="BD359" s="202"/>
      <c r="BE359" s="202"/>
      <c r="BF359" s="202"/>
      <c r="BG359" s="202"/>
      <c r="BH359" s="202"/>
      <c r="BI359" s="202"/>
      <c r="BJ359" s="202"/>
      <c r="BK359" s="202"/>
      <c r="BL359" s="202"/>
      <c r="BM359" s="202"/>
      <c r="BN359" s="202"/>
      <c r="BO359" s="202"/>
      <c r="BP359" s="202"/>
      <c r="BQ359" s="202"/>
      <c r="BR359" s="202"/>
      <c r="BS359" s="202"/>
      <c r="BT359" s="202"/>
      <c r="BU359" s="202"/>
      <c r="BV359" s="202"/>
      <c r="BW359" s="202"/>
      <c r="BX359" s="202"/>
    </row>
    <row r="360" spans="1:76" ht="11.25" customHeight="1" x14ac:dyDescent="0.2">
      <c r="A360" s="201"/>
      <c r="B360" s="201"/>
      <c r="C360" s="201"/>
      <c r="D360" s="201"/>
      <c r="E360" s="201"/>
      <c r="F360" s="201"/>
      <c r="G360" s="201"/>
      <c r="Z360" s="202"/>
      <c r="AA360" s="202"/>
      <c r="AB360" s="202"/>
      <c r="AC360" s="202"/>
      <c r="AD360" s="202"/>
      <c r="AE360" s="202"/>
      <c r="AF360" s="202"/>
      <c r="AG360" s="202"/>
      <c r="AH360" s="202"/>
      <c r="AI360" s="202"/>
      <c r="AJ360" s="202"/>
      <c r="AK360" s="202"/>
      <c r="AL360" s="202"/>
      <c r="AM360" s="202"/>
      <c r="AN360" s="202"/>
      <c r="AO360" s="202"/>
      <c r="AP360" s="202"/>
      <c r="AQ360" s="202"/>
      <c r="AR360" s="202"/>
      <c r="AS360" s="202"/>
      <c r="AT360" s="202"/>
      <c r="AU360" s="202"/>
      <c r="AV360" s="202"/>
      <c r="AW360" s="202"/>
      <c r="AX360" s="202"/>
      <c r="AY360" s="202"/>
      <c r="AZ360" s="202"/>
      <c r="BA360" s="202"/>
      <c r="BB360" s="202"/>
      <c r="BC360" s="202"/>
      <c r="BD360" s="202"/>
      <c r="BE360" s="202"/>
      <c r="BF360" s="202"/>
      <c r="BG360" s="202"/>
      <c r="BH360" s="202"/>
      <c r="BI360" s="202"/>
      <c r="BJ360" s="202"/>
      <c r="BK360" s="202"/>
      <c r="BL360" s="202"/>
      <c r="BM360" s="202"/>
      <c r="BN360" s="202"/>
      <c r="BO360" s="202"/>
      <c r="BP360" s="202"/>
      <c r="BQ360" s="202"/>
      <c r="BR360" s="202"/>
      <c r="BS360" s="202"/>
      <c r="BT360" s="202"/>
      <c r="BU360" s="202"/>
      <c r="BV360" s="202"/>
      <c r="BW360" s="202"/>
      <c r="BX360" s="202"/>
    </row>
    <row r="361" spans="1:76" ht="11.25" customHeight="1" x14ac:dyDescent="0.2">
      <c r="A361" s="201"/>
      <c r="B361" s="201"/>
      <c r="C361" s="201"/>
      <c r="D361" s="201"/>
      <c r="E361" s="201"/>
      <c r="F361" s="201"/>
      <c r="G361" s="201"/>
      <c r="Z361" s="202"/>
      <c r="AA361" s="202"/>
      <c r="AB361" s="202"/>
      <c r="AC361" s="202"/>
      <c r="AD361" s="202"/>
      <c r="AE361" s="202"/>
      <c r="AF361" s="202"/>
      <c r="AG361" s="202"/>
      <c r="AH361" s="202"/>
      <c r="AI361" s="202"/>
      <c r="AJ361" s="202"/>
      <c r="AK361" s="202"/>
      <c r="AL361" s="202"/>
      <c r="AM361" s="202"/>
      <c r="AN361" s="202"/>
      <c r="AO361" s="202"/>
      <c r="AP361" s="202"/>
      <c r="AQ361" s="202"/>
      <c r="AR361" s="202"/>
      <c r="AS361" s="202"/>
      <c r="AT361" s="202"/>
      <c r="AU361" s="202"/>
      <c r="AV361" s="202"/>
      <c r="AW361" s="202"/>
      <c r="AX361" s="202"/>
      <c r="AY361" s="202"/>
      <c r="AZ361" s="202"/>
      <c r="BA361" s="202"/>
      <c r="BB361" s="202"/>
      <c r="BC361" s="202"/>
      <c r="BD361" s="202"/>
      <c r="BE361" s="202"/>
      <c r="BF361" s="202"/>
      <c r="BG361" s="202"/>
      <c r="BH361" s="202"/>
      <c r="BI361" s="202"/>
      <c r="BJ361" s="202"/>
      <c r="BK361" s="202"/>
      <c r="BL361" s="202"/>
      <c r="BM361" s="202"/>
      <c r="BN361" s="202"/>
      <c r="BO361" s="202"/>
      <c r="BP361" s="202"/>
      <c r="BQ361" s="202"/>
      <c r="BR361" s="202"/>
      <c r="BS361" s="202"/>
      <c r="BT361" s="202"/>
      <c r="BU361" s="202"/>
      <c r="BV361" s="202"/>
      <c r="BW361" s="202"/>
      <c r="BX361" s="202"/>
    </row>
    <row r="362" spans="1:76" ht="11.25" customHeight="1" x14ac:dyDescent="0.2">
      <c r="A362" s="201"/>
      <c r="B362" s="201"/>
      <c r="C362" s="201"/>
      <c r="D362" s="201"/>
      <c r="E362" s="201"/>
      <c r="F362" s="201"/>
      <c r="G362" s="201"/>
      <c r="Z362" s="202"/>
      <c r="AA362" s="202"/>
      <c r="AB362" s="202"/>
      <c r="AC362" s="202"/>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c r="BP362" s="202"/>
      <c r="BQ362" s="202"/>
      <c r="BR362" s="202"/>
      <c r="BS362" s="202"/>
      <c r="BT362" s="202"/>
      <c r="BU362" s="202"/>
      <c r="BV362" s="202"/>
      <c r="BW362" s="202"/>
      <c r="BX362" s="202"/>
    </row>
    <row r="363" spans="1:76" ht="11.25" customHeight="1" x14ac:dyDescent="0.2">
      <c r="A363" s="201"/>
      <c r="B363" s="201"/>
      <c r="C363" s="201"/>
      <c r="D363" s="201"/>
      <c r="E363" s="201"/>
      <c r="F363" s="201"/>
      <c r="G363" s="201"/>
      <c r="Z363" s="202"/>
      <c r="AA363" s="202"/>
      <c r="AB363" s="202"/>
      <c r="AC363" s="202"/>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c r="BP363" s="202"/>
      <c r="BQ363" s="202"/>
      <c r="BR363" s="202"/>
      <c r="BS363" s="202"/>
      <c r="BT363" s="202"/>
      <c r="BU363" s="202"/>
      <c r="BV363" s="202"/>
      <c r="BW363" s="202"/>
      <c r="BX363" s="202"/>
    </row>
    <row r="364" spans="1:76" ht="11.25" customHeight="1" x14ac:dyDescent="0.2">
      <c r="A364" s="201"/>
      <c r="B364" s="201"/>
      <c r="C364" s="201"/>
      <c r="D364" s="201"/>
      <c r="E364" s="201"/>
      <c r="F364" s="201"/>
      <c r="G364" s="201"/>
      <c r="Z364" s="202"/>
      <c r="AA364" s="202"/>
      <c r="AB364" s="202"/>
      <c r="AC364" s="202"/>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c r="BP364" s="202"/>
      <c r="BQ364" s="202"/>
      <c r="BR364" s="202"/>
      <c r="BS364" s="202"/>
      <c r="BT364" s="202"/>
      <c r="BU364" s="202"/>
      <c r="BV364" s="202"/>
      <c r="BW364" s="202"/>
      <c r="BX364" s="202"/>
    </row>
    <row r="365" spans="1:76" ht="11.25" customHeight="1" x14ac:dyDescent="0.2">
      <c r="A365" s="201"/>
      <c r="B365" s="201"/>
      <c r="C365" s="201"/>
      <c r="D365" s="201"/>
      <c r="E365" s="201"/>
      <c r="F365" s="201"/>
      <c r="G365" s="201"/>
      <c r="Z365" s="202"/>
      <c r="AA365" s="202"/>
      <c r="AB365" s="202"/>
      <c r="AC365" s="202"/>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c r="BP365" s="202"/>
      <c r="BQ365" s="202"/>
      <c r="BR365" s="202"/>
      <c r="BS365" s="202"/>
      <c r="BT365" s="202"/>
      <c r="BU365" s="202"/>
      <c r="BV365" s="202"/>
      <c r="BW365" s="202"/>
      <c r="BX365" s="202"/>
    </row>
    <row r="366" spans="1:76" ht="11.25" customHeight="1" x14ac:dyDescent="0.2">
      <c r="A366" s="201"/>
      <c r="B366" s="201"/>
      <c r="C366" s="201"/>
      <c r="D366" s="201"/>
      <c r="E366" s="201"/>
      <c r="F366" s="201"/>
      <c r="G366" s="201"/>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c r="BP366" s="202"/>
      <c r="BQ366" s="202"/>
      <c r="BR366" s="202"/>
      <c r="BS366" s="202"/>
      <c r="BT366" s="202"/>
      <c r="BU366" s="202"/>
      <c r="BV366" s="202"/>
      <c r="BW366" s="202"/>
      <c r="BX366" s="202"/>
    </row>
    <row r="367" spans="1:76" ht="11.25" customHeight="1" x14ac:dyDescent="0.2">
      <c r="A367" s="201"/>
      <c r="B367" s="201"/>
      <c r="C367" s="201"/>
      <c r="D367" s="201"/>
      <c r="E367" s="201"/>
      <c r="F367" s="201"/>
      <c r="G367" s="201"/>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2"/>
      <c r="BD367" s="202"/>
      <c r="BE367" s="202"/>
      <c r="BF367" s="202"/>
      <c r="BG367" s="202"/>
      <c r="BH367" s="202"/>
      <c r="BI367" s="202"/>
      <c r="BJ367" s="202"/>
      <c r="BK367" s="202"/>
      <c r="BL367" s="202"/>
      <c r="BM367" s="202"/>
      <c r="BN367" s="202"/>
      <c r="BO367" s="202"/>
      <c r="BP367" s="202"/>
      <c r="BQ367" s="202"/>
      <c r="BR367" s="202"/>
      <c r="BS367" s="202"/>
      <c r="BT367" s="202"/>
      <c r="BU367" s="202"/>
      <c r="BV367" s="202"/>
      <c r="BW367" s="202"/>
      <c r="BX367" s="202"/>
    </row>
    <row r="368" spans="1:76" ht="11.25" customHeight="1" x14ac:dyDescent="0.2">
      <c r="A368" s="201"/>
      <c r="B368" s="201"/>
      <c r="C368" s="201"/>
      <c r="D368" s="201"/>
      <c r="E368" s="201"/>
      <c r="F368" s="201"/>
      <c r="G368" s="201"/>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202"/>
      <c r="BD368" s="202"/>
      <c r="BE368" s="202"/>
      <c r="BF368" s="202"/>
      <c r="BG368" s="202"/>
      <c r="BH368" s="202"/>
      <c r="BI368" s="202"/>
      <c r="BJ368" s="202"/>
      <c r="BK368" s="202"/>
      <c r="BL368" s="202"/>
      <c r="BM368" s="202"/>
      <c r="BN368" s="202"/>
      <c r="BO368" s="202"/>
      <c r="BP368" s="202"/>
      <c r="BQ368" s="202"/>
      <c r="BR368" s="202"/>
      <c r="BS368" s="202"/>
      <c r="BT368" s="202"/>
      <c r="BU368" s="202"/>
      <c r="BV368" s="202"/>
      <c r="BW368" s="202"/>
      <c r="BX368" s="202"/>
    </row>
    <row r="369" spans="1:76" ht="11.25" customHeight="1" x14ac:dyDescent="0.2">
      <c r="A369" s="201"/>
      <c r="B369" s="201"/>
      <c r="C369" s="201"/>
      <c r="D369" s="201"/>
      <c r="E369" s="201"/>
      <c r="F369" s="201"/>
      <c r="G369" s="201"/>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c r="BC369" s="202"/>
      <c r="BD369" s="202"/>
      <c r="BE369" s="202"/>
      <c r="BF369" s="202"/>
      <c r="BG369" s="202"/>
      <c r="BH369" s="202"/>
      <c r="BI369" s="202"/>
      <c r="BJ369" s="202"/>
      <c r="BK369" s="202"/>
      <c r="BL369" s="202"/>
      <c r="BM369" s="202"/>
      <c r="BN369" s="202"/>
      <c r="BO369" s="202"/>
      <c r="BP369" s="202"/>
      <c r="BQ369" s="202"/>
      <c r="BR369" s="202"/>
      <c r="BS369" s="202"/>
      <c r="BT369" s="202"/>
      <c r="BU369" s="202"/>
      <c r="BV369" s="202"/>
      <c r="BW369" s="202"/>
      <c r="BX369" s="202"/>
    </row>
    <row r="370" spans="1:76" ht="11.25" customHeight="1" x14ac:dyDescent="0.2">
      <c r="A370" s="201"/>
      <c r="B370" s="201"/>
      <c r="C370" s="201"/>
      <c r="D370" s="201"/>
      <c r="E370" s="201"/>
      <c r="F370" s="201"/>
      <c r="G370" s="201"/>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202"/>
      <c r="BD370" s="202"/>
      <c r="BE370" s="202"/>
      <c r="BF370" s="202"/>
      <c r="BG370" s="202"/>
      <c r="BH370" s="202"/>
      <c r="BI370" s="202"/>
      <c r="BJ370" s="202"/>
      <c r="BK370" s="202"/>
      <c r="BL370" s="202"/>
      <c r="BM370" s="202"/>
      <c r="BN370" s="202"/>
      <c r="BO370" s="202"/>
      <c r="BP370" s="202"/>
      <c r="BQ370" s="202"/>
      <c r="BR370" s="202"/>
      <c r="BS370" s="202"/>
      <c r="BT370" s="202"/>
      <c r="BU370" s="202"/>
      <c r="BV370" s="202"/>
      <c r="BW370" s="202"/>
      <c r="BX370" s="202"/>
    </row>
    <row r="371" spans="1:76" ht="11.25" customHeight="1" x14ac:dyDescent="0.2">
      <c r="A371" s="201"/>
      <c r="B371" s="201"/>
      <c r="C371" s="201"/>
      <c r="D371" s="201"/>
      <c r="E371" s="201"/>
      <c r="F371" s="201"/>
      <c r="G371" s="201"/>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c r="BF371" s="202"/>
      <c r="BG371" s="202"/>
      <c r="BH371" s="202"/>
      <c r="BI371" s="202"/>
      <c r="BJ371" s="202"/>
      <c r="BK371" s="202"/>
      <c r="BL371" s="202"/>
      <c r="BM371" s="202"/>
      <c r="BN371" s="202"/>
      <c r="BO371" s="202"/>
      <c r="BP371" s="202"/>
      <c r="BQ371" s="202"/>
      <c r="BR371" s="202"/>
      <c r="BS371" s="202"/>
      <c r="BT371" s="202"/>
      <c r="BU371" s="202"/>
      <c r="BV371" s="202"/>
      <c r="BW371" s="202"/>
      <c r="BX371" s="202"/>
    </row>
    <row r="372" spans="1:76" ht="11.25" customHeight="1" x14ac:dyDescent="0.2">
      <c r="A372" s="201"/>
      <c r="B372" s="201"/>
      <c r="C372" s="201"/>
      <c r="D372" s="201"/>
      <c r="E372" s="201"/>
      <c r="F372" s="201"/>
      <c r="G372" s="201"/>
      <c r="Z372" s="202"/>
      <c r="AA372" s="202"/>
      <c r="AB372" s="202"/>
      <c r="AC372" s="202"/>
      <c r="AD372" s="202"/>
      <c r="AE372" s="202"/>
      <c r="AF372" s="202"/>
      <c r="AG372" s="202"/>
      <c r="AH372" s="202"/>
      <c r="AI372" s="202"/>
      <c r="AJ372" s="202"/>
      <c r="AK372" s="202"/>
      <c r="AL372" s="202"/>
      <c r="AM372" s="202"/>
      <c r="AN372" s="202"/>
      <c r="AO372" s="202"/>
      <c r="AP372" s="202"/>
      <c r="AQ372" s="202"/>
      <c r="AR372" s="202"/>
      <c r="AS372" s="202"/>
      <c r="AT372" s="202"/>
      <c r="AU372" s="202"/>
      <c r="AV372" s="202"/>
      <c r="AW372" s="202"/>
      <c r="AX372" s="202"/>
      <c r="AY372" s="202"/>
      <c r="AZ372" s="202"/>
      <c r="BA372" s="202"/>
      <c r="BB372" s="202"/>
      <c r="BC372" s="202"/>
      <c r="BD372" s="202"/>
      <c r="BE372" s="202"/>
      <c r="BF372" s="202"/>
      <c r="BG372" s="202"/>
      <c r="BH372" s="202"/>
      <c r="BI372" s="202"/>
      <c r="BJ372" s="202"/>
      <c r="BK372" s="202"/>
      <c r="BL372" s="202"/>
      <c r="BM372" s="202"/>
      <c r="BN372" s="202"/>
      <c r="BO372" s="202"/>
      <c r="BP372" s="202"/>
      <c r="BQ372" s="202"/>
      <c r="BR372" s="202"/>
      <c r="BS372" s="202"/>
      <c r="BT372" s="202"/>
      <c r="BU372" s="202"/>
      <c r="BV372" s="202"/>
      <c r="BW372" s="202"/>
      <c r="BX372" s="202"/>
    </row>
    <row r="373" spans="1:76" ht="11.25" customHeight="1" x14ac:dyDescent="0.2">
      <c r="A373" s="201"/>
      <c r="B373" s="201"/>
      <c r="C373" s="201"/>
      <c r="D373" s="201"/>
      <c r="E373" s="201"/>
      <c r="F373" s="201"/>
      <c r="G373" s="201"/>
      <c r="Z373" s="202"/>
      <c r="AA373" s="202"/>
      <c r="AB373" s="202"/>
      <c r="AC373" s="202"/>
      <c r="AD373" s="202"/>
      <c r="AE373" s="202"/>
      <c r="AF373" s="202"/>
      <c r="AG373" s="202"/>
      <c r="AH373" s="202"/>
      <c r="AI373" s="202"/>
      <c r="AJ373" s="202"/>
      <c r="AK373" s="202"/>
      <c r="AL373" s="202"/>
      <c r="AM373" s="202"/>
      <c r="AN373" s="202"/>
      <c r="AO373" s="202"/>
      <c r="AP373" s="202"/>
      <c r="AQ373" s="202"/>
      <c r="AR373" s="202"/>
      <c r="AS373" s="202"/>
      <c r="AT373" s="202"/>
      <c r="AU373" s="202"/>
      <c r="AV373" s="202"/>
      <c r="AW373" s="202"/>
      <c r="AX373" s="202"/>
      <c r="AY373" s="202"/>
      <c r="AZ373" s="202"/>
      <c r="BA373" s="202"/>
      <c r="BB373" s="202"/>
      <c r="BC373" s="202"/>
      <c r="BD373" s="202"/>
      <c r="BE373" s="202"/>
      <c r="BF373" s="202"/>
      <c r="BG373" s="202"/>
      <c r="BH373" s="202"/>
      <c r="BI373" s="202"/>
      <c r="BJ373" s="202"/>
      <c r="BK373" s="202"/>
      <c r="BL373" s="202"/>
      <c r="BM373" s="202"/>
      <c r="BN373" s="202"/>
      <c r="BO373" s="202"/>
      <c r="BP373" s="202"/>
      <c r="BQ373" s="202"/>
      <c r="BR373" s="202"/>
      <c r="BS373" s="202"/>
      <c r="BT373" s="202"/>
      <c r="BU373" s="202"/>
      <c r="BV373" s="202"/>
      <c r="BW373" s="202"/>
      <c r="BX373" s="202"/>
    </row>
    <row r="374" spans="1:76" ht="11.25" customHeight="1" x14ac:dyDescent="0.2">
      <c r="A374" s="201"/>
      <c r="B374" s="201"/>
      <c r="C374" s="201"/>
      <c r="D374" s="201"/>
      <c r="E374" s="201"/>
      <c r="F374" s="201"/>
      <c r="G374" s="201"/>
      <c r="Z374" s="202"/>
      <c r="AA374" s="202"/>
      <c r="AB374" s="202"/>
      <c r="AC374" s="202"/>
      <c r="AD374" s="202"/>
      <c r="AE374" s="202"/>
      <c r="AF374" s="202"/>
      <c r="AG374" s="202"/>
      <c r="AH374" s="202"/>
      <c r="AI374" s="202"/>
      <c r="AJ374" s="202"/>
      <c r="AK374" s="202"/>
      <c r="AL374" s="202"/>
      <c r="AM374" s="202"/>
      <c r="AN374" s="202"/>
      <c r="AO374" s="202"/>
      <c r="AP374" s="202"/>
      <c r="AQ374" s="202"/>
      <c r="AR374" s="202"/>
      <c r="AS374" s="202"/>
      <c r="AT374" s="202"/>
      <c r="AU374" s="202"/>
      <c r="AV374" s="202"/>
      <c r="AW374" s="202"/>
      <c r="AX374" s="202"/>
      <c r="AY374" s="202"/>
      <c r="AZ374" s="202"/>
      <c r="BA374" s="202"/>
      <c r="BB374" s="202"/>
      <c r="BC374" s="202"/>
      <c r="BD374" s="202"/>
      <c r="BE374" s="202"/>
      <c r="BF374" s="202"/>
      <c r="BG374" s="202"/>
      <c r="BH374" s="202"/>
      <c r="BI374" s="202"/>
      <c r="BJ374" s="202"/>
      <c r="BK374" s="202"/>
      <c r="BL374" s="202"/>
      <c r="BM374" s="202"/>
      <c r="BN374" s="202"/>
      <c r="BO374" s="202"/>
      <c r="BP374" s="202"/>
      <c r="BQ374" s="202"/>
      <c r="BR374" s="202"/>
      <c r="BS374" s="202"/>
      <c r="BT374" s="202"/>
      <c r="BU374" s="202"/>
      <c r="BV374" s="202"/>
      <c r="BW374" s="202"/>
      <c r="BX374" s="202"/>
    </row>
    <row r="375" spans="1:76" ht="11.25" customHeight="1" x14ac:dyDescent="0.2">
      <c r="A375" s="201"/>
      <c r="B375" s="201"/>
      <c r="C375" s="201"/>
      <c r="D375" s="201"/>
      <c r="E375" s="201"/>
      <c r="F375" s="201"/>
      <c r="G375" s="201"/>
      <c r="Z375" s="202"/>
      <c r="AA375" s="202"/>
      <c r="AB375" s="202"/>
      <c r="AC375" s="202"/>
      <c r="AD375" s="202"/>
      <c r="AE375" s="202"/>
      <c r="AF375" s="202"/>
      <c r="AG375" s="202"/>
      <c r="AH375" s="202"/>
      <c r="AI375" s="202"/>
      <c r="AJ375" s="202"/>
      <c r="AK375" s="202"/>
      <c r="AL375" s="202"/>
      <c r="AM375" s="202"/>
      <c r="AN375" s="202"/>
      <c r="AO375" s="202"/>
      <c r="AP375" s="202"/>
      <c r="AQ375" s="202"/>
      <c r="AR375" s="202"/>
      <c r="AS375" s="202"/>
      <c r="AT375" s="202"/>
      <c r="AU375" s="202"/>
      <c r="AV375" s="202"/>
      <c r="AW375" s="202"/>
      <c r="AX375" s="202"/>
      <c r="AY375" s="202"/>
      <c r="AZ375" s="202"/>
      <c r="BA375" s="202"/>
      <c r="BB375" s="202"/>
      <c r="BC375" s="202"/>
      <c r="BD375" s="202"/>
      <c r="BE375" s="202"/>
      <c r="BF375" s="202"/>
      <c r="BG375" s="202"/>
      <c r="BH375" s="202"/>
      <c r="BI375" s="202"/>
      <c r="BJ375" s="202"/>
      <c r="BK375" s="202"/>
      <c r="BL375" s="202"/>
      <c r="BM375" s="202"/>
      <c r="BN375" s="202"/>
      <c r="BO375" s="202"/>
      <c r="BP375" s="202"/>
      <c r="BQ375" s="202"/>
      <c r="BR375" s="202"/>
      <c r="BS375" s="202"/>
      <c r="BT375" s="202"/>
      <c r="BU375" s="202"/>
      <c r="BV375" s="202"/>
      <c r="BW375" s="202"/>
      <c r="BX375" s="202"/>
    </row>
    <row r="376" spans="1:76" ht="11.25" customHeight="1" x14ac:dyDescent="0.2">
      <c r="A376" s="201"/>
      <c r="B376" s="201"/>
      <c r="C376" s="201"/>
      <c r="D376" s="201"/>
      <c r="E376" s="201"/>
      <c r="F376" s="201"/>
      <c r="G376" s="201"/>
      <c r="Z376" s="202"/>
      <c r="AA376" s="202"/>
      <c r="AB376" s="202"/>
      <c r="AC376" s="202"/>
      <c r="AD376" s="202"/>
      <c r="AE376" s="202"/>
      <c r="AF376" s="202"/>
      <c r="AG376" s="202"/>
      <c r="AH376" s="202"/>
      <c r="AI376" s="202"/>
      <c r="AJ376" s="202"/>
      <c r="AK376" s="202"/>
      <c r="AL376" s="202"/>
      <c r="AM376" s="202"/>
      <c r="AN376" s="202"/>
      <c r="AO376" s="202"/>
      <c r="AP376" s="202"/>
      <c r="AQ376" s="202"/>
      <c r="AR376" s="202"/>
      <c r="AS376" s="202"/>
      <c r="AT376" s="202"/>
      <c r="AU376" s="202"/>
      <c r="AV376" s="202"/>
      <c r="AW376" s="202"/>
      <c r="AX376" s="202"/>
      <c r="AY376" s="202"/>
      <c r="AZ376" s="202"/>
      <c r="BA376" s="202"/>
      <c r="BB376" s="202"/>
      <c r="BC376" s="202"/>
      <c r="BD376" s="202"/>
      <c r="BE376" s="202"/>
      <c r="BF376" s="202"/>
      <c r="BG376" s="202"/>
      <c r="BH376" s="202"/>
      <c r="BI376" s="202"/>
      <c r="BJ376" s="202"/>
      <c r="BK376" s="202"/>
      <c r="BL376" s="202"/>
      <c r="BM376" s="202"/>
      <c r="BN376" s="202"/>
      <c r="BO376" s="202"/>
      <c r="BP376" s="202"/>
      <c r="BQ376" s="202"/>
      <c r="BR376" s="202"/>
      <c r="BS376" s="202"/>
      <c r="BT376" s="202"/>
      <c r="BU376" s="202"/>
      <c r="BV376" s="202"/>
      <c r="BW376" s="202"/>
      <c r="BX376" s="202"/>
    </row>
    <row r="377" spans="1:76" ht="11.25" customHeight="1" x14ac:dyDescent="0.2">
      <c r="A377" s="201"/>
      <c r="B377" s="201"/>
      <c r="C377" s="201"/>
      <c r="D377" s="201"/>
      <c r="E377" s="201"/>
      <c r="F377" s="201"/>
      <c r="G377" s="201"/>
      <c r="Z377" s="202"/>
      <c r="AA377" s="202"/>
      <c r="AB377" s="202"/>
      <c r="AC377" s="202"/>
      <c r="AD377" s="202"/>
      <c r="AE377" s="202"/>
      <c r="AF377" s="202"/>
      <c r="AG377" s="202"/>
      <c r="AH377" s="202"/>
      <c r="AI377" s="202"/>
      <c r="AJ377" s="202"/>
      <c r="AK377" s="202"/>
      <c r="AL377" s="202"/>
      <c r="AM377" s="202"/>
      <c r="AN377" s="202"/>
      <c r="AO377" s="202"/>
      <c r="AP377" s="202"/>
      <c r="AQ377" s="202"/>
      <c r="AR377" s="202"/>
      <c r="AS377" s="202"/>
      <c r="AT377" s="202"/>
      <c r="AU377" s="202"/>
      <c r="AV377" s="202"/>
      <c r="AW377" s="202"/>
      <c r="AX377" s="202"/>
      <c r="AY377" s="202"/>
      <c r="AZ377" s="202"/>
      <c r="BA377" s="202"/>
      <c r="BB377" s="202"/>
      <c r="BC377" s="202"/>
      <c r="BD377" s="202"/>
      <c r="BE377" s="202"/>
      <c r="BF377" s="202"/>
      <c r="BG377" s="202"/>
      <c r="BH377" s="202"/>
      <c r="BI377" s="202"/>
      <c r="BJ377" s="202"/>
      <c r="BK377" s="202"/>
      <c r="BL377" s="202"/>
      <c r="BM377" s="202"/>
      <c r="BN377" s="202"/>
      <c r="BO377" s="202"/>
      <c r="BP377" s="202"/>
      <c r="BQ377" s="202"/>
      <c r="BR377" s="202"/>
      <c r="BS377" s="202"/>
      <c r="BT377" s="202"/>
      <c r="BU377" s="202"/>
      <c r="BV377" s="202"/>
      <c r="BW377" s="202"/>
      <c r="BX377" s="202"/>
    </row>
    <row r="378" spans="1:76" ht="11.25" customHeight="1" x14ac:dyDescent="0.2">
      <c r="A378" s="201"/>
      <c r="B378" s="201"/>
      <c r="C378" s="201"/>
      <c r="D378" s="201"/>
      <c r="E378" s="201"/>
      <c r="F378" s="201"/>
      <c r="G378" s="201"/>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c r="BF378" s="202"/>
      <c r="BG378" s="202"/>
      <c r="BH378" s="202"/>
      <c r="BI378" s="202"/>
      <c r="BJ378" s="202"/>
      <c r="BK378" s="202"/>
      <c r="BL378" s="202"/>
      <c r="BM378" s="202"/>
      <c r="BN378" s="202"/>
      <c r="BO378" s="202"/>
      <c r="BP378" s="202"/>
      <c r="BQ378" s="202"/>
      <c r="BR378" s="202"/>
      <c r="BS378" s="202"/>
      <c r="BT378" s="202"/>
      <c r="BU378" s="202"/>
      <c r="BV378" s="202"/>
      <c r="BW378" s="202"/>
      <c r="BX378" s="202"/>
    </row>
    <row r="379" spans="1:76" ht="11.25" customHeight="1" x14ac:dyDescent="0.2">
      <c r="A379" s="201"/>
      <c r="B379" s="201"/>
      <c r="C379" s="201"/>
      <c r="D379" s="201"/>
      <c r="E379" s="201"/>
      <c r="F379" s="201"/>
      <c r="G379" s="201"/>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c r="BF379" s="202"/>
      <c r="BG379" s="202"/>
      <c r="BH379" s="202"/>
      <c r="BI379" s="202"/>
      <c r="BJ379" s="202"/>
      <c r="BK379" s="202"/>
      <c r="BL379" s="202"/>
      <c r="BM379" s="202"/>
      <c r="BN379" s="202"/>
      <c r="BO379" s="202"/>
      <c r="BP379" s="202"/>
      <c r="BQ379" s="202"/>
      <c r="BR379" s="202"/>
      <c r="BS379" s="202"/>
      <c r="BT379" s="202"/>
      <c r="BU379" s="202"/>
      <c r="BV379" s="202"/>
      <c r="BW379" s="202"/>
      <c r="BX379" s="202"/>
    </row>
    <row r="380" spans="1:76" ht="11.25" customHeight="1" x14ac:dyDescent="0.2">
      <c r="A380" s="201"/>
      <c r="B380" s="201"/>
      <c r="C380" s="201"/>
      <c r="D380" s="201"/>
      <c r="E380" s="201"/>
      <c r="F380" s="201"/>
      <c r="G380" s="201"/>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c r="BF380" s="202"/>
      <c r="BG380" s="202"/>
      <c r="BH380" s="202"/>
      <c r="BI380" s="202"/>
      <c r="BJ380" s="202"/>
      <c r="BK380" s="202"/>
      <c r="BL380" s="202"/>
      <c r="BM380" s="202"/>
      <c r="BN380" s="202"/>
      <c r="BO380" s="202"/>
      <c r="BP380" s="202"/>
      <c r="BQ380" s="202"/>
      <c r="BR380" s="202"/>
      <c r="BS380" s="202"/>
      <c r="BT380" s="202"/>
      <c r="BU380" s="202"/>
      <c r="BV380" s="202"/>
      <c r="BW380" s="202"/>
      <c r="BX380" s="202"/>
    </row>
    <row r="381" spans="1:76" ht="11.25" customHeight="1" x14ac:dyDescent="0.2">
      <c r="A381" s="201"/>
      <c r="B381" s="201"/>
      <c r="C381" s="201"/>
      <c r="D381" s="201"/>
      <c r="E381" s="201"/>
      <c r="F381" s="201"/>
      <c r="G381" s="201"/>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c r="BF381" s="202"/>
      <c r="BG381" s="202"/>
      <c r="BH381" s="202"/>
      <c r="BI381" s="202"/>
      <c r="BJ381" s="202"/>
      <c r="BK381" s="202"/>
      <c r="BL381" s="202"/>
      <c r="BM381" s="202"/>
      <c r="BN381" s="202"/>
      <c r="BO381" s="202"/>
      <c r="BP381" s="202"/>
      <c r="BQ381" s="202"/>
      <c r="BR381" s="202"/>
      <c r="BS381" s="202"/>
      <c r="BT381" s="202"/>
      <c r="BU381" s="202"/>
      <c r="BV381" s="202"/>
      <c r="BW381" s="202"/>
      <c r="BX381" s="202"/>
    </row>
    <row r="382" spans="1:76" ht="11.25" customHeight="1" x14ac:dyDescent="0.2">
      <c r="A382" s="201"/>
      <c r="B382" s="201"/>
      <c r="C382" s="201"/>
      <c r="D382" s="201"/>
      <c r="E382" s="201"/>
      <c r="F382" s="201"/>
      <c r="G382" s="201"/>
      <c r="Z382" s="202"/>
      <c r="AA382" s="202"/>
      <c r="AB382" s="202"/>
      <c r="AC382" s="202"/>
      <c r="AD382" s="202"/>
      <c r="AE382" s="202"/>
      <c r="AF382" s="202"/>
      <c r="AG382" s="202"/>
      <c r="AH382" s="202"/>
      <c r="AI382" s="202"/>
      <c r="AJ382" s="202"/>
      <c r="AK382" s="202"/>
      <c r="AL382" s="202"/>
      <c r="AM382" s="202"/>
      <c r="AN382" s="202"/>
      <c r="AO382" s="202"/>
      <c r="AP382" s="202"/>
      <c r="AQ382" s="202"/>
      <c r="AR382" s="202"/>
      <c r="AS382" s="202"/>
      <c r="AT382" s="202"/>
      <c r="AU382" s="202"/>
      <c r="AV382" s="202"/>
      <c r="AW382" s="202"/>
      <c r="AX382" s="202"/>
      <c r="AY382" s="202"/>
      <c r="AZ382" s="202"/>
      <c r="BA382" s="202"/>
      <c r="BB382" s="202"/>
      <c r="BC382" s="202"/>
      <c r="BD382" s="202"/>
      <c r="BE382" s="202"/>
      <c r="BF382" s="202"/>
      <c r="BG382" s="202"/>
      <c r="BH382" s="202"/>
      <c r="BI382" s="202"/>
      <c r="BJ382" s="202"/>
      <c r="BK382" s="202"/>
      <c r="BL382" s="202"/>
      <c r="BM382" s="202"/>
      <c r="BN382" s="202"/>
      <c r="BO382" s="202"/>
      <c r="BP382" s="202"/>
      <c r="BQ382" s="202"/>
      <c r="BR382" s="202"/>
      <c r="BS382" s="202"/>
      <c r="BT382" s="202"/>
      <c r="BU382" s="202"/>
      <c r="BV382" s="202"/>
      <c r="BW382" s="202"/>
      <c r="BX382" s="202"/>
    </row>
    <row r="383" spans="1:76" ht="11.25" customHeight="1" x14ac:dyDescent="0.2">
      <c r="A383" s="201"/>
      <c r="B383" s="201"/>
      <c r="C383" s="201"/>
      <c r="D383" s="201"/>
      <c r="E383" s="201"/>
      <c r="F383" s="201"/>
      <c r="G383" s="201"/>
      <c r="Z383" s="202"/>
      <c r="AA383" s="202"/>
      <c r="AB383" s="202"/>
      <c r="AC383" s="202"/>
      <c r="AD383" s="202"/>
      <c r="AE383" s="202"/>
      <c r="AF383" s="202"/>
      <c r="AG383" s="202"/>
      <c r="AH383" s="202"/>
      <c r="AI383" s="202"/>
      <c r="AJ383" s="202"/>
      <c r="AK383" s="202"/>
      <c r="AL383" s="202"/>
      <c r="AM383" s="202"/>
      <c r="AN383" s="202"/>
      <c r="AO383" s="202"/>
      <c r="AP383" s="202"/>
      <c r="AQ383" s="202"/>
      <c r="AR383" s="202"/>
      <c r="AS383" s="202"/>
      <c r="AT383" s="202"/>
      <c r="AU383" s="202"/>
      <c r="AV383" s="202"/>
      <c r="AW383" s="202"/>
      <c r="AX383" s="202"/>
      <c r="AY383" s="202"/>
      <c r="AZ383" s="202"/>
      <c r="BA383" s="202"/>
      <c r="BB383" s="202"/>
      <c r="BC383" s="202"/>
      <c r="BD383" s="202"/>
      <c r="BE383" s="202"/>
      <c r="BF383" s="202"/>
      <c r="BG383" s="202"/>
      <c r="BH383" s="202"/>
      <c r="BI383" s="202"/>
      <c r="BJ383" s="202"/>
      <c r="BK383" s="202"/>
      <c r="BL383" s="202"/>
      <c r="BM383" s="202"/>
      <c r="BN383" s="202"/>
      <c r="BO383" s="202"/>
      <c r="BP383" s="202"/>
      <c r="BQ383" s="202"/>
      <c r="BR383" s="202"/>
      <c r="BS383" s="202"/>
      <c r="BT383" s="202"/>
      <c r="BU383" s="202"/>
      <c r="BV383" s="202"/>
      <c r="BW383" s="202"/>
      <c r="BX383" s="202"/>
    </row>
    <row r="384" spans="1:76" ht="11.25" customHeight="1" x14ac:dyDescent="0.2">
      <c r="A384" s="201"/>
      <c r="B384" s="201"/>
      <c r="C384" s="201"/>
      <c r="D384" s="201"/>
      <c r="E384" s="201"/>
      <c r="F384" s="201"/>
      <c r="G384" s="201"/>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c r="BL384" s="202"/>
      <c r="BM384" s="202"/>
      <c r="BN384" s="202"/>
      <c r="BO384" s="202"/>
      <c r="BP384" s="202"/>
      <c r="BQ384" s="202"/>
      <c r="BR384" s="202"/>
      <c r="BS384" s="202"/>
      <c r="BT384" s="202"/>
      <c r="BU384" s="202"/>
      <c r="BV384" s="202"/>
      <c r="BW384" s="202"/>
      <c r="BX384" s="202"/>
    </row>
    <row r="385" spans="1:76" ht="11.25" customHeight="1" x14ac:dyDescent="0.2">
      <c r="A385" s="201"/>
      <c r="B385" s="201"/>
      <c r="C385" s="201"/>
      <c r="D385" s="201"/>
      <c r="E385" s="201"/>
      <c r="F385" s="201"/>
      <c r="G385" s="201"/>
      <c r="Z385" s="202"/>
      <c r="AA385" s="202"/>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c r="BL385" s="202"/>
      <c r="BM385" s="202"/>
      <c r="BN385" s="202"/>
      <c r="BO385" s="202"/>
      <c r="BP385" s="202"/>
      <c r="BQ385" s="202"/>
      <c r="BR385" s="202"/>
      <c r="BS385" s="202"/>
      <c r="BT385" s="202"/>
      <c r="BU385" s="202"/>
      <c r="BV385" s="202"/>
      <c r="BW385" s="202"/>
      <c r="BX385" s="202"/>
    </row>
    <row r="386" spans="1:76" ht="11.25" customHeight="1" x14ac:dyDescent="0.2">
      <c r="A386" s="201"/>
      <c r="B386" s="201"/>
      <c r="C386" s="201"/>
      <c r="D386" s="201"/>
      <c r="E386" s="201"/>
      <c r="F386" s="201"/>
      <c r="G386" s="201"/>
      <c r="Z386" s="202"/>
      <c r="AA386" s="202"/>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c r="BL386" s="202"/>
      <c r="BM386" s="202"/>
      <c r="BN386" s="202"/>
      <c r="BO386" s="202"/>
      <c r="BP386" s="202"/>
      <c r="BQ386" s="202"/>
      <c r="BR386" s="202"/>
      <c r="BS386" s="202"/>
      <c r="BT386" s="202"/>
      <c r="BU386" s="202"/>
      <c r="BV386" s="202"/>
      <c r="BW386" s="202"/>
      <c r="BX386" s="202"/>
    </row>
    <row r="387" spans="1:76" ht="11.25" customHeight="1" x14ac:dyDescent="0.2">
      <c r="A387" s="201"/>
      <c r="B387" s="201"/>
      <c r="C387" s="201"/>
      <c r="D387" s="201"/>
      <c r="E387" s="201"/>
      <c r="F387" s="201"/>
      <c r="G387" s="201"/>
      <c r="Z387" s="202"/>
      <c r="AA387" s="202"/>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c r="BL387" s="202"/>
      <c r="BM387" s="202"/>
      <c r="BN387" s="202"/>
      <c r="BO387" s="202"/>
      <c r="BP387" s="202"/>
      <c r="BQ387" s="202"/>
      <c r="BR387" s="202"/>
      <c r="BS387" s="202"/>
      <c r="BT387" s="202"/>
      <c r="BU387" s="202"/>
      <c r="BV387" s="202"/>
      <c r="BW387" s="202"/>
      <c r="BX387" s="202"/>
    </row>
    <row r="388" spans="1:76" ht="11.25" customHeight="1" x14ac:dyDescent="0.2">
      <c r="A388" s="201"/>
      <c r="B388" s="201"/>
      <c r="C388" s="201"/>
      <c r="D388" s="201"/>
      <c r="E388" s="201"/>
      <c r="F388" s="201"/>
      <c r="G388" s="201"/>
      <c r="Z388" s="202"/>
      <c r="AA388" s="202"/>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c r="BL388" s="202"/>
      <c r="BM388" s="202"/>
      <c r="BN388" s="202"/>
      <c r="BO388" s="202"/>
      <c r="BP388" s="202"/>
      <c r="BQ388" s="202"/>
      <c r="BR388" s="202"/>
      <c r="BS388" s="202"/>
      <c r="BT388" s="202"/>
      <c r="BU388" s="202"/>
      <c r="BV388" s="202"/>
      <c r="BW388" s="202"/>
      <c r="BX388" s="202"/>
    </row>
    <row r="389" spans="1:76" ht="11.25" customHeight="1" x14ac:dyDescent="0.2">
      <c r="A389" s="201"/>
      <c r="B389" s="201"/>
      <c r="C389" s="201"/>
      <c r="D389" s="201"/>
      <c r="E389" s="201"/>
      <c r="F389" s="201"/>
      <c r="G389" s="201"/>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c r="BL389" s="202"/>
      <c r="BM389" s="202"/>
      <c r="BN389" s="202"/>
      <c r="BO389" s="202"/>
      <c r="BP389" s="202"/>
      <c r="BQ389" s="202"/>
      <c r="BR389" s="202"/>
      <c r="BS389" s="202"/>
      <c r="BT389" s="202"/>
      <c r="BU389" s="202"/>
      <c r="BV389" s="202"/>
      <c r="BW389" s="202"/>
      <c r="BX389" s="202"/>
    </row>
    <row r="390" spans="1:76" ht="11.25" customHeight="1" x14ac:dyDescent="0.2">
      <c r="A390" s="201"/>
      <c r="B390" s="201"/>
      <c r="C390" s="201"/>
      <c r="D390" s="201"/>
      <c r="E390" s="201"/>
      <c r="F390" s="201"/>
      <c r="G390" s="201"/>
      <c r="Z390" s="202"/>
      <c r="AA390" s="202"/>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c r="BL390" s="202"/>
      <c r="BM390" s="202"/>
      <c r="BN390" s="202"/>
      <c r="BO390" s="202"/>
      <c r="BP390" s="202"/>
      <c r="BQ390" s="202"/>
      <c r="BR390" s="202"/>
      <c r="BS390" s="202"/>
      <c r="BT390" s="202"/>
      <c r="BU390" s="202"/>
      <c r="BV390" s="202"/>
      <c r="BW390" s="202"/>
      <c r="BX390" s="202"/>
    </row>
    <row r="391" spans="1:76" ht="11.25" customHeight="1" x14ac:dyDescent="0.2">
      <c r="A391" s="201"/>
      <c r="B391" s="201"/>
      <c r="C391" s="201"/>
      <c r="D391" s="201"/>
      <c r="E391" s="201"/>
      <c r="F391" s="201"/>
      <c r="G391" s="201"/>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c r="BL391" s="202"/>
      <c r="BM391" s="202"/>
      <c r="BN391" s="202"/>
      <c r="BO391" s="202"/>
      <c r="BP391" s="202"/>
      <c r="BQ391" s="202"/>
      <c r="BR391" s="202"/>
      <c r="BS391" s="202"/>
      <c r="BT391" s="202"/>
      <c r="BU391" s="202"/>
      <c r="BV391" s="202"/>
      <c r="BW391" s="202"/>
      <c r="BX391" s="202"/>
    </row>
    <row r="392" spans="1:76" ht="11.25" customHeight="1" x14ac:dyDescent="0.2">
      <c r="A392" s="201"/>
      <c r="B392" s="201"/>
      <c r="C392" s="201"/>
      <c r="D392" s="201"/>
      <c r="E392" s="201"/>
      <c r="F392" s="201"/>
      <c r="G392" s="201"/>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c r="BL392" s="202"/>
      <c r="BM392" s="202"/>
      <c r="BN392" s="202"/>
      <c r="BO392" s="202"/>
      <c r="BP392" s="202"/>
      <c r="BQ392" s="202"/>
      <c r="BR392" s="202"/>
      <c r="BS392" s="202"/>
      <c r="BT392" s="202"/>
      <c r="BU392" s="202"/>
      <c r="BV392" s="202"/>
      <c r="BW392" s="202"/>
      <c r="BX392" s="202"/>
    </row>
    <row r="393" spans="1:76" ht="11.25" customHeight="1" x14ac:dyDescent="0.2">
      <c r="A393" s="201"/>
      <c r="B393" s="201"/>
      <c r="C393" s="201"/>
      <c r="D393" s="201"/>
      <c r="E393" s="201"/>
      <c r="F393" s="201"/>
      <c r="G393" s="201"/>
      <c r="Z393" s="202"/>
      <c r="AA393" s="202"/>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c r="BL393" s="202"/>
      <c r="BM393" s="202"/>
      <c r="BN393" s="202"/>
      <c r="BO393" s="202"/>
      <c r="BP393" s="202"/>
      <c r="BQ393" s="202"/>
      <c r="BR393" s="202"/>
      <c r="BS393" s="202"/>
      <c r="BT393" s="202"/>
      <c r="BU393" s="202"/>
      <c r="BV393" s="202"/>
      <c r="BW393" s="202"/>
      <c r="BX393" s="202"/>
    </row>
    <row r="394" spans="1:76" ht="11.25" customHeight="1" x14ac:dyDescent="0.2">
      <c r="A394" s="201"/>
      <c r="B394" s="201"/>
      <c r="C394" s="201"/>
      <c r="D394" s="201"/>
      <c r="E394" s="201"/>
      <c r="F394" s="201"/>
      <c r="G394" s="201"/>
      <c r="Z394" s="202"/>
      <c r="AA394" s="202"/>
      <c r="AB394" s="202"/>
      <c r="AC394" s="202"/>
      <c r="AD394" s="202"/>
      <c r="AE394" s="202"/>
      <c r="AF394" s="202"/>
      <c r="AG394" s="202"/>
      <c r="AH394" s="202"/>
      <c r="AI394" s="202"/>
      <c r="AJ394" s="202"/>
      <c r="AK394" s="202"/>
      <c r="AL394" s="202"/>
      <c r="AM394" s="202"/>
      <c r="AN394" s="202"/>
      <c r="AO394" s="202"/>
      <c r="AP394" s="202"/>
      <c r="AQ394" s="202"/>
      <c r="AR394" s="202"/>
      <c r="AS394" s="202"/>
      <c r="AT394" s="202"/>
      <c r="AU394" s="202"/>
      <c r="AV394" s="202"/>
      <c r="AW394" s="202"/>
      <c r="AX394" s="202"/>
      <c r="AY394" s="202"/>
      <c r="AZ394" s="202"/>
      <c r="BA394" s="202"/>
      <c r="BB394" s="202"/>
      <c r="BC394" s="202"/>
      <c r="BD394" s="202"/>
      <c r="BE394" s="202"/>
      <c r="BF394" s="202"/>
      <c r="BG394" s="202"/>
      <c r="BH394" s="202"/>
      <c r="BI394" s="202"/>
      <c r="BJ394" s="202"/>
      <c r="BK394" s="202"/>
      <c r="BL394" s="202"/>
      <c r="BM394" s="202"/>
      <c r="BN394" s="202"/>
      <c r="BO394" s="202"/>
      <c r="BP394" s="202"/>
      <c r="BQ394" s="202"/>
      <c r="BR394" s="202"/>
      <c r="BS394" s="202"/>
      <c r="BT394" s="202"/>
      <c r="BU394" s="202"/>
      <c r="BV394" s="202"/>
      <c r="BW394" s="202"/>
      <c r="BX394" s="202"/>
    </row>
    <row r="395" spans="1:76" ht="11.25" customHeight="1" x14ac:dyDescent="0.2">
      <c r="A395" s="201"/>
      <c r="B395" s="201"/>
      <c r="C395" s="201"/>
      <c r="D395" s="201"/>
      <c r="E395" s="201"/>
      <c r="F395" s="201"/>
      <c r="G395" s="201"/>
      <c r="Z395" s="202"/>
      <c r="AA395" s="202"/>
      <c r="AB395" s="202"/>
      <c r="AC395" s="202"/>
      <c r="AD395" s="202"/>
      <c r="AE395" s="202"/>
      <c r="AF395" s="202"/>
      <c r="AG395" s="202"/>
      <c r="AH395" s="202"/>
      <c r="AI395" s="202"/>
      <c r="AJ395" s="202"/>
      <c r="AK395" s="202"/>
      <c r="AL395" s="202"/>
      <c r="AM395" s="202"/>
      <c r="AN395" s="202"/>
      <c r="AO395" s="202"/>
      <c r="AP395" s="202"/>
      <c r="AQ395" s="202"/>
      <c r="AR395" s="202"/>
      <c r="AS395" s="202"/>
      <c r="AT395" s="202"/>
      <c r="AU395" s="202"/>
      <c r="AV395" s="202"/>
      <c r="AW395" s="202"/>
      <c r="AX395" s="202"/>
      <c r="AY395" s="202"/>
      <c r="AZ395" s="202"/>
      <c r="BA395" s="202"/>
      <c r="BB395" s="202"/>
      <c r="BC395" s="202"/>
      <c r="BD395" s="202"/>
      <c r="BE395" s="202"/>
      <c r="BF395" s="202"/>
      <c r="BG395" s="202"/>
      <c r="BH395" s="202"/>
      <c r="BI395" s="202"/>
      <c r="BJ395" s="202"/>
      <c r="BK395" s="202"/>
      <c r="BL395" s="202"/>
      <c r="BM395" s="202"/>
      <c r="BN395" s="202"/>
      <c r="BO395" s="202"/>
      <c r="BP395" s="202"/>
      <c r="BQ395" s="202"/>
      <c r="BR395" s="202"/>
      <c r="BS395" s="202"/>
      <c r="BT395" s="202"/>
      <c r="BU395" s="202"/>
      <c r="BV395" s="202"/>
      <c r="BW395" s="202"/>
      <c r="BX395" s="202"/>
    </row>
    <row r="396" spans="1:76" ht="11.25" customHeight="1" x14ac:dyDescent="0.2">
      <c r="A396" s="201"/>
      <c r="B396" s="201"/>
      <c r="C396" s="201"/>
      <c r="D396" s="201"/>
      <c r="E396" s="201"/>
      <c r="F396" s="201"/>
      <c r="G396" s="201"/>
      <c r="Z396" s="202"/>
      <c r="AA396" s="202"/>
      <c r="AB396" s="202"/>
      <c r="AC396" s="202"/>
      <c r="AD396" s="202"/>
      <c r="AE396" s="202"/>
      <c r="AF396" s="202"/>
      <c r="AG396" s="202"/>
      <c r="AH396" s="202"/>
      <c r="AI396" s="202"/>
      <c r="AJ396" s="202"/>
      <c r="AK396" s="202"/>
      <c r="AL396" s="202"/>
      <c r="AM396" s="202"/>
      <c r="AN396" s="202"/>
      <c r="AO396" s="202"/>
      <c r="AP396" s="202"/>
      <c r="AQ396" s="202"/>
      <c r="AR396" s="202"/>
      <c r="AS396" s="202"/>
      <c r="AT396" s="202"/>
      <c r="AU396" s="202"/>
      <c r="AV396" s="202"/>
      <c r="AW396" s="202"/>
      <c r="AX396" s="202"/>
      <c r="AY396" s="202"/>
      <c r="AZ396" s="202"/>
      <c r="BA396" s="202"/>
      <c r="BB396" s="202"/>
      <c r="BC396" s="202"/>
      <c r="BD396" s="202"/>
      <c r="BE396" s="202"/>
      <c r="BF396" s="202"/>
      <c r="BG396" s="202"/>
      <c r="BH396" s="202"/>
      <c r="BI396" s="202"/>
      <c r="BJ396" s="202"/>
      <c r="BK396" s="202"/>
      <c r="BL396" s="202"/>
      <c r="BM396" s="202"/>
      <c r="BN396" s="202"/>
      <c r="BO396" s="202"/>
      <c r="BP396" s="202"/>
      <c r="BQ396" s="202"/>
      <c r="BR396" s="202"/>
      <c r="BS396" s="202"/>
      <c r="BT396" s="202"/>
      <c r="BU396" s="202"/>
      <c r="BV396" s="202"/>
      <c r="BW396" s="202"/>
      <c r="BX396" s="202"/>
    </row>
    <row r="397" spans="1:76" ht="11.25" customHeight="1" x14ac:dyDescent="0.2">
      <c r="A397" s="201"/>
      <c r="B397" s="201"/>
      <c r="C397" s="201"/>
      <c r="D397" s="201"/>
      <c r="E397" s="201"/>
      <c r="F397" s="201"/>
      <c r="G397" s="201"/>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02"/>
      <c r="BB397" s="202"/>
      <c r="BC397" s="202"/>
      <c r="BD397" s="202"/>
      <c r="BE397" s="202"/>
      <c r="BF397" s="202"/>
      <c r="BG397" s="202"/>
      <c r="BH397" s="202"/>
      <c r="BI397" s="202"/>
      <c r="BJ397" s="202"/>
      <c r="BK397" s="202"/>
      <c r="BL397" s="202"/>
      <c r="BM397" s="202"/>
      <c r="BN397" s="202"/>
      <c r="BO397" s="202"/>
      <c r="BP397" s="202"/>
      <c r="BQ397" s="202"/>
      <c r="BR397" s="202"/>
      <c r="BS397" s="202"/>
      <c r="BT397" s="202"/>
      <c r="BU397" s="202"/>
      <c r="BV397" s="202"/>
      <c r="BW397" s="202"/>
      <c r="BX397" s="202"/>
    </row>
    <row r="398" spans="1:76" ht="11.25" customHeight="1" x14ac:dyDescent="0.2">
      <c r="A398" s="201"/>
      <c r="B398" s="201"/>
      <c r="C398" s="201"/>
      <c r="D398" s="201"/>
      <c r="E398" s="201"/>
      <c r="F398" s="201"/>
      <c r="G398" s="201"/>
      <c r="Z398" s="202"/>
      <c r="AA398" s="202"/>
      <c r="AB398" s="202"/>
      <c r="AC398" s="202"/>
      <c r="AD398" s="202"/>
      <c r="AE398" s="202"/>
      <c r="AF398" s="202"/>
      <c r="AG398" s="202"/>
      <c r="AH398" s="202"/>
      <c r="AI398" s="202"/>
      <c r="AJ398" s="202"/>
      <c r="AK398" s="202"/>
      <c r="AL398" s="202"/>
      <c r="AM398" s="202"/>
      <c r="AN398" s="202"/>
      <c r="AO398" s="202"/>
      <c r="AP398" s="202"/>
      <c r="AQ398" s="202"/>
      <c r="AR398" s="202"/>
      <c r="AS398" s="202"/>
      <c r="AT398" s="202"/>
      <c r="AU398" s="202"/>
      <c r="AV398" s="202"/>
      <c r="AW398" s="202"/>
      <c r="AX398" s="202"/>
      <c r="AY398" s="202"/>
      <c r="AZ398" s="202"/>
      <c r="BA398" s="202"/>
      <c r="BB398" s="202"/>
      <c r="BC398" s="202"/>
      <c r="BD398" s="202"/>
      <c r="BE398" s="202"/>
      <c r="BF398" s="202"/>
      <c r="BG398" s="202"/>
      <c r="BH398" s="202"/>
      <c r="BI398" s="202"/>
      <c r="BJ398" s="202"/>
      <c r="BK398" s="202"/>
      <c r="BL398" s="202"/>
      <c r="BM398" s="202"/>
      <c r="BN398" s="202"/>
      <c r="BO398" s="202"/>
      <c r="BP398" s="202"/>
      <c r="BQ398" s="202"/>
      <c r="BR398" s="202"/>
      <c r="BS398" s="202"/>
      <c r="BT398" s="202"/>
      <c r="BU398" s="202"/>
      <c r="BV398" s="202"/>
      <c r="BW398" s="202"/>
      <c r="BX398" s="202"/>
    </row>
    <row r="399" spans="1:76" ht="11.25" customHeight="1" x14ac:dyDescent="0.2">
      <c r="A399" s="201"/>
      <c r="B399" s="201"/>
      <c r="C399" s="201"/>
      <c r="D399" s="201"/>
      <c r="E399" s="201"/>
      <c r="F399" s="201"/>
      <c r="G399" s="201"/>
      <c r="Z399" s="202"/>
      <c r="AA399" s="202"/>
      <c r="AB399" s="202"/>
      <c r="AC399" s="202"/>
      <c r="AD399" s="202"/>
      <c r="AE399" s="202"/>
      <c r="AF399" s="202"/>
      <c r="AG399" s="202"/>
      <c r="AH399" s="202"/>
      <c r="AI399" s="202"/>
      <c r="AJ399" s="202"/>
      <c r="AK399" s="202"/>
      <c r="AL399" s="202"/>
      <c r="AM399" s="202"/>
      <c r="AN399" s="202"/>
      <c r="AO399" s="202"/>
      <c r="AP399" s="202"/>
      <c r="AQ399" s="202"/>
      <c r="AR399" s="202"/>
      <c r="AS399" s="202"/>
      <c r="AT399" s="202"/>
      <c r="AU399" s="202"/>
      <c r="AV399" s="202"/>
      <c r="AW399" s="202"/>
      <c r="AX399" s="202"/>
      <c r="AY399" s="202"/>
      <c r="AZ399" s="202"/>
      <c r="BA399" s="202"/>
      <c r="BB399" s="202"/>
      <c r="BC399" s="202"/>
      <c r="BD399" s="202"/>
      <c r="BE399" s="202"/>
      <c r="BF399" s="202"/>
      <c r="BG399" s="202"/>
      <c r="BH399" s="202"/>
      <c r="BI399" s="202"/>
      <c r="BJ399" s="202"/>
      <c r="BK399" s="202"/>
      <c r="BL399" s="202"/>
      <c r="BM399" s="202"/>
      <c r="BN399" s="202"/>
      <c r="BO399" s="202"/>
      <c r="BP399" s="202"/>
      <c r="BQ399" s="202"/>
      <c r="BR399" s="202"/>
      <c r="BS399" s="202"/>
      <c r="BT399" s="202"/>
      <c r="BU399" s="202"/>
      <c r="BV399" s="202"/>
      <c r="BW399" s="202"/>
      <c r="BX399" s="202"/>
    </row>
    <row r="400" spans="1:76" ht="11.25" customHeight="1" x14ac:dyDescent="0.2">
      <c r="A400" s="201"/>
      <c r="B400" s="201"/>
      <c r="C400" s="201"/>
      <c r="D400" s="201"/>
      <c r="E400" s="201"/>
      <c r="F400" s="201"/>
      <c r="G400" s="201"/>
      <c r="Z400" s="202"/>
      <c r="AA400" s="202"/>
      <c r="AB400" s="202"/>
      <c r="AC400" s="202"/>
      <c r="AD400" s="202"/>
      <c r="AE400" s="202"/>
      <c r="AF400" s="202"/>
      <c r="AG400" s="202"/>
      <c r="AH400" s="202"/>
      <c r="AI400" s="202"/>
      <c r="AJ400" s="202"/>
      <c r="AK400" s="202"/>
      <c r="AL400" s="202"/>
      <c r="AM400" s="202"/>
      <c r="AN400" s="202"/>
      <c r="AO400" s="202"/>
      <c r="AP400" s="202"/>
      <c r="AQ400" s="202"/>
      <c r="AR400" s="202"/>
      <c r="AS400" s="202"/>
      <c r="AT400" s="202"/>
      <c r="AU400" s="202"/>
      <c r="AV400" s="202"/>
      <c r="AW400" s="202"/>
      <c r="AX400" s="202"/>
      <c r="AY400" s="202"/>
      <c r="AZ400" s="202"/>
      <c r="BA400" s="202"/>
      <c r="BB400" s="202"/>
      <c r="BC400" s="202"/>
      <c r="BD400" s="202"/>
      <c r="BE400" s="202"/>
      <c r="BF400" s="202"/>
      <c r="BG400" s="202"/>
      <c r="BH400" s="202"/>
      <c r="BI400" s="202"/>
      <c r="BJ400" s="202"/>
      <c r="BK400" s="202"/>
      <c r="BL400" s="202"/>
      <c r="BM400" s="202"/>
      <c r="BN400" s="202"/>
      <c r="BO400" s="202"/>
      <c r="BP400" s="202"/>
      <c r="BQ400" s="202"/>
      <c r="BR400" s="202"/>
      <c r="BS400" s="202"/>
      <c r="BT400" s="202"/>
      <c r="BU400" s="202"/>
      <c r="BV400" s="202"/>
      <c r="BW400" s="202"/>
      <c r="BX400" s="202"/>
    </row>
    <row r="401" spans="1:76" ht="11.25" customHeight="1" x14ac:dyDescent="0.2">
      <c r="A401" s="201"/>
      <c r="B401" s="201"/>
      <c r="C401" s="201"/>
      <c r="D401" s="201"/>
      <c r="E401" s="201"/>
      <c r="F401" s="201"/>
      <c r="G401" s="201"/>
      <c r="Z401" s="202"/>
      <c r="AA401" s="202"/>
      <c r="AB401" s="202"/>
      <c r="AC401" s="202"/>
      <c r="AD401" s="202"/>
      <c r="AE401" s="202"/>
      <c r="AF401" s="202"/>
      <c r="AG401" s="202"/>
      <c r="AH401" s="202"/>
      <c r="AI401" s="202"/>
      <c r="AJ401" s="202"/>
      <c r="AK401" s="202"/>
      <c r="AL401" s="202"/>
      <c r="AM401" s="202"/>
      <c r="AN401" s="202"/>
      <c r="AO401" s="202"/>
      <c r="AP401" s="202"/>
      <c r="AQ401" s="202"/>
      <c r="AR401" s="202"/>
      <c r="AS401" s="202"/>
      <c r="AT401" s="202"/>
      <c r="AU401" s="202"/>
      <c r="AV401" s="202"/>
      <c r="AW401" s="202"/>
      <c r="AX401" s="202"/>
      <c r="AY401" s="202"/>
      <c r="AZ401" s="202"/>
      <c r="BA401" s="202"/>
      <c r="BB401" s="202"/>
      <c r="BC401" s="202"/>
      <c r="BD401" s="202"/>
      <c r="BE401" s="202"/>
      <c r="BF401" s="202"/>
      <c r="BG401" s="202"/>
      <c r="BH401" s="202"/>
      <c r="BI401" s="202"/>
      <c r="BJ401" s="202"/>
      <c r="BK401" s="202"/>
      <c r="BL401" s="202"/>
      <c r="BM401" s="202"/>
      <c r="BN401" s="202"/>
      <c r="BO401" s="202"/>
      <c r="BP401" s="202"/>
      <c r="BQ401" s="202"/>
      <c r="BR401" s="202"/>
      <c r="BS401" s="202"/>
      <c r="BT401" s="202"/>
      <c r="BU401" s="202"/>
      <c r="BV401" s="202"/>
      <c r="BW401" s="202"/>
      <c r="BX401" s="202"/>
    </row>
    <row r="402" spans="1:76" ht="11.25" customHeight="1" x14ac:dyDescent="0.2">
      <c r="A402" s="201"/>
      <c r="B402" s="201"/>
      <c r="C402" s="201"/>
      <c r="D402" s="201"/>
      <c r="E402" s="201"/>
      <c r="F402" s="201"/>
      <c r="G402" s="201"/>
      <c r="Z402" s="202"/>
      <c r="AA402" s="202"/>
      <c r="AB402" s="202"/>
      <c r="AC402" s="202"/>
      <c r="AD402" s="202"/>
      <c r="AE402" s="202"/>
      <c r="AF402" s="202"/>
      <c r="AG402" s="202"/>
      <c r="AH402" s="202"/>
      <c r="AI402" s="202"/>
      <c r="AJ402" s="202"/>
      <c r="AK402" s="202"/>
      <c r="AL402" s="202"/>
      <c r="AM402" s="202"/>
      <c r="AN402" s="202"/>
      <c r="AO402" s="202"/>
      <c r="AP402" s="202"/>
      <c r="AQ402" s="202"/>
      <c r="AR402" s="202"/>
      <c r="AS402" s="202"/>
      <c r="AT402" s="202"/>
      <c r="AU402" s="202"/>
      <c r="AV402" s="202"/>
      <c r="AW402" s="202"/>
      <c r="AX402" s="202"/>
      <c r="AY402" s="202"/>
      <c r="AZ402" s="202"/>
      <c r="BA402" s="202"/>
      <c r="BB402" s="202"/>
      <c r="BC402" s="202"/>
      <c r="BD402" s="202"/>
      <c r="BE402" s="202"/>
      <c r="BF402" s="202"/>
      <c r="BG402" s="202"/>
      <c r="BH402" s="202"/>
      <c r="BI402" s="202"/>
      <c r="BJ402" s="202"/>
      <c r="BK402" s="202"/>
      <c r="BL402" s="202"/>
      <c r="BM402" s="202"/>
      <c r="BN402" s="202"/>
      <c r="BO402" s="202"/>
      <c r="BP402" s="202"/>
      <c r="BQ402" s="202"/>
      <c r="BR402" s="202"/>
      <c r="BS402" s="202"/>
      <c r="BT402" s="202"/>
      <c r="BU402" s="202"/>
      <c r="BV402" s="202"/>
      <c r="BW402" s="202"/>
      <c r="BX402" s="202"/>
    </row>
    <row r="403" spans="1:76" ht="11.25" customHeight="1" x14ac:dyDescent="0.2">
      <c r="A403" s="201"/>
      <c r="B403" s="201"/>
      <c r="C403" s="201"/>
      <c r="D403" s="201"/>
      <c r="E403" s="201"/>
      <c r="F403" s="201"/>
      <c r="G403" s="201"/>
      <c r="Z403" s="202"/>
      <c r="AA403" s="202"/>
      <c r="AB403" s="202"/>
      <c r="AC403" s="202"/>
      <c r="AD403" s="202"/>
      <c r="AE403" s="202"/>
      <c r="AF403" s="202"/>
      <c r="AG403" s="202"/>
      <c r="AH403" s="202"/>
      <c r="AI403" s="202"/>
      <c r="AJ403" s="202"/>
      <c r="AK403" s="202"/>
      <c r="AL403" s="202"/>
      <c r="AM403" s="202"/>
      <c r="AN403" s="202"/>
      <c r="AO403" s="202"/>
      <c r="AP403" s="202"/>
      <c r="AQ403" s="202"/>
      <c r="AR403" s="202"/>
      <c r="AS403" s="202"/>
      <c r="AT403" s="202"/>
      <c r="AU403" s="202"/>
      <c r="AV403" s="202"/>
      <c r="AW403" s="202"/>
      <c r="AX403" s="202"/>
      <c r="AY403" s="202"/>
      <c r="AZ403" s="202"/>
      <c r="BA403" s="202"/>
      <c r="BB403" s="202"/>
      <c r="BC403" s="202"/>
      <c r="BD403" s="202"/>
      <c r="BE403" s="202"/>
      <c r="BF403" s="202"/>
      <c r="BG403" s="202"/>
      <c r="BH403" s="202"/>
      <c r="BI403" s="202"/>
      <c r="BJ403" s="202"/>
      <c r="BK403" s="202"/>
      <c r="BL403" s="202"/>
      <c r="BM403" s="202"/>
      <c r="BN403" s="202"/>
      <c r="BO403" s="202"/>
      <c r="BP403" s="202"/>
      <c r="BQ403" s="202"/>
      <c r="BR403" s="202"/>
      <c r="BS403" s="202"/>
      <c r="BT403" s="202"/>
      <c r="BU403" s="202"/>
      <c r="BV403" s="202"/>
      <c r="BW403" s="202"/>
      <c r="BX403" s="202"/>
    </row>
    <row r="404" spans="1:76" ht="11.25" customHeight="1" x14ac:dyDescent="0.2">
      <c r="A404" s="201"/>
      <c r="B404" s="201"/>
      <c r="C404" s="201"/>
      <c r="D404" s="201"/>
      <c r="E404" s="201"/>
      <c r="F404" s="201"/>
      <c r="G404" s="201"/>
      <c r="Z404" s="202"/>
      <c r="AA404" s="202"/>
      <c r="AB404" s="202"/>
      <c r="AC404" s="202"/>
      <c r="AD404" s="202"/>
      <c r="AE404" s="202"/>
      <c r="AF404" s="202"/>
      <c r="AG404" s="202"/>
      <c r="AH404" s="202"/>
      <c r="AI404" s="202"/>
      <c r="AJ404" s="202"/>
      <c r="AK404" s="202"/>
      <c r="AL404" s="202"/>
      <c r="AM404" s="202"/>
      <c r="AN404" s="202"/>
      <c r="AO404" s="202"/>
      <c r="AP404" s="202"/>
      <c r="AQ404" s="202"/>
      <c r="AR404" s="202"/>
      <c r="AS404" s="202"/>
      <c r="AT404" s="202"/>
      <c r="AU404" s="202"/>
      <c r="AV404" s="202"/>
      <c r="AW404" s="202"/>
      <c r="AX404" s="202"/>
      <c r="AY404" s="202"/>
      <c r="AZ404" s="202"/>
      <c r="BA404" s="202"/>
      <c r="BB404" s="202"/>
      <c r="BC404" s="202"/>
      <c r="BD404" s="202"/>
      <c r="BE404" s="202"/>
      <c r="BF404" s="202"/>
      <c r="BG404" s="202"/>
      <c r="BH404" s="202"/>
      <c r="BI404" s="202"/>
      <c r="BJ404" s="202"/>
      <c r="BK404" s="202"/>
      <c r="BL404" s="202"/>
      <c r="BM404" s="202"/>
      <c r="BN404" s="202"/>
      <c r="BO404" s="202"/>
      <c r="BP404" s="202"/>
      <c r="BQ404" s="202"/>
      <c r="BR404" s="202"/>
      <c r="BS404" s="202"/>
      <c r="BT404" s="202"/>
      <c r="BU404" s="202"/>
      <c r="BV404" s="202"/>
      <c r="BW404" s="202"/>
      <c r="BX404" s="202"/>
    </row>
    <row r="405" spans="1:76" ht="11.25" customHeight="1" x14ac:dyDescent="0.2">
      <c r="A405" s="201"/>
      <c r="B405" s="201"/>
      <c r="C405" s="201"/>
      <c r="D405" s="201"/>
      <c r="E405" s="201"/>
      <c r="F405" s="201"/>
      <c r="G405" s="201"/>
      <c r="Z405" s="202"/>
      <c r="AA405" s="202"/>
      <c r="AB405" s="202"/>
      <c r="AC405" s="202"/>
      <c r="AD405" s="202"/>
      <c r="AE405" s="202"/>
      <c r="AF405" s="202"/>
      <c r="AG405" s="202"/>
      <c r="AH405" s="202"/>
      <c r="AI405" s="202"/>
      <c r="AJ405" s="202"/>
      <c r="AK405" s="202"/>
      <c r="AL405" s="202"/>
      <c r="AM405" s="202"/>
      <c r="AN405" s="202"/>
      <c r="AO405" s="202"/>
      <c r="AP405" s="202"/>
      <c r="AQ405" s="202"/>
      <c r="AR405" s="202"/>
      <c r="AS405" s="202"/>
      <c r="AT405" s="202"/>
      <c r="AU405" s="202"/>
      <c r="AV405" s="202"/>
      <c r="AW405" s="202"/>
      <c r="AX405" s="202"/>
      <c r="AY405" s="202"/>
      <c r="AZ405" s="202"/>
      <c r="BA405" s="202"/>
      <c r="BB405" s="202"/>
      <c r="BC405" s="202"/>
      <c r="BD405" s="202"/>
      <c r="BE405" s="202"/>
      <c r="BF405" s="202"/>
      <c r="BG405" s="202"/>
      <c r="BH405" s="202"/>
      <c r="BI405" s="202"/>
      <c r="BJ405" s="202"/>
      <c r="BK405" s="202"/>
      <c r="BL405" s="202"/>
      <c r="BM405" s="202"/>
      <c r="BN405" s="202"/>
      <c r="BO405" s="202"/>
      <c r="BP405" s="202"/>
      <c r="BQ405" s="202"/>
      <c r="BR405" s="202"/>
      <c r="BS405" s="202"/>
      <c r="BT405" s="202"/>
      <c r="BU405" s="202"/>
      <c r="BV405" s="202"/>
      <c r="BW405" s="202"/>
      <c r="BX405" s="202"/>
    </row>
    <row r="406" spans="1:76" ht="11.25" customHeight="1" x14ac:dyDescent="0.2">
      <c r="A406" s="201"/>
      <c r="B406" s="201"/>
      <c r="C406" s="201"/>
      <c r="D406" s="201"/>
      <c r="E406" s="201"/>
      <c r="F406" s="201"/>
      <c r="G406" s="201"/>
      <c r="Z406" s="202"/>
      <c r="AA406" s="202"/>
      <c r="AB406" s="202"/>
      <c r="AC406" s="202"/>
      <c r="AD406" s="202"/>
      <c r="AE406" s="202"/>
      <c r="AF406" s="202"/>
      <c r="AG406" s="202"/>
      <c r="AH406" s="202"/>
      <c r="AI406" s="202"/>
      <c r="AJ406" s="202"/>
      <c r="AK406" s="202"/>
      <c r="AL406" s="202"/>
      <c r="AM406" s="202"/>
      <c r="AN406" s="202"/>
      <c r="AO406" s="202"/>
      <c r="AP406" s="202"/>
      <c r="AQ406" s="202"/>
      <c r="AR406" s="202"/>
      <c r="AS406" s="202"/>
      <c r="AT406" s="202"/>
      <c r="AU406" s="202"/>
      <c r="AV406" s="202"/>
      <c r="AW406" s="202"/>
      <c r="AX406" s="202"/>
      <c r="AY406" s="202"/>
      <c r="AZ406" s="202"/>
      <c r="BA406" s="202"/>
      <c r="BB406" s="202"/>
      <c r="BC406" s="202"/>
      <c r="BD406" s="202"/>
      <c r="BE406" s="202"/>
      <c r="BF406" s="202"/>
      <c r="BG406" s="202"/>
      <c r="BH406" s="202"/>
      <c r="BI406" s="202"/>
      <c r="BJ406" s="202"/>
      <c r="BK406" s="202"/>
      <c r="BL406" s="202"/>
      <c r="BM406" s="202"/>
      <c r="BN406" s="202"/>
      <c r="BO406" s="202"/>
      <c r="BP406" s="202"/>
      <c r="BQ406" s="202"/>
      <c r="BR406" s="202"/>
      <c r="BS406" s="202"/>
      <c r="BT406" s="202"/>
      <c r="BU406" s="202"/>
      <c r="BV406" s="202"/>
      <c r="BW406" s="202"/>
      <c r="BX406" s="202"/>
    </row>
    <row r="407" spans="1:76" ht="11.25" customHeight="1" x14ac:dyDescent="0.2">
      <c r="A407" s="201"/>
      <c r="B407" s="201"/>
      <c r="C407" s="201"/>
      <c r="D407" s="201"/>
      <c r="E407" s="201"/>
      <c r="F407" s="201"/>
      <c r="G407" s="201"/>
      <c r="Z407" s="202"/>
      <c r="AA407" s="202"/>
      <c r="AB407" s="202"/>
      <c r="AC407" s="202"/>
      <c r="AD407" s="202"/>
      <c r="AE407" s="202"/>
      <c r="AF407" s="202"/>
      <c r="AG407" s="202"/>
      <c r="AH407" s="202"/>
      <c r="AI407" s="202"/>
      <c r="AJ407" s="202"/>
      <c r="AK407" s="202"/>
      <c r="AL407" s="202"/>
      <c r="AM407" s="202"/>
      <c r="AN407" s="202"/>
      <c r="AO407" s="202"/>
      <c r="AP407" s="202"/>
      <c r="AQ407" s="202"/>
      <c r="AR407" s="202"/>
      <c r="AS407" s="202"/>
      <c r="AT407" s="202"/>
      <c r="AU407" s="202"/>
      <c r="AV407" s="202"/>
      <c r="AW407" s="202"/>
      <c r="AX407" s="202"/>
      <c r="AY407" s="202"/>
      <c r="AZ407" s="202"/>
      <c r="BA407" s="202"/>
      <c r="BB407" s="202"/>
      <c r="BC407" s="202"/>
      <c r="BD407" s="202"/>
      <c r="BE407" s="202"/>
      <c r="BF407" s="202"/>
      <c r="BG407" s="202"/>
      <c r="BH407" s="202"/>
      <c r="BI407" s="202"/>
      <c r="BJ407" s="202"/>
      <c r="BK407" s="202"/>
      <c r="BL407" s="202"/>
      <c r="BM407" s="202"/>
      <c r="BN407" s="202"/>
      <c r="BO407" s="202"/>
      <c r="BP407" s="202"/>
      <c r="BQ407" s="202"/>
      <c r="BR407" s="202"/>
      <c r="BS407" s="202"/>
      <c r="BT407" s="202"/>
      <c r="BU407" s="202"/>
      <c r="BV407" s="202"/>
      <c r="BW407" s="202"/>
      <c r="BX407" s="202"/>
    </row>
    <row r="408" spans="1:76" ht="11.25" customHeight="1" x14ac:dyDescent="0.2">
      <c r="A408" s="201"/>
      <c r="B408" s="201"/>
      <c r="C408" s="201"/>
      <c r="D408" s="201"/>
      <c r="E408" s="201"/>
      <c r="F408" s="201"/>
      <c r="G408" s="201"/>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02"/>
      <c r="BB408" s="202"/>
      <c r="BC408" s="202"/>
      <c r="BD408" s="202"/>
      <c r="BE408" s="202"/>
      <c r="BF408" s="202"/>
      <c r="BG408" s="202"/>
      <c r="BH408" s="202"/>
      <c r="BI408" s="202"/>
      <c r="BJ408" s="202"/>
      <c r="BK408" s="202"/>
      <c r="BL408" s="202"/>
      <c r="BM408" s="202"/>
      <c r="BN408" s="202"/>
      <c r="BO408" s="202"/>
      <c r="BP408" s="202"/>
      <c r="BQ408" s="202"/>
      <c r="BR408" s="202"/>
      <c r="BS408" s="202"/>
      <c r="BT408" s="202"/>
      <c r="BU408" s="202"/>
      <c r="BV408" s="202"/>
      <c r="BW408" s="202"/>
      <c r="BX408" s="202"/>
    </row>
    <row r="409" spans="1:76" ht="11.25" customHeight="1" x14ac:dyDescent="0.2">
      <c r="A409" s="201"/>
      <c r="B409" s="201"/>
      <c r="C409" s="201"/>
      <c r="D409" s="201"/>
      <c r="E409" s="201"/>
      <c r="F409" s="201"/>
      <c r="G409" s="201"/>
      <c r="Z409" s="202"/>
      <c r="AA409" s="202"/>
      <c r="AB409" s="202"/>
      <c r="AC409" s="202"/>
      <c r="AD409" s="202"/>
      <c r="AE409" s="202"/>
      <c r="AF409" s="202"/>
      <c r="AG409" s="202"/>
      <c r="AH409" s="202"/>
      <c r="AI409" s="202"/>
      <c r="AJ409" s="202"/>
      <c r="AK409" s="202"/>
      <c r="AL409" s="202"/>
      <c r="AM409" s="202"/>
      <c r="AN409" s="202"/>
      <c r="AO409" s="202"/>
      <c r="AP409" s="202"/>
      <c r="AQ409" s="202"/>
      <c r="AR409" s="202"/>
      <c r="AS409" s="202"/>
      <c r="AT409" s="202"/>
      <c r="AU409" s="202"/>
      <c r="AV409" s="202"/>
      <c r="AW409" s="202"/>
      <c r="AX409" s="202"/>
      <c r="AY409" s="202"/>
      <c r="AZ409" s="202"/>
      <c r="BA409" s="202"/>
      <c r="BB409" s="202"/>
      <c r="BC409" s="202"/>
      <c r="BD409" s="202"/>
      <c r="BE409" s="202"/>
      <c r="BF409" s="202"/>
      <c r="BG409" s="202"/>
      <c r="BH409" s="202"/>
      <c r="BI409" s="202"/>
      <c r="BJ409" s="202"/>
      <c r="BK409" s="202"/>
      <c r="BL409" s="202"/>
      <c r="BM409" s="202"/>
      <c r="BN409" s="202"/>
      <c r="BO409" s="202"/>
      <c r="BP409" s="202"/>
      <c r="BQ409" s="202"/>
      <c r="BR409" s="202"/>
      <c r="BS409" s="202"/>
      <c r="BT409" s="202"/>
      <c r="BU409" s="202"/>
      <c r="BV409" s="202"/>
      <c r="BW409" s="202"/>
      <c r="BX409" s="202"/>
    </row>
    <row r="410" spans="1:76" ht="11.25" customHeight="1" x14ac:dyDescent="0.2">
      <c r="A410" s="201"/>
      <c r="B410" s="201"/>
      <c r="C410" s="201"/>
      <c r="D410" s="201"/>
      <c r="E410" s="201"/>
      <c r="F410" s="201"/>
      <c r="G410" s="201"/>
      <c r="Z410" s="202"/>
      <c r="AA410" s="202"/>
      <c r="AB410" s="202"/>
      <c r="AC410" s="202"/>
      <c r="AD410" s="202"/>
      <c r="AE410" s="202"/>
      <c r="AF410" s="202"/>
      <c r="AG410" s="202"/>
      <c r="AH410" s="202"/>
      <c r="AI410" s="202"/>
      <c r="AJ410" s="202"/>
      <c r="AK410" s="202"/>
      <c r="AL410" s="202"/>
      <c r="AM410" s="202"/>
      <c r="AN410" s="202"/>
      <c r="AO410" s="202"/>
      <c r="AP410" s="202"/>
      <c r="AQ410" s="202"/>
      <c r="AR410" s="202"/>
      <c r="AS410" s="202"/>
      <c r="AT410" s="202"/>
      <c r="AU410" s="202"/>
      <c r="AV410" s="202"/>
      <c r="AW410" s="202"/>
      <c r="AX410" s="202"/>
      <c r="AY410" s="202"/>
      <c r="AZ410" s="202"/>
      <c r="BA410" s="202"/>
      <c r="BB410" s="202"/>
      <c r="BC410" s="202"/>
      <c r="BD410" s="202"/>
      <c r="BE410" s="202"/>
      <c r="BF410" s="202"/>
      <c r="BG410" s="202"/>
      <c r="BH410" s="202"/>
      <c r="BI410" s="202"/>
      <c r="BJ410" s="202"/>
      <c r="BK410" s="202"/>
      <c r="BL410" s="202"/>
      <c r="BM410" s="202"/>
      <c r="BN410" s="202"/>
      <c r="BO410" s="202"/>
      <c r="BP410" s="202"/>
      <c r="BQ410" s="202"/>
      <c r="BR410" s="202"/>
      <c r="BS410" s="202"/>
      <c r="BT410" s="202"/>
      <c r="BU410" s="202"/>
      <c r="BV410" s="202"/>
      <c r="BW410" s="202"/>
      <c r="BX410" s="202"/>
    </row>
    <row r="411" spans="1:76" ht="11.25" customHeight="1" x14ac:dyDescent="0.2">
      <c r="A411" s="201"/>
      <c r="B411" s="201"/>
      <c r="C411" s="201"/>
      <c r="D411" s="201"/>
      <c r="E411" s="201"/>
      <c r="F411" s="201"/>
      <c r="G411" s="201"/>
      <c r="Z411" s="202"/>
      <c r="AA411" s="202"/>
      <c r="AB411" s="202"/>
      <c r="AC411" s="202"/>
      <c r="AD411" s="202"/>
      <c r="AE411" s="202"/>
      <c r="AF411" s="202"/>
      <c r="AG411" s="202"/>
      <c r="AH411" s="202"/>
      <c r="AI411" s="202"/>
      <c r="AJ411" s="202"/>
      <c r="AK411" s="202"/>
      <c r="AL411" s="202"/>
      <c r="AM411" s="202"/>
      <c r="AN411" s="202"/>
      <c r="AO411" s="202"/>
      <c r="AP411" s="202"/>
      <c r="AQ411" s="202"/>
      <c r="AR411" s="202"/>
      <c r="AS411" s="202"/>
      <c r="AT411" s="202"/>
      <c r="AU411" s="202"/>
      <c r="AV411" s="202"/>
      <c r="AW411" s="202"/>
      <c r="AX411" s="202"/>
      <c r="AY411" s="202"/>
      <c r="AZ411" s="202"/>
      <c r="BA411" s="202"/>
      <c r="BB411" s="202"/>
      <c r="BC411" s="202"/>
      <c r="BD411" s="202"/>
      <c r="BE411" s="202"/>
      <c r="BF411" s="202"/>
      <c r="BG411" s="202"/>
      <c r="BH411" s="202"/>
      <c r="BI411" s="202"/>
      <c r="BJ411" s="202"/>
      <c r="BK411" s="202"/>
      <c r="BL411" s="202"/>
      <c r="BM411" s="202"/>
      <c r="BN411" s="202"/>
      <c r="BO411" s="202"/>
      <c r="BP411" s="202"/>
      <c r="BQ411" s="202"/>
      <c r="BR411" s="202"/>
      <c r="BS411" s="202"/>
      <c r="BT411" s="202"/>
      <c r="BU411" s="202"/>
      <c r="BV411" s="202"/>
      <c r="BW411" s="202"/>
      <c r="BX411" s="202"/>
    </row>
    <row r="412" spans="1:76" ht="11.25" customHeight="1" x14ac:dyDescent="0.2">
      <c r="A412" s="201"/>
      <c r="B412" s="201"/>
      <c r="C412" s="201"/>
      <c r="D412" s="201"/>
      <c r="E412" s="201"/>
      <c r="F412" s="201"/>
      <c r="G412" s="201"/>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row>
    <row r="413" spans="1:76" ht="11.25" customHeight="1" x14ac:dyDescent="0.2">
      <c r="A413" s="201"/>
      <c r="B413" s="201"/>
      <c r="C413" s="201"/>
      <c r="D413" s="201"/>
      <c r="E413" s="201"/>
      <c r="F413" s="201"/>
      <c r="G413" s="201"/>
      <c r="Z413" s="202"/>
      <c r="AA413" s="202"/>
      <c r="AB413" s="202"/>
      <c r="AC413" s="202"/>
      <c r="AD413" s="202"/>
      <c r="AE413" s="202"/>
      <c r="AF413" s="202"/>
      <c r="AG413" s="202"/>
      <c r="AH413" s="202"/>
      <c r="AI413" s="202"/>
      <c r="AJ413" s="202"/>
      <c r="AK413" s="202"/>
      <c r="AL413" s="202"/>
      <c r="AM413" s="202"/>
      <c r="AN413" s="202"/>
      <c r="AO413" s="202"/>
      <c r="AP413" s="202"/>
      <c r="AQ413" s="202"/>
      <c r="AR413" s="202"/>
      <c r="AS413" s="202"/>
      <c r="AT413" s="202"/>
      <c r="AU413" s="202"/>
      <c r="AV413" s="202"/>
      <c r="AW413" s="202"/>
      <c r="AX413" s="202"/>
      <c r="AY413" s="202"/>
      <c r="AZ413" s="202"/>
      <c r="BA413" s="202"/>
      <c r="BB413" s="202"/>
      <c r="BC413" s="202"/>
      <c r="BD413" s="202"/>
      <c r="BE413" s="202"/>
      <c r="BF413" s="202"/>
      <c r="BG413" s="202"/>
      <c r="BH413" s="202"/>
      <c r="BI413" s="202"/>
      <c r="BJ413" s="202"/>
      <c r="BK413" s="202"/>
      <c r="BL413" s="202"/>
      <c r="BM413" s="202"/>
      <c r="BN413" s="202"/>
      <c r="BO413" s="202"/>
      <c r="BP413" s="202"/>
      <c r="BQ413" s="202"/>
      <c r="BR413" s="202"/>
      <c r="BS413" s="202"/>
      <c r="BT413" s="202"/>
      <c r="BU413" s="202"/>
      <c r="BV413" s="202"/>
      <c r="BW413" s="202"/>
      <c r="BX413" s="202"/>
    </row>
    <row r="414" spans="1:76" ht="11.25" customHeight="1" x14ac:dyDescent="0.2">
      <c r="A414" s="201"/>
      <c r="B414" s="201"/>
      <c r="C414" s="201"/>
      <c r="D414" s="201"/>
      <c r="E414" s="201"/>
      <c r="F414" s="201"/>
      <c r="G414" s="201"/>
      <c r="Z414" s="202"/>
      <c r="AA414" s="202"/>
      <c r="AB414" s="202"/>
      <c r="AC414" s="202"/>
      <c r="AD414" s="202"/>
      <c r="AE414" s="202"/>
      <c r="AF414" s="202"/>
      <c r="AG414" s="202"/>
      <c r="AH414" s="202"/>
      <c r="AI414" s="202"/>
      <c r="AJ414" s="202"/>
      <c r="AK414" s="202"/>
      <c r="AL414" s="202"/>
      <c r="AM414" s="202"/>
      <c r="AN414" s="202"/>
      <c r="AO414" s="202"/>
      <c r="AP414" s="202"/>
      <c r="AQ414" s="202"/>
      <c r="AR414" s="202"/>
      <c r="AS414" s="202"/>
      <c r="AT414" s="202"/>
      <c r="AU414" s="202"/>
      <c r="AV414" s="202"/>
      <c r="AW414" s="202"/>
      <c r="AX414" s="202"/>
      <c r="AY414" s="202"/>
      <c r="AZ414" s="202"/>
      <c r="BA414" s="202"/>
      <c r="BB414" s="202"/>
      <c r="BC414" s="202"/>
      <c r="BD414" s="202"/>
      <c r="BE414" s="202"/>
      <c r="BF414" s="202"/>
      <c r="BG414" s="202"/>
      <c r="BH414" s="202"/>
      <c r="BI414" s="202"/>
      <c r="BJ414" s="202"/>
      <c r="BK414" s="202"/>
      <c r="BL414" s="202"/>
      <c r="BM414" s="202"/>
      <c r="BN414" s="202"/>
      <c r="BO414" s="202"/>
      <c r="BP414" s="202"/>
      <c r="BQ414" s="202"/>
      <c r="BR414" s="202"/>
      <c r="BS414" s="202"/>
      <c r="BT414" s="202"/>
      <c r="BU414" s="202"/>
      <c r="BV414" s="202"/>
      <c r="BW414" s="202"/>
      <c r="BX414" s="202"/>
    </row>
    <row r="415" spans="1:76" ht="11.25" customHeight="1" x14ac:dyDescent="0.2">
      <c r="A415" s="201"/>
      <c r="B415" s="201"/>
      <c r="C415" s="201"/>
      <c r="D415" s="201"/>
      <c r="E415" s="201"/>
      <c r="F415" s="201"/>
      <c r="G415" s="201"/>
      <c r="Z415" s="202"/>
      <c r="AA415" s="202"/>
      <c r="AB415" s="202"/>
      <c r="AC415" s="202"/>
      <c r="AD415" s="202"/>
      <c r="AE415" s="202"/>
      <c r="AF415" s="202"/>
      <c r="AG415" s="202"/>
      <c r="AH415" s="202"/>
      <c r="AI415" s="202"/>
      <c r="AJ415" s="202"/>
      <c r="AK415" s="202"/>
      <c r="AL415" s="202"/>
      <c r="AM415" s="202"/>
      <c r="AN415" s="202"/>
      <c r="AO415" s="202"/>
      <c r="AP415" s="202"/>
      <c r="AQ415" s="202"/>
      <c r="AR415" s="202"/>
      <c r="AS415" s="202"/>
      <c r="AT415" s="202"/>
      <c r="AU415" s="202"/>
      <c r="AV415" s="202"/>
      <c r="AW415" s="202"/>
      <c r="AX415" s="202"/>
      <c r="AY415" s="202"/>
      <c r="AZ415" s="202"/>
      <c r="BA415" s="202"/>
      <c r="BB415" s="202"/>
      <c r="BC415" s="202"/>
      <c r="BD415" s="202"/>
      <c r="BE415" s="202"/>
      <c r="BF415" s="202"/>
      <c r="BG415" s="202"/>
      <c r="BH415" s="202"/>
      <c r="BI415" s="202"/>
      <c r="BJ415" s="202"/>
      <c r="BK415" s="202"/>
      <c r="BL415" s="202"/>
      <c r="BM415" s="202"/>
      <c r="BN415" s="202"/>
      <c r="BO415" s="202"/>
      <c r="BP415" s="202"/>
      <c r="BQ415" s="202"/>
      <c r="BR415" s="202"/>
      <c r="BS415" s="202"/>
      <c r="BT415" s="202"/>
      <c r="BU415" s="202"/>
      <c r="BV415" s="202"/>
      <c r="BW415" s="202"/>
      <c r="BX415" s="202"/>
    </row>
    <row r="416" spans="1:76" ht="11.25" customHeight="1" x14ac:dyDescent="0.2">
      <c r="A416" s="201"/>
      <c r="B416" s="201"/>
      <c r="C416" s="201"/>
      <c r="D416" s="201"/>
      <c r="E416" s="201"/>
      <c r="F416" s="201"/>
      <c r="G416" s="201"/>
      <c r="Z416" s="202"/>
      <c r="AA416" s="202"/>
      <c r="AB416" s="202"/>
      <c r="AC416" s="202"/>
      <c r="AD416" s="202"/>
      <c r="AE416" s="202"/>
      <c r="AF416" s="202"/>
      <c r="AG416" s="202"/>
      <c r="AH416" s="202"/>
      <c r="AI416" s="202"/>
      <c r="AJ416" s="202"/>
      <c r="AK416" s="202"/>
      <c r="AL416" s="202"/>
      <c r="AM416" s="202"/>
      <c r="AN416" s="202"/>
      <c r="AO416" s="202"/>
      <c r="AP416" s="202"/>
      <c r="AQ416" s="202"/>
      <c r="AR416" s="202"/>
      <c r="AS416" s="202"/>
      <c r="AT416" s="202"/>
      <c r="AU416" s="202"/>
      <c r="AV416" s="202"/>
      <c r="AW416" s="202"/>
      <c r="AX416" s="202"/>
      <c r="AY416" s="202"/>
      <c r="AZ416" s="202"/>
      <c r="BA416" s="202"/>
      <c r="BB416" s="202"/>
      <c r="BC416" s="202"/>
      <c r="BD416" s="202"/>
      <c r="BE416" s="202"/>
      <c r="BF416" s="202"/>
      <c r="BG416" s="202"/>
      <c r="BH416" s="202"/>
      <c r="BI416" s="202"/>
      <c r="BJ416" s="202"/>
      <c r="BK416" s="202"/>
      <c r="BL416" s="202"/>
      <c r="BM416" s="202"/>
      <c r="BN416" s="202"/>
      <c r="BO416" s="202"/>
      <c r="BP416" s="202"/>
      <c r="BQ416" s="202"/>
      <c r="BR416" s="202"/>
      <c r="BS416" s="202"/>
      <c r="BT416" s="202"/>
      <c r="BU416" s="202"/>
      <c r="BV416" s="202"/>
      <c r="BW416" s="202"/>
      <c r="BX416" s="202"/>
    </row>
    <row r="417" spans="1:76" ht="11.25" customHeight="1" x14ac:dyDescent="0.2">
      <c r="A417" s="201"/>
      <c r="B417" s="201"/>
      <c r="C417" s="201"/>
      <c r="D417" s="201"/>
      <c r="E417" s="201"/>
      <c r="F417" s="201"/>
      <c r="G417" s="201"/>
      <c r="Z417" s="202"/>
      <c r="AA417" s="202"/>
      <c r="AB417" s="202"/>
      <c r="AC417" s="202"/>
      <c r="AD417" s="202"/>
      <c r="AE417" s="202"/>
      <c r="AF417" s="202"/>
      <c r="AG417" s="202"/>
      <c r="AH417" s="202"/>
      <c r="AI417" s="202"/>
      <c r="AJ417" s="202"/>
      <c r="AK417" s="202"/>
      <c r="AL417" s="202"/>
      <c r="AM417" s="202"/>
      <c r="AN417" s="202"/>
      <c r="AO417" s="202"/>
      <c r="AP417" s="202"/>
      <c r="AQ417" s="202"/>
      <c r="AR417" s="202"/>
      <c r="AS417" s="202"/>
      <c r="AT417" s="202"/>
      <c r="AU417" s="202"/>
      <c r="AV417" s="202"/>
      <c r="AW417" s="202"/>
      <c r="AX417" s="202"/>
      <c r="AY417" s="202"/>
      <c r="AZ417" s="202"/>
      <c r="BA417" s="202"/>
      <c r="BB417" s="202"/>
      <c r="BC417" s="202"/>
      <c r="BD417" s="202"/>
      <c r="BE417" s="202"/>
      <c r="BF417" s="202"/>
      <c r="BG417" s="202"/>
      <c r="BH417" s="202"/>
      <c r="BI417" s="202"/>
      <c r="BJ417" s="202"/>
      <c r="BK417" s="202"/>
      <c r="BL417" s="202"/>
      <c r="BM417" s="202"/>
      <c r="BN417" s="202"/>
      <c r="BO417" s="202"/>
      <c r="BP417" s="202"/>
      <c r="BQ417" s="202"/>
      <c r="BR417" s="202"/>
      <c r="BS417" s="202"/>
      <c r="BT417" s="202"/>
      <c r="BU417" s="202"/>
      <c r="BV417" s="202"/>
      <c r="BW417" s="202"/>
      <c r="BX417" s="202"/>
    </row>
    <row r="418" spans="1:76" ht="11.25" customHeight="1" x14ac:dyDescent="0.2">
      <c r="A418" s="201"/>
      <c r="B418" s="201"/>
      <c r="C418" s="201"/>
      <c r="D418" s="201"/>
      <c r="E418" s="201"/>
      <c r="F418" s="201"/>
      <c r="G418" s="201"/>
      <c r="Z418" s="202"/>
      <c r="AA418" s="202"/>
      <c r="AB418" s="202"/>
      <c r="AC418" s="202"/>
      <c r="AD418" s="202"/>
      <c r="AE418" s="202"/>
      <c r="AF418" s="202"/>
      <c r="AG418" s="202"/>
      <c r="AH418" s="202"/>
      <c r="AI418" s="202"/>
      <c r="AJ418" s="202"/>
      <c r="AK418" s="202"/>
      <c r="AL418" s="202"/>
      <c r="AM418" s="202"/>
      <c r="AN418" s="202"/>
      <c r="AO418" s="202"/>
      <c r="AP418" s="202"/>
      <c r="AQ418" s="202"/>
      <c r="AR418" s="202"/>
      <c r="AS418" s="202"/>
      <c r="AT418" s="202"/>
      <c r="AU418" s="202"/>
      <c r="AV418" s="202"/>
      <c r="AW418" s="202"/>
      <c r="AX418" s="202"/>
      <c r="AY418" s="202"/>
      <c r="AZ418" s="202"/>
      <c r="BA418" s="202"/>
      <c r="BB418" s="202"/>
      <c r="BC418" s="202"/>
      <c r="BD418" s="202"/>
      <c r="BE418" s="202"/>
      <c r="BF418" s="202"/>
      <c r="BG418" s="202"/>
      <c r="BH418" s="202"/>
      <c r="BI418" s="202"/>
      <c r="BJ418" s="202"/>
      <c r="BK418" s="202"/>
      <c r="BL418" s="202"/>
      <c r="BM418" s="202"/>
      <c r="BN418" s="202"/>
      <c r="BO418" s="202"/>
      <c r="BP418" s="202"/>
      <c r="BQ418" s="202"/>
      <c r="BR418" s="202"/>
      <c r="BS418" s="202"/>
      <c r="BT418" s="202"/>
      <c r="BU418" s="202"/>
      <c r="BV418" s="202"/>
      <c r="BW418" s="202"/>
      <c r="BX418" s="202"/>
    </row>
    <row r="419" spans="1:76" ht="11.25" customHeight="1" x14ac:dyDescent="0.2">
      <c r="A419" s="201"/>
      <c r="B419" s="201"/>
      <c r="C419" s="201"/>
      <c r="D419" s="201"/>
      <c r="E419" s="201"/>
      <c r="F419" s="201"/>
      <c r="G419" s="201"/>
      <c r="Z419" s="202"/>
      <c r="AA419" s="202"/>
      <c r="AB419" s="202"/>
      <c r="AC419" s="202"/>
      <c r="AD419" s="202"/>
      <c r="AE419" s="202"/>
      <c r="AF419" s="202"/>
      <c r="AG419" s="202"/>
      <c r="AH419" s="202"/>
      <c r="AI419" s="202"/>
      <c r="AJ419" s="202"/>
      <c r="AK419" s="202"/>
      <c r="AL419" s="202"/>
      <c r="AM419" s="202"/>
      <c r="AN419" s="202"/>
      <c r="AO419" s="202"/>
      <c r="AP419" s="202"/>
      <c r="AQ419" s="202"/>
      <c r="AR419" s="202"/>
      <c r="AS419" s="202"/>
      <c r="AT419" s="202"/>
      <c r="AU419" s="202"/>
      <c r="AV419" s="202"/>
      <c r="AW419" s="202"/>
      <c r="AX419" s="202"/>
      <c r="AY419" s="202"/>
      <c r="AZ419" s="202"/>
      <c r="BA419" s="202"/>
      <c r="BB419" s="202"/>
      <c r="BC419" s="202"/>
      <c r="BD419" s="202"/>
      <c r="BE419" s="202"/>
      <c r="BF419" s="202"/>
      <c r="BG419" s="202"/>
      <c r="BH419" s="202"/>
      <c r="BI419" s="202"/>
      <c r="BJ419" s="202"/>
      <c r="BK419" s="202"/>
      <c r="BL419" s="202"/>
      <c r="BM419" s="202"/>
      <c r="BN419" s="202"/>
      <c r="BO419" s="202"/>
      <c r="BP419" s="202"/>
      <c r="BQ419" s="202"/>
      <c r="BR419" s="202"/>
      <c r="BS419" s="202"/>
      <c r="BT419" s="202"/>
      <c r="BU419" s="202"/>
      <c r="BV419" s="202"/>
      <c r="BW419" s="202"/>
      <c r="BX419" s="202"/>
    </row>
    <row r="420" spans="1:76" ht="11.25" customHeight="1" x14ac:dyDescent="0.2">
      <c r="A420" s="201"/>
      <c r="B420" s="201"/>
      <c r="C420" s="201"/>
      <c r="D420" s="201"/>
      <c r="E420" s="201"/>
      <c r="F420" s="201"/>
      <c r="G420" s="201"/>
      <c r="Z420" s="202"/>
      <c r="AA420" s="202"/>
      <c r="AB420" s="202"/>
      <c r="AC420" s="202"/>
      <c r="AD420" s="202"/>
      <c r="AE420" s="202"/>
      <c r="AF420" s="202"/>
      <c r="AG420" s="202"/>
      <c r="AH420" s="202"/>
      <c r="AI420" s="202"/>
      <c r="AJ420" s="202"/>
      <c r="AK420" s="202"/>
      <c r="AL420" s="202"/>
      <c r="AM420" s="202"/>
      <c r="AN420" s="202"/>
      <c r="AO420" s="202"/>
      <c r="AP420" s="202"/>
      <c r="AQ420" s="202"/>
      <c r="AR420" s="202"/>
      <c r="AS420" s="202"/>
      <c r="AT420" s="202"/>
      <c r="AU420" s="202"/>
      <c r="AV420" s="202"/>
      <c r="AW420" s="202"/>
      <c r="AX420" s="202"/>
      <c r="AY420" s="202"/>
      <c r="AZ420" s="202"/>
      <c r="BA420" s="202"/>
      <c r="BB420" s="202"/>
      <c r="BC420" s="202"/>
      <c r="BD420" s="202"/>
      <c r="BE420" s="202"/>
      <c r="BF420" s="202"/>
      <c r="BG420" s="202"/>
      <c r="BH420" s="202"/>
      <c r="BI420" s="202"/>
      <c r="BJ420" s="202"/>
      <c r="BK420" s="202"/>
      <c r="BL420" s="202"/>
      <c r="BM420" s="202"/>
      <c r="BN420" s="202"/>
      <c r="BO420" s="202"/>
      <c r="BP420" s="202"/>
      <c r="BQ420" s="202"/>
      <c r="BR420" s="202"/>
      <c r="BS420" s="202"/>
      <c r="BT420" s="202"/>
      <c r="BU420" s="202"/>
      <c r="BV420" s="202"/>
      <c r="BW420" s="202"/>
      <c r="BX420" s="202"/>
    </row>
    <row r="421" spans="1:76" ht="11.25" customHeight="1" x14ac:dyDescent="0.2">
      <c r="A421" s="201"/>
      <c r="B421" s="201"/>
      <c r="C421" s="201"/>
      <c r="D421" s="201"/>
      <c r="E421" s="201"/>
      <c r="F421" s="201"/>
      <c r="G421" s="201"/>
      <c r="Z421" s="202"/>
      <c r="AA421" s="202"/>
      <c r="AB421" s="202"/>
      <c r="AC421" s="202"/>
      <c r="AD421" s="202"/>
      <c r="AE421" s="202"/>
      <c r="AF421" s="202"/>
      <c r="AG421" s="202"/>
      <c r="AH421" s="202"/>
      <c r="AI421" s="202"/>
      <c r="AJ421" s="202"/>
      <c r="AK421" s="202"/>
      <c r="AL421" s="202"/>
      <c r="AM421" s="202"/>
      <c r="AN421" s="202"/>
      <c r="AO421" s="202"/>
      <c r="AP421" s="202"/>
      <c r="AQ421" s="202"/>
      <c r="AR421" s="202"/>
      <c r="AS421" s="202"/>
      <c r="AT421" s="202"/>
      <c r="AU421" s="202"/>
      <c r="AV421" s="202"/>
      <c r="AW421" s="202"/>
      <c r="AX421" s="202"/>
      <c r="AY421" s="202"/>
      <c r="AZ421" s="202"/>
      <c r="BA421" s="202"/>
      <c r="BB421" s="202"/>
      <c r="BC421" s="202"/>
      <c r="BD421" s="202"/>
      <c r="BE421" s="202"/>
      <c r="BF421" s="202"/>
      <c r="BG421" s="202"/>
      <c r="BH421" s="202"/>
      <c r="BI421" s="202"/>
      <c r="BJ421" s="202"/>
      <c r="BK421" s="202"/>
      <c r="BL421" s="202"/>
      <c r="BM421" s="202"/>
      <c r="BN421" s="202"/>
      <c r="BO421" s="202"/>
      <c r="BP421" s="202"/>
      <c r="BQ421" s="202"/>
      <c r="BR421" s="202"/>
      <c r="BS421" s="202"/>
      <c r="BT421" s="202"/>
      <c r="BU421" s="202"/>
      <c r="BV421" s="202"/>
      <c r="BW421" s="202"/>
      <c r="BX421" s="202"/>
    </row>
    <row r="422" spans="1:76" ht="11.25" customHeight="1" x14ac:dyDescent="0.2">
      <c r="A422" s="201"/>
      <c r="B422" s="201"/>
      <c r="C422" s="201"/>
      <c r="D422" s="201"/>
      <c r="E422" s="201"/>
      <c r="F422" s="201"/>
      <c r="G422" s="201"/>
      <c r="Z422" s="202"/>
      <c r="AA422" s="202"/>
      <c r="AB422" s="202"/>
      <c r="AC422" s="202"/>
      <c r="AD422" s="202"/>
      <c r="AE422" s="202"/>
      <c r="AF422" s="202"/>
      <c r="AG422" s="202"/>
      <c r="AH422" s="202"/>
      <c r="AI422" s="202"/>
      <c r="AJ422" s="202"/>
      <c r="AK422" s="202"/>
      <c r="AL422" s="202"/>
      <c r="AM422" s="202"/>
      <c r="AN422" s="202"/>
      <c r="AO422" s="202"/>
      <c r="AP422" s="202"/>
      <c r="AQ422" s="202"/>
      <c r="AR422" s="202"/>
      <c r="AS422" s="202"/>
      <c r="AT422" s="202"/>
      <c r="AU422" s="202"/>
      <c r="AV422" s="202"/>
      <c r="AW422" s="202"/>
      <c r="AX422" s="202"/>
      <c r="AY422" s="202"/>
      <c r="AZ422" s="202"/>
      <c r="BA422" s="202"/>
      <c r="BB422" s="202"/>
      <c r="BC422" s="202"/>
      <c r="BD422" s="202"/>
      <c r="BE422" s="202"/>
      <c r="BF422" s="202"/>
      <c r="BG422" s="202"/>
      <c r="BH422" s="202"/>
      <c r="BI422" s="202"/>
      <c r="BJ422" s="202"/>
      <c r="BK422" s="202"/>
      <c r="BL422" s="202"/>
      <c r="BM422" s="202"/>
      <c r="BN422" s="202"/>
      <c r="BO422" s="202"/>
      <c r="BP422" s="202"/>
      <c r="BQ422" s="202"/>
      <c r="BR422" s="202"/>
      <c r="BS422" s="202"/>
      <c r="BT422" s="202"/>
      <c r="BU422" s="202"/>
      <c r="BV422" s="202"/>
      <c r="BW422" s="202"/>
      <c r="BX422" s="202"/>
    </row>
    <row r="423" spans="1:76" ht="11.25" customHeight="1" x14ac:dyDescent="0.2">
      <c r="A423" s="201"/>
      <c r="B423" s="201"/>
      <c r="C423" s="201"/>
      <c r="D423" s="201"/>
      <c r="E423" s="201"/>
      <c r="F423" s="201"/>
      <c r="G423" s="201"/>
      <c r="Z423" s="202"/>
      <c r="AA423" s="202"/>
      <c r="AB423" s="202"/>
      <c r="AC423" s="202"/>
      <c r="AD423" s="202"/>
      <c r="AE423" s="202"/>
      <c r="AF423" s="202"/>
      <c r="AG423" s="202"/>
      <c r="AH423" s="202"/>
      <c r="AI423" s="202"/>
      <c r="AJ423" s="202"/>
      <c r="AK423" s="202"/>
      <c r="AL423" s="202"/>
      <c r="AM423" s="202"/>
      <c r="AN423" s="202"/>
      <c r="AO423" s="202"/>
      <c r="AP423" s="202"/>
      <c r="AQ423" s="202"/>
      <c r="AR423" s="202"/>
      <c r="AS423" s="202"/>
      <c r="AT423" s="202"/>
      <c r="AU423" s="202"/>
      <c r="AV423" s="202"/>
      <c r="AW423" s="202"/>
      <c r="AX423" s="202"/>
      <c r="AY423" s="202"/>
      <c r="AZ423" s="202"/>
      <c r="BA423" s="202"/>
      <c r="BB423" s="202"/>
      <c r="BC423" s="202"/>
      <c r="BD423" s="202"/>
      <c r="BE423" s="202"/>
      <c r="BF423" s="202"/>
      <c r="BG423" s="202"/>
      <c r="BH423" s="202"/>
      <c r="BI423" s="202"/>
      <c r="BJ423" s="202"/>
      <c r="BK423" s="202"/>
      <c r="BL423" s="202"/>
      <c r="BM423" s="202"/>
      <c r="BN423" s="202"/>
      <c r="BO423" s="202"/>
      <c r="BP423" s="202"/>
      <c r="BQ423" s="202"/>
      <c r="BR423" s="202"/>
      <c r="BS423" s="202"/>
      <c r="BT423" s="202"/>
      <c r="BU423" s="202"/>
      <c r="BV423" s="202"/>
      <c r="BW423" s="202"/>
      <c r="BX423" s="202"/>
    </row>
    <row r="424" spans="1:76" ht="11.25" customHeight="1" x14ac:dyDescent="0.2">
      <c r="A424" s="201"/>
      <c r="B424" s="201"/>
      <c r="C424" s="201"/>
      <c r="D424" s="201"/>
      <c r="E424" s="201"/>
      <c r="F424" s="201"/>
      <c r="G424" s="201"/>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02"/>
      <c r="BB424" s="202"/>
      <c r="BC424" s="202"/>
      <c r="BD424" s="202"/>
      <c r="BE424" s="202"/>
      <c r="BF424" s="202"/>
      <c r="BG424" s="202"/>
      <c r="BH424" s="202"/>
      <c r="BI424" s="202"/>
      <c r="BJ424" s="202"/>
      <c r="BK424" s="202"/>
      <c r="BL424" s="202"/>
      <c r="BM424" s="202"/>
      <c r="BN424" s="202"/>
      <c r="BO424" s="202"/>
      <c r="BP424" s="202"/>
      <c r="BQ424" s="202"/>
      <c r="BR424" s="202"/>
      <c r="BS424" s="202"/>
      <c r="BT424" s="202"/>
      <c r="BU424" s="202"/>
      <c r="BV424" s="202"/>
      <c r="BW424" s="202"/>
      <c r="BX424" s="202"/>
    </row>
    <row r="425" spans="1:76" ht="11.25" customHeight="1" x14ac:dyDescent="0.2">
      <c r="A425" s="201"/>
      <c r="B425" s="201"/>
      <c r="C425" s="201"/>
      <c r="D425" s="201"/>
      <c r="E425" s="201"/>
      <c r="F425" s="201"/>
      <c r="G425" s="201"/>
      <c r="Z425" s="202"/>
      <c r="AA425" s="202"/>
      <c r="AB425" s="202"/>
      <c r="AC425" s="202"/>
      <c r="AD425" s="202"/>
      <c r="AE425" s="202"/>
      <c r="AF425" s="202"/>
      <c r="AG425" s="202"/>
      <c r="AH425" s="202"/>
      <c r="AI425" s="202"/>
      <c r="AJ425" s="202"/>
      <c r="AK425" s="202"/>
      <c r="AL425" s="202"/>
      <c r="AM425" s="202"/>
      <c r="AN425" s="202"/>
      <c r="AO425" s="202"/>
      <c r="AP425" s="202"/>
      <c r="AQ425" s="202"/>
      <c r="AR425" s="202"/>
      <c r="AS425" s="202"/>
      <c r="AT425" s="202"/>
      <c r="AU425" s="202"/>
      <c r="AV425" s="202"/>
      <c r="AW425" s="202"/>
      <c r="AX425" s="202"/>
      <c r="AY425" s="202"/>
      <c r="AZ425" s="202"/>
      <c r="BA425" s="202"/>
      <c r="BB425" s="202"/>
      <c r="BC425" s="202"/>
      <c r="BD425" s="202"/>
      <c r="BE425" s="202"/>
      <c r="BF425" s="202"/>
      <c r="BG425" s="202"/>
      <c r="BH425" s="202"/>
      <c r="BI425" s="202"/>
      <c r="BJ425" s="202"/>
      <c r="BK425" s="202"/>
      <c r="BL425" s="202"/>
      <c r="BM425" s="202"/>
      <c r="BN425" s="202"/>
      <c r="BO425" s="202"/>
      <c r="BP425" s="202"/>
      <c r="BQ425" s="202"/>
      <c r="BR425" s="202"/>
      <c r="BS425" s="202"/>
      <c r="BT425" s="202"/>
      <c r="BU425" s="202"/>
      <c r="BV425" s="202"/>
      <c r="BW425" s="202"/>
      <c r="BX425" s="202"/>
    </row>
    <row r="426" spans="1:76" ht="11.25" customHeight="1" x14ac:dyDescent="0.2">
      <c r="A426" s="201"/>
      <c r="B426" s="201"/>
      <c r="C426" s="201"/>
      <c r="D426" s="201"/>
      <c r="E426" s="201"/>
      <c r="F426" s="201"/>
      <c r="G426" s="201"/>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c r="BD426" s="202"/>
      <c r="BE426" s="202"/>
      <c r="BF426" s="202"/>
      <c r="BG426" s="202"/>
      <c r="BH426" s="202"/>
      <c r="BI426" s="202"/>
      <c r="BJ426" s="202"/>
      <c r="BK426" s="202"/>
      <c r="BL426" s="202"/>
      <c r="BM426" s="202"/>
      <c r="BN426" s="202"/>
      <c r="BO426" s="202"/>
      <c r="BP426" s="202"/>
      <c r="BQ426" s="202"/>
      <c r="BR426" s="202"/>
      <c r="BS426" s="202"/>
      <c r="BT426" s="202"/>
      <c r="BU426" s="202"/>
      <c r="BV426" s="202"/>
      <c r="BW426" s="202"/>
      <c r="BX426" s="202"/>
    </row>
    <row r="427" spans="1:76" ht="11.25" customHeight="1" x14ac:dyDescent="0.2">
      <c r="A427" s="201"/>
      <c r="B427" s="201"/>
      <c r="C427" s="201"/>
      <c r="D427" s="201"/>
      <c r="E427" s="201"/>
      <c r="F427" s="201"/>
      <c r="G427" s="201"/>
      <c r="Z427" s="202"/>
      <c r="AA427" s="202"/>
      <c r="AB427" s="202"/>
      <c r="AC427" s="202"/>
      <c r="AD427" s="202"/>
      <c r="AE427" s="202"/>
      <c r="AF427" s="202"/>
      <c r="AG427" s="202"/>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c r="BD427" s="202"/>
      <c r="BE427" s="202"/>
      <c r="BF427" s="202"/>
      <c r="BG427" s="202"/>
      <c r="BH427" s="202"/>
      <c r="BI427" s="202"/>
      <c r="BJ427" s="202"/>
      <c r="BK427" s="202"/>
      <c r="BL427" s="202"/>
      <c r="BM427" s="202"/>
      <c r="BN427" s="202"/>
      <c r="BO427" s="202"/>
      <c r="BP427" s="202"/>
      <c r="BQ427" s="202"/>
      <c r="BR427" s="202"/>
      <c r="BS427" s="202"/>
      <c r="BT427" s="202"/>
      <c r="BU427" s="202"/>
      <c r="BV427" s="202"/>
      <c r="BW427" s="202"/>
      <c r="BX427" s="202"/>
    </row>
    <row r="428" spans="1:76" ht="11.25" customHeight="1" x14ac:dyDescent="0.2">
      <c r="A428" s="201"/>
      <c r="B428" s="201"/>
      <c r="C428" s="201"/>
      <c r="D428" s="201"/>
      <c r="E428" s="201"/>
      <c r="F428" s="201"/>
      <c r="G428" s="201"/>
      <c r="Z428" s="202"/>
      <c r="AA428" s="202"/>
      <c r="AB428" s="202"/>
      <c r="AC428" s="202"/>
      <c r="AD428" s="202"/>
      <c r="AE428" s="202"/>
      <c r="AF428" s="202"/>
      <c r="AG428" s="202"/>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c r="BD428" s="202"/>
      <c r="BE428" s="202"/>
      <c r="BF428" s="202"/>
      <c r="BG428" s="202"/>
      <c r="BH428" s="202"/>
      <c r="BI428" s="202"/>
      <c r="BJ428" s="202"/>
      <c r="BK428" s="202"/>
      <c r="BL428" s="202"/>
      <c r="BM428" s="202"/>
      <c r="BN428" s="202"/>
      <c r="BO428" s="202"/>
      <c r="BP428" s="202"/>
      <c r="BQ428" s="202"/>
      <c r="BR428" s="202"/>
      <c r="BS428" s="202"/>
      <c r="BT428" s="202"/>
      <c r="BU428" s="202"/>
      <c r="BV428" s="202"/>
      <c r="BW428" s="202"/>
      <c r="BX428" s="202"/>
    </row>
    <row r="429" spans="1:76" ht="11.25" customHeight="1" x14ac:dyDescent="0.2">
      <c r="A429" s="201"/>
      <c r="B429" s="201"/>
      <c r="C429" s="201"/>
      <c r="D429" s="201"/>
      <c r="E429" s="201"/>
      <c r="F429" s="201"/>
      <c r="G429" s="201"/>
      <c r="Z429" s="202"/>
      <c r="AA429" s="202"/>
      <c r="AB429" s="202"/>
      <c r="AC429" s="202"/>
      <c r="AD429" s="202"/>
      <c r="AE429" s="202"/>
      <c r="AF429" s="202"/>
      <c r="AG429" s="202"/>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c r="BD429" s="202"/>
      <c r="BE429" s="202"/>
      <c r="BF429" s="202"/>
      <c r="BG429" s="202"/>
      <c r="BH429" s="202"/>
      <c r="BI429" s="202"/>
      <c r="BJ429" s="202"/>
      <c r="BK429" s="202"/>
      <c r="BL429" s="202"/>
      <c r="BM429" s="202"/>
      <c r="BN429" s="202"/>
      <c r="BO429" s="202"/>
      <c r="BP429" s="202"/>
      <c r="BQ429" s="202"/>
      <c r="BR429" s="202"/>
      <c r="BS429" s="202"/>
      <c r="BT429" s="202"/>
      <c r="BU429" s="202"/>
      <c r="BV429" s="202"/>
      <c r="BW429" s="202"/>
      <c r="BX429" s="202"/>
    </row>
    <row r="430" spans="1:76" ht="11.25" customHeight="1" x14ac:dyDescent="0.2">
      <c r="A430" s="201"/>
      <c r="B430" s="201"/>
      <c r="C430" s="201"/>
      <c r="D430" s="201"/>
      <c r="E430" s="201"/>
      <c r="F430" s="201"/>
      <c r="G430" s="201"/>
      <c r="Z430" s="202"/>
      <c r="AA430" s="202"/>
      <c r="AB430" s="202"/>
      <c r="AC430" s="202"/>
      <c r="AD430" s="202"/>
      <c r="AE430" s="202"/>
      <c r="AF430" s="202"/>
      <c r="AG430" s="202"/>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c r="BD430" s="202"/>
      <c r="BE430" s="202"/>
      <c r="BF430" s="202"/>
      <c r="BG430" s="202"/>
      <c r="BH430" s="202"/>
      <c r="BI430" s="202"/>
      <c r="BJ430" s="202"/>
      <c r="BK430" s="202"/>
      <c r="BL430" s="202"/>
      <c r="BM430" s="202"/>
      <c r="BN430" s="202"/>
      <c r="BO430" s="202"/>
      <c r="BP430" s="202"/>
      <c r="BQ430" s="202"/>
      <c r="BR430" s="202"/>
      <c r="BS430" s="202"/>
      <c r="BT430" s="202"/>
      <c r="BU430" s="202"/>
      <c r="BV430" s="202"/>
      <c r="BW430" s="202"/>
      <c r="BX430" s="202"/>
    </row>
    <row r="431" spans="1:76" ht="11.25" customHeight="1" x14ac:dyDescent="0.2">
      <c r="A431" s="201"/>
      <c r="B431" s="201"/>
      <c r="C431" s="201"/>
      <c r="D431" s="201"/>
      <c r="E431" s="201"/>
      <c r="F431" s="201"/>
      <c r="G431" s="201"/>
      <c r="Z431" s="202"/>
      <c r="AA431" s="202"/>
      <c r="AB431" s="202"/>
      <c r="AC431" s="202"/>
      <c r="AD431" s="202"/>
      <c r="AE431" s="202"/>
      <c r="AF431" s="202"/>
      <c r="AG431" s="202"/>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c r="BD431" s="202"/>
      <c r="BE431" s="202"/>
      <c r="BF431" s="202"/>
      <c r="BG431" s="202"/>
      <c r="BH431" s="202"/>
      <c r="BI431" s="202"/>
      <c r="BJ431" s="202"/>
      <c r="BK431" s="202"/>
      <c r="BL431" s="202"/>
      <c r="BM431" s="202"/>
      <c r="BN431" s="202"/>
      <c r="BO431" s="202"/>
      <c r="BP431" s="202"/>
      <c r="BQ431" s="202"/>
      <c r="BR431" s="202"/>
      <c r="BS431" s="202"/>
      <c r="BT431" s="202"/>
      <c r="BU431" s="202"/>
      <c r="BV431" s="202"/>
      <c r="BW431" s="202"/>
      <c r="BX431" s="202"/>
    </row>
    <row r="432" spans="1:76" ht="11.25" customHeight="1" x14ac:dyDescent="0.2">
      <c r="A432" s="201"/>
      <c r="B432" s="201"/>
      <c r="C432" s="201"/>
      <c r="D432" s="201"/>
      <c r="E432" s="201"/>
      <c r="F432" s="201"/>
      <c r="G432" s="201"/>
      <c r="Z432" s="202"/>
      <c r="AA432" s="202"/>
      <c r="AB432" s="202"/>
      <c r="AC432" s="202"/>
      <c r="AD432" s="202"/>
      <c r="AE432" s="202"/>
      <c r="AF432" s="202"/>
      <c r="AG432" s="202"/>
      <c r="AH432" s="202"/>
      <c r="AI432" s="202"/>
      <c r="AJ432" s="202"/>
      <c r="AK432" s="202"/>
      <c r="AL432" s="202"/>
      <c r="AM432" s="202"/>
      <c r="AN432" s="202"/>
      <c r="AO432" s="202"/>
      <c r="AP432" s="202"/>
      <c r="AQ432" s="202"/>
      <c r="AR432" s="202"/>
      <c r="AS432" s="202"/>
      <c r="AT432" s="202"/>
      <c r="AU432" s="202"/>
      <c r="AV432" s="202"/>
      <c r="AW432" s="202"/>
      <c r="AX432" s="202"/>
      <c r="AY432" s="202"/>
      <c r="AZ432" s="202"/>
      <c r="BA432" s="202"/>
      <c r="BB432" s="202"/>
      <c r="BC432" s="202"/>
      <c r="BD432" s="202"/>
      <c r="BE432" s="202"/>
      <c r="BF432" s="202"/>
      <c r="BG432" s="202"/>
      <c r="BH432" s="202"/>
      <c r="BI432" s="202"/>
      <c r="BJ432" s="202"/>
      <c r="BK432" s="202"/>
      <c r="BL432" s="202"/>
      <c r="BM432" s="202"/>
      <c r="BN432" s="202"/>
      <c r="BO432" s="202"/>
      <c r="BP432" s="202"/>
      <c r="BQ432" s="202"/>
      <c r="BR432" s="202"/>
      <c r="BS432" s="202"/>
      <c r="BT432" s="202"/>
      <c r="BU432" s="202"/>
      <c r="BV432" s="202"/>
      <c r="BW432" s="202"/>
      <c r="BX432" s="202"/>
    </row>
    <row r="433" spans="1:76" ht="11.25" customHeight="1" x14ac:dyDescent="0.2">
      <c r="A433" s="201"/>
      <c r="B433" s="201"/>
      <c r="C433" s="201"/>
      <c r="D433" s="201"/>
      <c r="E433" s="201"/>
      <c r="F433" s="201"/>
      <c r="G433" s="201"/>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c r="BP433" s="202"/>
      <c r="BQ433" s="202"/>
      <c r="BR433" s="202"/>
      <c r="BS433" s="202"/>
      <c r="BT433" s="202"/>
      <c r="BU433" s="202"/>
      <c r="BV433" s="202"/>
      <c r="BW433" s="202"/>
      <c r="BX433" s="202"/>
    </row>
    <row r="434" spans="1:76" ht="11.25" customHeight="1" x14ac:dyDescent="0.2">
      <c r="A434" s="201"/>
      <c r="B434" s="201"/>
      <c r="C434" s="201"/>
      <c r="D434" s="201"/>
      <c r="E434" s="201"/>
      <c r="F434" s="201"/>
      <c r="G434" s="201"/>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c r="BP434" s="202"/>
      <c r="BQ434" s="202"/>
      <c r="BR434" s="202"/>
      <c r="BS434" s="202"/>
      <c r="BT434" s="202"/>
      <c r="BU434" s="202"/>
      <c r="BV434" s="202"/>
      <c r="BW434" s="202"/>
      <c r="BX434" s="202"/>
    </row>
    <row r="435" spans="1:76" ht="11.25" customHeight="1" x14ac:dyDescent="0.2">
      <c r="A435" s="201"/>
      <c r="B435" s="201"/>
      <c r="C435" s="201"/>
      <c r="D435" s="201"/>
      <c r="E435" s="201"/>
      <c r="F435" s="201"/>
      <c r="G435" s="201"/>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c r="BC435" s="202"/>
      <c r="BD435" s="202"/>
      <c r="BE435" s="202"/>
      <c r="BF435" s="202"/>
      <c r="BG435" s="202"/>
      <c r="BH435" s="202"/>
      <c r="BI435" s="202"/>
      <c r="BJ435" s="202"/>
      <c r="BK435" s="202"/>
      <c r="BL435" s="202"/>
      <c r="BM435" s="202"/>
      <c r="BN435" s="202"/>
      <c r="BO435" s="202"/>
      <c r="BP435" s="202"/>
      <c r="BQ435" s="202"/>
      <c r="BR435" s="202"/>
      <c r="BS435" s="202"/>
      <c r="BT435" s="202"/>
      <c r="BU435" s="202"/>
      <c r="BV435" s="202"/>
      <c r="BW435" s="202"/>
      <c r="BX435" s="202"/>
    </row>
    <row r="436" spans="1:76" ht="11.25" customHeight="1" x14ac:dyDescent="0.2">
      <c r="A436" s="201"/>
      <c r="B436" s="201"/>
      <c r="C436" s="201"/>
      <c r="D436" s="201"/>
      <c r="E436" s="201"/>
      <c r="F436" s="201"/>
      <c r="G436" s="201"/>
      <c r="Z436" s="202"/>
      <c r="AA436" s="202"/>
      <c r="AB436" s="202"/>
      <c r="AC436" s="202"/>
      <c r="AD436" s="202"/>
      <c r="AE436" s="202"/>
      <c r="AF436" s="202"/>
      <c r="AG436" s="202"/>
      <c r="AH436" s="202"/>
      <c r="AI436" s="202"/>
      <c r="AJ436" s="202"/>
      <c r="AK436" s="202"/>
      <c r="AL436" s="202"/>
      <c r="AM436" s="202"/>
      <c r="AN436" s="202"/>
      <c r="AO436" s="202"/>
      <c r="AP436" s="202"/>
      <c r="AQ436" s="202"/>
      <c r="AR436" s="202"/>
      <c r="AS436" s="202"/>
      <c r="AT436" s="202"/>
      <c r="AU436" s="202"/>
      <c r="AV436" s="202"/>
      <c r="AW436" s="202"/>
      <c r="AX436" s="202"/>
      <c r="AY436" s="202"/>
      <c r="AZ436" s="202"/>
      <c r="BA436" s="202"/>
      <c r="BB436" s="202"/>
      <c r="BC436" s="202"/>
      <c r="BD436" s="202"/>
      <c r="BE436" s="202"/>
      <c r="BF436" s="202"/>
      <c r="BG436" s="202"/>
      <c r="BH436" s="202"/>
      <c r="BI436" s="202"/>
      <c r="BJ436" s="202"/>
      <c r="BK436" s="202"/>
      <c r="BL436" s="202"/>
      <c r="BM436" s="202"/>
      <c r="BN436" s="202"/>
      <c r="BO436" s="202"/>
      <c r="BP436" s="202"/>
      <c r="BQ436" s="202"/>
      <c r="BR436" s="202"/>
      <c r="BS436" s="202"/>
      <c r="BT436" s="202"/>
      <c r="BU436" s="202"/>
      <c r="BV436" s="202"/>
      <c r="BW436" s="202"/>
      <c r="BX436" s="202"/>
    </row>
    <row r="437" spans="1:76" ht="11.25" customHeight="1" x14ac:dyDescent="0.2">
      <c r="A437" s="201"/>
      <c r="B437" s="201"/>
      <c r="C437" s="201"/>
      <c r="D437" s="201"/>
      <c r="E437" s="201"/>
      <c r="F437" s="201"/>
      <c r="G437" s="201"/>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c r="BP437" s="202"/>
      <c r="BQ437" s="202"/>
      <c r="BR437" s="202"/>
      <c r="BS437" s="202"/>
      <c r="BT437" s="202"/>
      <c r="BU437" s="202"/>
      <c r="BV437" s="202"/>
      <c r="BW437" s="202"/>
      <c r="BX437" s="202"/>
    </row>
    <row r="438" spans="1:76" ht="11.25" customHeight="1" x14ac:dyDescent="0.2">
      <c r="A438" s="201"/>
      <c r="B438" s="201"/>
      <c r="C438" s="201"/>
      <c r="D438" s="201"/>
      <c r="E438" s="201"/>
      <c r="F438" s="201"/>
      <c r="G438" s="201"/>
      <c r="Z438" s="202"/>
      <c r="AA438" s="202"/>
      <c r="AB438" s="202"/>
      <c r="AC438" s="202"/>
      <c r="AD438" s="202"/>
      <c r="AE438" s="202"/>
      <c r="AF438" s="202"/>
      <c r="AG438" s="202"/>
      <c r="AH438" s="202"/>
      <c r="AI438" s="202"/>
      <c r="AJ438" s="202"/>
      <c r="AK438" s="202"/>
      <c r="AL438" s="202"/>
      <c r="AM438" s="202"/>
      <c r="AN438" s="202"/>
      <c r="AO438" s="202"/>
      <c r="AP438" s="202"/>
      <c r="AQ438" s="202"/>
      <c r="AR438" s="202"/>
      <c r="AS438" s="202"/>
      <c r="AT438" s="202"/>
      <c r="AU438" s="202"/>
      <c r="AV438" s="202"/>
      <c r="AW438" s="202"/>
      <c r="AX438" s="202"/>
      <c r="AY438" s="202"/>
      <c r="AZ438" s="202"/>
      <c r="BA438" s="202"/>
      <c r="BB438" s="202"/>
      <c r="BC438" s="202"/>
      <c r="BD438" s="202"/>
      <c r="BE438" s="202"/>
      <c r="BF438" s="202"/>
      <c r="BG438" s="202"/>
      <c r="BH438" s="202"/>
      <c r="BI438" s="202"/>
      <c r="BJ438" s="202"/>
      <c r="BK438" s="202"/>
      <c r="BL438" s="202"/>
      <c r="BM438" s="202"/>
      <c r="BN438" s="202"/>
      <c r="BO438" s="202"/>
      <c r="BP438" s="202"/>
      <c r="BQ438" s="202"/>
      <c r="BR438" s="202"/>
      <c r="BS438" s="202"/>
      <c r="BT438" s="202"/>
      <c r="BU438" s="202"/>
      <c r="BV438" s="202"/>
      <c r="BW438" s="202"/>
      <c r="BX438" s="202"/>
    </row>
    <row r="439" spans="1:76" ht="11.25" customHeight="1" x14ac:dyDescent="0.2">
      <c r="A439" s="201"/>
      <c r="B439" s="201"/>
      <c r="C439" s="201"/>
      <c r="D439" s="201"/>
      <c r="E439" s="201"/>
      <c r="F439" s="201"/>
      <c r="G439" s="201"/>
      <c r="Z439" s="202"/>
      <c r="AA439" s="202"/>
      <c r="AB439" s="202"/>
      <c r="AC439" s="202"/>
      <c r="AD439" s="202"/>
      <c r="AE439" s="202"/>
      <c r="AF439" s="202"/>
      <c r="AG439" s="202"/>
      <c r="AH439" s="202"/>
      <c r="AI439" s="202"/>
      <c r="AJ439" s="202"/>
      <c r="AK439" s="202"/>
      <c r="AL439" s="202"/>
      <c r="AM439" s="202"/>
      <c r="AN439" s="202"/>
      <c r="AO439" s="202"/>
      <c r="AP439" s="202"/>
      <c r="AQ439" s="202"/>
      <c r="AR439" s="202"/>
      <c r="AS439" s="202"/>
      <c r="AT439" s="202"/>
      <c r="AU439" s="202"/>
      <c r="AV439" s="202"/>
      <c r="AW439" s="202"/>
      <c r="AX439" s="202"/>
      <c r="AY439" s="202"/>
      <c r="AZ439" s="202"/>
      <c r="BA439" s="202"/>
      <c r="BB439" s="202"/>
      <c r="BC439" s="202"/>
      <c r="BD439" s="202"/>
      <c r="BE439" s="202"/>
      <c r="BF439" s="202"/>
      <c r="BG439" s="202"/>
      <c r="BH439" s="202"/>
      <c r="BI439" s="202"/>
      <c r="BJ439" s="202"/>
      <c r="BK439" s="202"/>
      <c r="BL439" s="202"/>
      <c r="BM439" s="202"/>
      <c r="BN439" s="202"/>
      <c r="BO439" s="202"/>
      <c r="BP439" s="202"/>
      <c r="BQ439" s="202"/>
      <c r="BR439" s="202"/>
      <c r="BS439" s="202"/>
      <c r="BT439" s="202"/>
      <c r="BU439" s="202"/>
      <c r="BV439" s="202"/>
      <c r="BW439" s="202"/>
      <c r="BX439" s="202"/>
    </row>
    <row r="440" spans="1:76" ht="11.25" customHeight="1" x14ac:dyDescent="0.2">
      <c r="A440" s="201"/>
      <c r="B440" s="201"/>
      <c r="C440" s="201"/>
      <c r="D440" s="201"/>
      <c r="E440" s="201"/>
      <c r="F440" s="201"/>
      <c r="G440" s="201"/>
      <c r="Z440" s="202"/>
      <c r="AA440" s="202"/>
      <c r="AB440" s="202"/>
      <c r="AC440" s="202"/>
      <c r="AD440" s="202"/>
      <c r="AE440" s="202"/>
      <c r="AF440" s="202"/>
      <c r="AG440" s="202"/>
      <c r="AH440" s="202"/>
      <c r="AI440" s="202"/>
      <c r="AJ440" s="202"/>
      <c r="AK440" s="202"/>
      <c r="AL440" s="202"/>
      <c r="AM440" s="202"/>
      <c r="AN440" s="202"/>
      <c r="AO440" s="202"/>
      <c r="AP440" s="202"/>
      <c r="AQ440" s="202"/>
      <c r="AR440" s="202"/>
      <c r="AS440" s="202"/>
      <c r="AT440" s="202"/>
      <c r="AU440" s="202"/>
      <c r="AV440" s="202"/>
      <c r="AW440" s="202"/>
      <c r="AX440" s="202"/>
      <c r="AY440" s="202"/>
      <c r="AZ440" s="202"/>
      <c r="BA440" s="202"/>
      <c r="BB440" s="202"/>
      <c r="BC440" s="202"/>
      <c r="BD440" s="202"/>
      <c r="BE440" s="202"/>
      <c r="BF440" s="202"/>
      <c r="BG440" s="202"/>
      <c r="BH440" s="202"/>
      <c r="BI440" s="202"/>
      <c r="BJ440" s="202"/>
      <c r="BK440" s="202"/>
      <c r="BL440" s="202"/>
      <c r="BM440" s="202"/>
      <c r="BN440" s="202"/>
      <c r="BO440" s="202"/>
      <c r="BP440" s="202"/>
      <c r="BQ440" s="202"/>
      <c r="BR440" s="202"/>
      <c r="BS440" s="202"/>
      <c r="BT440" s="202"/>
      <c r="BU440" s="202"/>
      <c r="BV440" s="202"/>
      <c r="BW440" s="202"/>
      <c r="BX440" s="202"/>
    </row>
    <row r="441" spans="1:76" ht="11.25" customHeight="1" x14ac:dyDescent="0.2">
      <c r="A441" s="201"/>
      <c r="B441" s="201"/>
      <c r="C441" s="201"/>
      <c r="D441" s="201"/>
      <c r="E441" s="201"/>
      <c r="F441" s="201"/>
      <c r="G441" s="201"/>
      <c r="Z441" s="202"/>
      <c r="AA441" s="202"/>
      <c r="AB441" s="202"/>
      <c r="AC441" s="202"/>
      <c r="AD441" s="202"/>
      <c r="AE441" s="202"/>
      <c r="AF441" s="202"/>
      <c r="AG441" s="202"/>
      <c r="AH441" s="202"/>
      <c r="AI441" s="202"/>
      <c r="AJ441" s="202"/>
      <c r="AK441" s="202"/>
      <c r="AL441" s="202"/>
      <c r="AM441" s="202"/>
      <c r="AN441" s="202"/>
      <c r="AO441" s="202"/>
      <c r="AP441" s="202"/>
      <c r="AQ441" s="202"/>
      <c r="AR441" s="202"/>
      <c r="AS441" s="202"/>
      <c r="AT441" s="202"/>
      <c r="AU441" s="202"/>
      <c r="AV441" s="202"/>
      <c r="AW441" s="202"/>
      <c r="AX441" s="202"/>
      <c r="AY441" s="202"/>
      <c r="AZ441" s="202"/>
      <c r="BA441" s="202"/>
      <c r="BB441" s="202"/>
      <c r="BC441" s="202"/>
      <c r="BD441" s="202"/>
      <c r="BE441" s="202"/>
      <c r="BF441" s="202"/>
      <c r="BG441" s="202"/>
      <c r="BH441" s="202"/>
      <c r="BI441" s="202"/>
      <c r="BJ441" s="202"/>
      <c r="BK441" s="202"/>
      <c r="BL441" s="202"/>
      <c r="BM441" s="202"/>
      <c r="BN441" s="202"/>
      <c r="BO441" s="202"/>
      <c r="BP441" s="202"/>
      <c r="BQ441" s="202"/>
      <c r="BR441" s="202"/>
      <c r="BS441" s="202"/>
      <c r="BT441" s="202"/>
      <c r="BU441" s="202"/>
      <c r="BV441" s="202"/>
      <c r="BW441" s="202"/>
      <c r="BX441" s="202"/>
    </row>
    <row r="442" spans="1:76" ht="11.25" customHeight="1" x14ac:dyDescent="0.2">
      <c r="A442" s="201"/>
      <c r="B442" s="201"/>
      <c r="C442" s="201"/>
      <c r="D442" s="201"/>
      <c r="E442" s="201"/>
      <c r="F442" s="201"/>
      <c r="G442" s="201"/>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c r="BP442" s="202"/>
      <c r="BQ442" s="202"/>
      <c r="BR442" s="202"/>
      <c r="BS442" s="202"/>
      <c r="BT442" s="202"/>
      <c r="BU442" s="202"/>
      <c r="BV442" s="202"/>
      <c r="BW442" s="202"/>
      <c r="BX442" s="202"/>
    </row>
    <row r="443" spans="1:76" ht="11.25" customHeight="1" x14ac:dyDescent="0.2">
      <c r="A443" s="201"/>
      <c r="B443" s="201"/>
      <c r="C443" s="201"/>
      <c r="D443" s="201"/>
      <c r="E443" s="201"/>
      <c r="F443" s="201"/>
      <c r="G443" s="201"/>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c r="BP443" s="202"/>
      <c r="BQ443" s="202"/>
      <c r="BR443" s="202"/>
      <c r="BS443" s="202"/>
      <c r="BT443" s="202"/>
      <c r="BU443" s="202"/>
      <c r="BV443" s="202"/>
      <c r="BW443" s="202"/>
      <c r="BX443" s="202"/>
    </row>
    <row r="444" spans="1:76" ht="11.25" customHeight="1" x14ac:dyDescent="0.2">
      <c r="A444" s="201"/>
      <c r="B444" s="201"/>
      <c r="C444" s="201"/>
      <c r="D444" s="201"/>
      <c r="E444" s="201"/>
      <c r="F444" s="201"/>
      <c r="G444" s="201"/>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c r="BP444" s="202"/>
      <c r="BQ444" s="202"/>
      <c r="BR444" s="202"/>
      <c r="BS444" s="202"/>
      <c r="BT444" s="202"/>
      <c r="BU444" s="202"/>
      <c r="BV444" s="202"/>
      <c r="BW444" s="202"/>
      <c r="BX444" s="202"/>
    </row>
    <row r="445" spans="1:76" ht="11.25" customHeight="1" x14ac:dyDescent="0.2">
      <c r="A445" s="201"/>
      <c r="B445" s="201"/>
      <c r="C445" s="201"/>
      <c r="D445" s="201"/>
      <c r="E445" s="201"/>
      <c r="F445" s="201"/>
      <c r="G445" s="201"/>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c r="BC445" s="202"/>
      <c r="BD445" s="202"/>
      <c r="BE445" s="202"/>
      <c r="BF445" s="202"/>
      <c r="BG445" s="202"/>
      <c r="BH445" s="202"/>
      <c r="BI445" s="202"/>
      <c r="BJ445" s="202"/>
      <c r="BK445" s="202"/>
      <c r="BL445" s="202"/>
      <c r="BM445" s="202"/>
      <c r="BN445" s="202"/>
      <c r="BO445" s="202"/>
      <c r="BP445" s="202"/>
      <c r="BQ445" s="202"/>
      <c r="BR445" s="202"/>
      <c r="BS445" s="202"/>
      <c r="BT445" s="202"/>
      <c r="BU445" s="202"/>
      <c r="BV445" s="202"/>
      <c r="BW445" s="202"/>
      <c r="BX445" s="202"/>
    </row>
    <row r="446" spans="1:76" ht="11.25" customHeight="1" x14ac:dyDescent="0.2">
      <c r="A446" s="201"/>
      <c r="B446" s="201"/>
      <c r="C446" s="201"/>
      <c r="D446" s="201"/>
      <c r="E446" s="201"/>
      <c r="F446" s="201"/>
      <c r="G446" s="201"/>
      <c r="Z446" s="202"/>
      <c r="AA446" s="202"/>
      <c r="AB446" s="202"/>
      <c r="AC446" s="202"/>
      <c r="AD446" s="202"/>
      <c r="AE446" s="202"/>
      <c r="AF446" s="202"/>
      <c r="AG446" s="202"/>
      <c r="AH446" s="202"/>
      <c r="AI446" s="202"/>
      <c r="AJ446" s="202"/>
      <c r="AK446" s="202"/>
      <c r="AL446" s="202"/>
      <c r="AM446" s="202"/>
      <c r="AN446" s="202"/>
      <c r="AO446" s="202"/>
      <c r="AP446" s="202"/>
      <c r="AQ446" s="202"/>
      <c r="AR446" s="202"/>
      <c r="AS446" s="202"/>
      <c r="AT446" s="202"/>
      <c r="AU446" s="202"/>
      <c r="AV446" s="202"/>
      <c r="AW446" s="202"/>
      <c r="AX446" s="202"/>
      <c r="AY446" s="202"/>
      <c r="AZ446" s="202"/>
      <c r="BA446" s="202"/>
      <c r="BB446" s="202"/>
      <c r="BC446" s="202"/>
      <c r="BD446" s="202"/>
      <c r="BE446" s="202"/>
      <c r="BF446" s="202"/>
      <c r="BG446" s="202"/>
      <c r="BH446" s="202"/>
      <c r="BI446" s="202"/>
      <c r="BJ446" s="202"/>
      <c r="BK446" s="202"/>
      <c r="BL446" s="202"/>
      <c r="BM446" s="202"/>
      <c r="BN446" s="202"/>
      <c r="BO446" s="202"/>
      <c r="BP446" s="202"/>
      <c r="BQ446" s="202"/>
      <c r="BR446" s="202"/>
      <c r="BS446" s="202"/>
      <c r="BT446" s="202"/>
      <c r="BU446" s="202"/>
      <c r="BV446" s="202"/>
      <c r="BW446" s="202"/>
      <c r="BX446" s="202"/>
    </row>
    <row r="447" spans="1:76" ht="11.25" customHeight="1" x14ac:dyDescent="0.2">
      <c r="A447" s="201"/>
      <c r="B447" s="201"/>
      <c r="C447" s="201"/>
      <c r="D447" s="201"/>
      <c r="E447" s="201"/>
      <c r="F447" s="201"/>
      <c r="G447" s="201"/>
      <c r="Z447" s="202"/>
      <c r="AA447" s="202"/>
      <c r="AB447" s="202"/>
      <c r="AC447" s="202"/>
      <c r="AD447" s="202"/>
      <c r="AE447" s="202"/>
      <c r="AF447" s="202"/>
      <c r="AG447" s="202"/>
      <c r="AH447" s="202"/>
      <c r="AI447" s="202"/>
      <c r="AJ447" s="202"/>
      <c r="AK447" s="202"/>
      <c r="AL447" s="202"/>
      <c r="AM447" s="202"/>
      <c r="AN447" s="202"/>
      <c r="AO447" s="202"/>
      <c r="AP447" s="202"/>
      <c r="AQ447" s="202"/>
      <c r="AR447" s="202"/>
      <c r="AS447" s="202"/>
      <c r="AT447" s="202"/>
      <c r="AU447" s="202"/>
      <c r="AV447" s="202"/>
      <c r="AW447" s="202"/>
      <c r="AX447" s="202"/>
      <c r="AY447" s="202"/>
      <c r="AZ447" s="202"/>
      <c r="BA447" s="202"/>
      <c r="BB447" s="202"/>
      <c r="BC447" s="202"/>
      <c r="BD447" s="202"/>
      <c r="BE447" s="202"/>
      <c r="BF447" s="202"/>
      <c r="BG447" s="202"/>
      <c r="BH447" s="202"/>
      <c r="BI447" s="202"/>
      <c r="BJ447" s="202"/>
      <c r="BK447" s="202"/>
      <c r="BL447" s="202"/>
      <c r="BM447" s="202"/>
      <c r="BN447" s="202"/>
      <c r="BO447" s="202"/>
      <c r="BP447" s="202"/>
      <c r="BQ447" s="202"/>
      <c r="BR447" s="202"/>
      <c r="BS447" s="202"/>
      <c r="BT447" s="202"/>
      <c r="BU447" s="202"/>
      <c r="BV447" s="202"/>
      <c r="BW447" s="202"/>
      <c r="BX447" s="202"/>
    </row>
    <row r="448" spans="1:76" ht="11.25" customHeight="1" x14ac:dyDescent="0.2">
      <c r="A448" s="201"/>
      <c r="B448" s="201"/>
      <c r="C448" s="201"/>
      <c r="D448" s="201"/>
      <c r="E448" s="201"/>
      <c r="F448" s="201"/>
      <c r="G448" s="201"/>
      <c r="Z448" s="202"/>
      <c r="AA448" s="202"/>
      <c r="AB448" s="202"/>
      <c r="AC448" s="202"/>
      <c r="AD448" s="202"/>
      <c r="AE448" s="202"/>
      <c r="AF448" s="202"/>
      <c r="AG448" s="202"/>
      <c r="AH448" s="202"/>
      <c r="AI448" s="202"/>
      <c r="AJ448" s="202"/>
      <c r="AK448" s="202"/>
      <c r="AL448" s="202"/>
      <c r="AM448" s="202"/>
      <c r="AN448" s="202"/>
      <c r="AO448" s="202"/>
      <c r="AP448" s="202"/>
      <c r="AQ448" s="202"/>
      <c r="AR448" s="202"/>
      <c r="AS448" s="202"/>
      <c r="AT448" s="202"/>
      <c r="AU448" s="202"/>
      <c r="AV448" s="202"/>
      <c r="AW448" s="202"/>
      <c r="AX448" s="202"/>
      <c r="AY448" s="202"/>
      <c r="AZ448" s="202"/>
      <c r="BA448" s="202"/>
      <c r="BB448" s="202"/>
      <c r="BC448" s="202"/>
      <c r="BD448" s="202"/>
      <c r="BE448" s="202"/>
      <c r="BF448" s="202"/>
      <c r="BG448" s="202"/>
      <c r="BH448" s="202"/>
      <c r="BI448" s="202"/>
      <c r="BJ448" s="202"/>
      <c r="BK448" s="202"/>
      <c r="BL448" s="202"/>
      <c r="BM448" s="202"/>
      <c r="BN448" s="202"/>
      <c r="BO448" s="202"/>
      <c r="BP448" s="202"/>
      <c r="BQ448" s="202"/>
      <c r="BR448" s="202"/>
      <c r="BS448" s="202"/>
      <c r="BT448" s="202"/>
      <c r="BU448" s="202"/>
      <c r="BV448" s="202"/>
      <c r="BW448" s="202"/>
      <c r="BX448" s="202"/>
    </row>
    <row r="449" spans="1:76" ht="11.25" customHeight="1" x14ac:dyDescent="0.2">
      <c r="A449" s="201"/>
      <c r="B449" s="201"/>
      <c r="C449" s="201"/>
      <c r="D449" s="201"/>
      <c r="E449" s="201"/>
      <c r="F449" s="201"/>
      <c r="G449" s="201"/>
      <c r="Z449" s="202"/>
      <c r="AA449" s="202"/>
      <c r="AB449" s="202"/>
      <c r="AC449" s="202"/>
      <c r="AD449" s="202"/>
      <c r="AE449" s="202"/>
      <c r="AF449" s="202"/>
      <c r="AG449" s="202"/>
      <c r="AH449" s="202"/>
      <c r="AI449" s="202"/>
      <c r="AJ449" s="202"/>
      <c r="AK449" s="202"/>
      <c r="AL449" s="202"/>
      <c r="AM449" s="202"/>
      <c r="AN449" s="202"/>
      <c r="AO449" s="202"/>
      <c r="AP449" s="202"/>
      <c r="AQ449" s="202"/>
      <c r="AR449" s="202"/>
      <c r="AS449" s="202"/>
      <c r="AT449" s="202"/>
      <c r="AU449" s="202"/>
      <c r="AV449" s="202"/>
      <c r="AW449" s="202"/>
      <c r="AX449" s="202"/>
      <c r="AY449" s="202"/>
      <c r="AZ449" s="202"/>
      <c r="BA449" s="202"/>
      <c r="BB449" s="202"/>
      <c r="BC449" s="202"/>
      <c r="BD449" s="202"/>
      <c r="BE449" s="202"/>
      <c r="BF449" s="202"/>
      <c r="BG449" s="202"/>
      <c r="BH449" s="202"/>
      <c r="BI449" s="202"/>
      <c r="BJ449" s="202"/>
      <c r="BK449" s="202"/>
      <c r="BL449" s="202"/>
      <c r="BM449" s="202"/>
      <c r="BN449" s="202"/>
      <c r="BO449" s="202"/>
      <c r="BP449" s="202"/>
      <c r="BQ449" s="202"/>
      <c r="BR449" s="202"/>
      <c r="BS449" s="202"/>
      <c r="BT449" s="202"/>
      <c r="BU449" s="202"/>
      <c r="BV449" s="202"/>
      <c r="BW449" s="202"/>
      <c r="BX449" s="202"/>
    </row>
    <row r="450" spans="1:76" ht="11.25" customHeight="1" x14ac:dyDescent="0.2">
      <c r="A450" s="201"/>
      <c r="B450" s="201"/>
      <c r="C450" s="201"/>
      <c r="D450" s="201"/>
      <c r="E450" s="201"/>
      <c r="F450" s="201"/>
      <c r="G450" s="201"/>
      <c r="Z450" s="202"/>
      <c r="AA450" s="202"/>
      <c r="AB450" s="202"/>
      <c r="AC450" s="202"/>
      <c r="AD450" s="202"/>
      <c r="AE450" s="202"/>
      <c r="AF450" s="202"/>
      <c r="AG450" s="202"/>
      <c r="AH450" s="202"/>
      <c r="AI450" s="202"/>
      <c r="AJ450" s="202"/>
      <c r="AK450" s="202"/>
      <c r="AL450" s="202"/>
      <c r="AM450" s="202"/>
      <c r="AN450" s="202"/>
      <c r="AO450" s="202"/>
      <c r="AP450" s="202"/>
      <c r="AQ450" s="202"/>
      <c r="AR450" s="202"/>
      <c r="AS450" s="202"/>
      <c r="AT450" s="202"/>
      <c r="AU450" s="202"/>
      <c r="AV450" s="202"/>
      <c r="AW450" s="202"/>
      <c r="AX450" s="202"/>
      <c r="AY450" s="202"/>
      <c r="AZ450" s="202"/>
      <c r="BA450" s="202"/>
      <c r="BB450" s="202"/>
      <c r="BC450" s="202"/>
      <c r="BD450" s="202"/>
      <c r="BE450" s="202"/>
      <c r="BF450" s="202"/>
      <c r="BG450" s="202"/>
      <c r="BH450" s="202"/>
      <c r="BI450" s="202"/>
      <c r="BJ450" s="202"/>
      <c r="BK450" s="202"/>
      <c r="BL450" s="202"/>
      <c r="BM450" s="202"/>
      <c r="BN450" s="202"/>
      <c r="BO450" s="202"/>
      <c r="BP450" s="202"/>
      <c r="BQ450" s="202"/>
      <c r="BR450" s="202"/>
      <c r="BS450" s="202"/>
      <c r="BT450" s="202"/>
      <c r="BU450" s="202"/>
      <c r="BV450" s="202"/>
      <c r="BW450" s="202"/>
      <c r="BX450" s="202"/>
    </row>
    <row r="451" spans="1:76" ht="11.25" customHeight="1" x14ac:dyDescent="0.2">
      <c r="A451" s="201"/>
      <c r="B451" s="201"/>
      <c r="C451" s="201"/>
      <c r="D451" s="201"/>
      <c r="E451" s="201"/>
      <c r="F451" s="201"/>
      <c r="G451" s="201"/>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02"/>
      <c r="BB451" s="202"/>
      <c r="BC451" s="202"/>
      <c r="BD451" s="202"/>
      <c r="BE451" s="202"/>
      <c r="BF451" s="202"/>
      <c r="BG451" s="202"/>
      <c r="BH451" s="202"/>
      <c r="BI451" s="202"/>
      <c r="BJ451" s="202"/>
      <c r="BK451" s="202"/>
      <c r="BL451" s="202"/>
      <c r="BM451" s="202"/>
      <c r="BN451" s="202"/>
      <c r="BO451" s="202"/>
      <c r="BP451" s="202"/>
      <c r="BQ451" s="202"/>
      <c r="BR451" s="202"/>
      <c r="BS451" s="202"/>
      <c r="BT451" s="202"/>
      <c r="BU451" s="202"/>
      <c r="BV451" s="202"/>
      <c r="BW451" s="202"/>
      <c r="BX451" s="202"/>
    </row>
    <row r="452" spans="1:76" ht="11.25" customHeight="1" x14ac:dyDescent="0.2">
      <c r="A452" s="201"/>
      <c r="B452" s="201"/>
      <c r="C452" s="201"/>
      <c r="D452" s="201"/>
      <c r="E452" s="201"/>
      <c r="F452" s="201"/>
      <c r="G452" s="201"/>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02"/>
      <c r="BB452" s="202"/>
      <c r="BC452" s="202"/>
      <c r="BD452" s="202"/>
      <c r="BE452" s="202"/>
      <c r="BF452" s="202"/>
      <c r="BG452" s="202"/>
      <c r="BH452" s="202"/>
      <c r="BI452" s="202"/>
      <c r="BJ452" s="202"/>
      <c r="BK452" s="202"/>
      <c r="BL452" s="202"/>
      <c r="BM452" s="202"/>
      <c r="BN452" s="202"/>
      <c r="BO452" s="202"/>
      <c r="BP452" s="202"/>
      <c r="BQ452" s="202"/>
      <c r="BR452" s="202"/>
      <c r="BS452" s="202"/>
      <c r="BT452" s="202"/>
      <c r="BU452" s="202"/>
      <c r="BV452" s="202"/>
      <c r="BW452" s="202"/>
      <c r="BX452" s="202"/>
    </row>
    <row r="453" spans="1:76" ht="11.25" customHeight="1" x14ac:dyDescent="0.2">
      <c r="A453" s="201"/>
      <c r="B453" s="201"/>
      <c r="C453" s="201"/>
      <c r="D453" s="201"/>
      <c r="E453" s="201"/>
      <c r="F453" s="201"/>
      <c r="G453" s="201"/>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c r="BD453" s="202"/>
      <c r="BE453" s="202"/>
      <c r="BF453" s="202"/>
      <c r="BG453" s="202"/>
      <c r="BH453" s="202"/>
      <c r="BI453" s="202"/>
      <c r="BJ453" s="202"/>
      <c r="BK453" s="202"/>
      <c r="BL453" s="202"/>
      <c r="BM453" s="202"/>
      <c r="BN453" s="202"/>
      <c r="BO453" s="202"/>
      <c r="BP453" s="202"/>
      <c r="BQ453" s="202"/>
      <c r="BR453" s="202"/>
      <c r="BS453" s="202"/>
      <c r="BT453" s="202"/>
      <c r="BU453" s="202"/>
      <c r="BV453" s="202"/>
      <c r="BW453" s="202"/>
      <c r="BX453" s="202"/>
    </row>
    <row r="454" spans="1:76" ht="11.25" customHeight="1" x14ac:dyDescent="0.2">
      <c r="A454" s="201"/>
      <c r="B454" s="201"/>
      <c r="C454" s="201"/>
      <c r="D454" s="201"/>
      <c r="E454" s="201"/>
      <c r="F454" s="201"/>
      <c r="G454" s="201"/>
      <c r="Z454" s="202"/>
      <c r="AA454" s="202"/>
      <c r="AB454" s="202"/>
      <c r="AC454" s="202"/>
      <c r="AD454" s="202"/>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c r="BD454" s="202"/>
      <c r="BE454" s="202"/>
      <c r="BF454" s="202"/>
      <c r="BG454" s="202"/>
      <c r="BH454" s="202"/>
      <c r="BI454" s="202"/>
      <c r="BJ454" s="202"/>
      <c r="BK454" s="202"/>
      <c r="BL454" s="202"/>
      <c r="BM454" s="202"/>
      <c r="BN454" s="202"/>
      <c r="BO454" s="202"/>
      <c r="BP454" s="202"/>
      <c r="BQ454" s="202"/>
      <c r="BR454" s="202"/>
      <c r="BS454" s="202"/>
      <c r="BT454" s="202"/>
      <c r="BU454" s="202"/>
      <c r="BV454" s="202"/>
      <c r="BW454" s="202"/>
      <c r="BX454" s="202"/>
    </row>
    <row r="455" spans="1:76" ht="11.25" customHeight="1" x14ac:dyDescent="0.2">
      <c r="A455" s="201"/>
      <c r="B455" s="201"/>
      <c r="C455" s="201"/>
      <c r="D455" s="201"/>
      <c r="E455" s="201"/>
      <c r="F455" s="201"/>
      <c r="G455" s="201"/>
      <c r="Z455" s="202"/>
      <c r="AA455" s="202"/>
      <c r="AB455" s="202"/>
      <c r="AC455" s="202"/>
      <c r="AD455" s="202"/>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c r="BD455" s="202"/>
      <c r="BE455" s="202"/>
      <c r="BF455" s="202"/>
      <c r="BG455" s="202"/>
      <c r="BH455" s="202"/>
      <c r="BI455" s="202"/>
      <c r="BJ455" s="202"/>
      <c r="BK455" s="202"/>
      <c r="BL455" s="202"/>
      <c r="BM455" s="202"/>
      <c r="BN455" s="202"/>
      <c r="BO455" s="202"/>
      <c r="BP455" s="202"/>
      <c r="BQ455" s="202"/>
      <c r="BR455" s="202"/>
      <c r="BS455" s="202"/>
      <c r="BT455" s="202"/>
      <c r="BU455" s="202"/>
      <c r="BV455" s="202"/>
      <c r="BW455" s="202"/>
      <c r="BX455" s="202"/>
    </row>
    <row r="456" spans="1:76" ht="11.25" customHeight="1" x14ac:dyDescent="0.2">
      <c r="A456" s="201"/>
      <c r="B456" s="201"/>
      <c r="C456" s="201"/>
      <c r="D456" s="201"/>
      <c r="E456" s="201"/>
      <c r="F456" s="201"/>
      <c r="G456" s="201"/>
      <c r="Z456" s="202"/>
      <c r="AA456" s="202"/>
      <c r="AB456" s="202"/>
      <c r="AC456" s="202"/>
      <c r="AD456" s="202"/>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c r="BD456" s="202"/>
      <c r="BE456" s="202"/>
      <c r="BF456" s="202"/>
      <c r="BG456" s="202"/>
      <c r="BH456" s="202"/>
      <c r="BI456" s="202"/>
      <c r="BJ456" s="202"/>
      <c r="BK456" s="202"/>
      <c r="BL456" s="202"/>
      <c r="BM456" s="202"/>
      <c r="BN456" s="202"/>
      <c r="BO456" s="202"/>
      <c r="BP456" s="202"/>
      <c r="BQ456" s="202"/>
      <c r="BR456" s="202"/>
      <c r="BS456" s="202"/>
      <c r="BT456" s="202"/>
      <c r="BU456" s="202"/>
      <c r="BV456" s="202"/>
      <c r="BW456" s="202"/>
      <c r="BX456" s="202"/>
    </row>
    <row r="457" spans="1:76" ht="11.25" customHeight="1" x14ac:dyDescent="0.2">
      <c r="A457" s="201"/>
      <c r="B457" s="201"/>
      <c r="C457" s="201"/>
      <c r="D457" s="201"/>
      <c r="E457" s="201"/>
      <c r="F457" s="201"/>
      <c r="G457" s="201"/>
      <c r="Z457" s="202"/>
      <c r="AA457" s="202"/>
      <c r="AB457" s="202"/>
      <c r="AC457" s="202"/>
      <c r="AD457" s="202"/>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c r="BD457" s="202"/>
      <c r="BE457" s="202"/>
      <c r="BF457" s="202"/>
      <c r="BG457" s="202"/>
      <c r="BH457" s="202"/>
      <c r="BI457" s="202"/>
      <c r="BJ457" s="202"/>
      <c r="BK457" s="202"/>
      <c r="BL457" s="202"/>
      <c r="BM457" s="202"/>
      <c r="BN457" s="202"/>
      <c r="BO457" s="202"/>
      <c r="BP457" s="202"/>
      <c r="BQ457" s="202"/>
      <c r="BR457" s="202"/>
      <c r="BS457" s="202"/>
      <c r="BT457" s="202"/>
      <c r="BU457" s="202"/>
      <c r="BV457" s="202"/>
      <c r="BW457" s="202"/>
      <c r="BX457" s="202"/>
    </row>
    <row r="458" spans="1:76" ht="11.25" customHeight="1" x14ac:dyDescent="0.2">
      <c r="A458" s="201"/>
      <c r="B458" s="201"/>
      <c r="C458" s="201"/>
      <c r="D458" s="201"/>
      <c r="E458" s="201"/>
      <c r="F458" s="201"/>
      <c r="G458" s="201"/>
      <c r="Z458" s="202"/>
      <c r="AA458" s="202"/>
      <c r="AB458" s="202"/>
      <c r="AC458" s="202"/>
      <c r="AD458" s="202"/>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c r="BD458" s="202"/>
      <c r="BE458" s="202"/>
      <c r="BF458" s="202"/>
      <c r="BG458" s="202"/>
      <c r="BH458" s="202"/>
      <c r="BI458" s="202"/>
      <c r="BJ458" s="202"/>
      <c r="BK458" s="202"/>
      <c r="BL458" s="202"/>
      <c r="BM458" s="202"/>
      <c r="BN458" s="202"/>
      <c r="BO458" s="202"/>
      <c r="BP458" s="202"/>
      <c r="BQ458" s="202"/>
      <c r="BR458" s="202"/>
      <c r="BS458" s="202"/>
      <c r="BT458" s="202"/>
      <c r="BU458" s="202"/>
      <c r="BV458" s="202"/>
      <c r="BW458" s="202"/>
      <c r="BX458" s="202"/>
    </row>
    <row r="459" spans="1:76" ht="11.25" customHeight="1" x14ac:dyDescent="0.2">
      <c r="A459" s="201"/>
      <c r="B459" s="201"/>
      <c r="C459" s="201"/>
      <c r="D459" s="201"/>
      <c r="E459" s="201"/>
      <c r="F459" s="201"/>
      <c r="G459" s="201"/>
      <c r="Z459" s="202"/>
      <c r="AA459" s="202"/>
      <c r="AB459" s="202"/>
      <c r="AC459" s="202"/>
      <c r="AD459" s="202"/>
      <c r="AE459" s="202"/>
      <c r="AF459" s="202"/>
      <c r="AG459" s="202"/>
      <c r="AH459" s="202"/>
      <c r="AI459" s="202"/>
      <c r="AJ459" s="202"/>
      <c r="AK459" s="202"/>
      <c r="AL459" s="202"/>
      <c r="AM459" s="202"/>
      <c r="AN459" s="202"/>
      <c r="AO459" s="202"/>
      <c r="AP459" s="202"/>
      <c r="AQ459" s="202"/>
      <c r="AR459" s="202"/>
      <c r="AS459" s="202"/>
      <c r="AT459" s="202"/>
      <c r="AU459" s="202"/>
      <c r="AV459" s="202"/>
      <c r="AW459" s="202"/>
      <c r="AX459" s="202"/>
      <c r="AY459" s="202"/>
      <c r="AZ459" s="202"/>
      <c r="BA459" s="202"/>
      <c r="BB459" s="202"/>
      <c r="BC459" s="202"/>
      <c r="BD459" s="202"/>
      <c r="BE459" s="202"/>
      <c r="BF459" s="202"/>
      <c r="BG459" s="202"/>
      <c r="BH459" s="202"/>
      <c r="BI459" s="202"/>
      <c r="BJ459" s="202"/>
      <c r="BK459" s="202"/>
      <c r="BL459" s="202"/>
      <c r="BM459" s="202"/>
      <c r="BN459" s="202"/>
      <c r="BO459" s="202"/>
      <c r="BP459" s="202"/>
      <c r="BQ459" s="202"/>
      <c r="BR459" s="202"/>
      <c r="BS459" s="202"/>
      <c r="BT459" s="202"/>
      <c r="BU459" s="202"/>
      <c r="BV459" s="202"/>
      <c r="BW459" s="202"/>
      <c r="BX459" s="202"/>
    </row>
    <row r="460" spans="1:76" ht="11.25" customHeight="1" x14ac:dyDescent="0.2">
      <c r="A460" s="201"/>
      <c r="B460" s="201"/>
      <c r="C460" s="201"/>
      <c r="D460" s="201"/>
      <c r="E460" s="201"/>
      <c r="F460" s="201"/>
      <c r="G460" s="201"/>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c r="BP460" s="202"/>
      <c r="BQ460" s="202"/>
      <c r="BR460" s="202"/>
      <c r="BS460" s="202"/>
      <c r="BT460" s="202"/>
      <c r="BU460" s="202"/>
      <c r="BV460" s="202"/>
      <c r="BW460" s="202"/>
      <c r="BX460" s="202"/>
    </row>
    <row r="461" spans="1:76" ht="11.25" customHeight="1" x14ac:dyDescent="0.2">
      <c r="A461" s="201"/>
      <c r="B461" s="201"/>
      <c r="C461" s="201"/>
      <c r="D461" s="201"/>
      <c r="E461" s="201"/>
      <c r="F461" s="201"/>
      <c r="G461" s="201"/>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c r="BP461" s="202"/>
      <c r="BQ461" s="202"/>
      <c r="BR461" s="202"/>
      <c r="BS461" s="202"/>
      <c r="BT461" s="202"/>
      <c r="BU461" s="202"/>
      <c r="BV461" s="202"/>
      <c r="BW461" s="202"/>
      <c r="BX461" s="202"/>
    </row>
    <row r="462" spans="1:76" ht="11.25" customHeight="1" x14ac:dyDescent="0.2">
      <c r="A462" s="201"/>
      <c r="B462" s="201"/>
      <c r="C462" s="201"/>
      <c r="D462" s="201"/>
      <c r="E462" s="201"/>
      <c r="F462" s="201"/>
      <c r="G462" s="201"/>
      <c r="Z462" s="202"/>
      <c r="AA462" s="202"/>
      <c r="AB462" s="202"/>
      <c r="AC462" s="202"/>
      <c r="AD462" s="202"/>
      <c r="AE462" s="202"/>
      <c r="AF462" s="202"/>
      <c r="AG462" s="202"/>
      <c r="AH462" s="202"/>
      <c r="AI462" s="202"/>
      <c r="AJ462" s="202"/>
      <c r="AK462" s="202"/>
      <c r="AL462" s="202"/>
      <c r="AM462" s="202"/>
      <c r="AN462" s="202"/>
      <c r="AO462" s="202"/>
      <c r="AP462" s="202"/>
      <c r="AQ462" s="202"/>
      <c r="AR462" s="202"/>
      <c r="AS462" s="202"/>
      <c r="AT462" s="202"/>
      <c r="AU462" s="202"/>
      <c r="AV462" s="202"/>
      <c r="AW462" s="202"/>
      <c r="AX462" s="202"/>
      <c r="AY462" s="202"/>
      <c r="AZ462" s="202"/>
      <c r="BA462" s="202"/>
      <c r="BB462" s="202"/>
      <c r="BC462" s="202"/>
      <c r="BD462" s="202"/>
      <c r="BE462" s="202"/>
      <c r="BF462" s="202"/>
      <c r="BG462" s="202"/>
      <c r="BH462" s="202"/>
      <c r="BI462" s="202"/>
      <c r="BJ462" s="202"/>
      <c r="BK462" s="202"/>
      <c r="BL462" s="202"/>
      <c r="BM462" s="202"/>
      <c r="BN462" s="202"/>
      <c r="BO462" s="202"/>
      <c r="BP462" s="202"/>
      <c r="BQ462" s="202"/>
      <c r="BR462" s="202"/>
      <c r="BS462" s="202"/>
      <c r="BT462" s="202"/>
      <c r="BU462" s="202"/>
      <c r="BV462" s="202"/>
      <c r="BW462" s="202"/>
      <c r="BX462" s="202"/>
    </row>
    <row r="463" spans="1:76" ht="11.25" customHeight="1" x14ac:dyDescent="0.2">
      <c r="A463" s="201"/>
      <c r="B463" s="201"/>
      <c r="C463" s="201"/>
      <c r="D463" s="201"/>
      <c r="E463" s="201"/>
      <c r="F463" s="201"/>
      <c r="G463" s="201"/>
      <c r="Z463" s="202"/>
      <c r="AA463" s="202"/>
      <c r="AB463" s="202"/>
      <c r="AC463" s="202"/>
      <c r="AD463" s="202"/>
      <c r="AE463" s="202"/>
      <c r="AF463" s="202"/>
      <c r="AG463" s="202"/>
      <c r="AH463" s="202"/>
      <c r="AI463" s="202"/>
      <c r="AJ463" s="202"/>
      <c r="AK463" s="202"/>
      <c r="AL463" s="202"/>
      <c r="AM463" s="202"/>
      <c r="AN463" s="202"/>
      <c r="AO463" s="202"/>
      <c r="AP463" s="202"/>
      <c r="AQ463" s="202"/>
      <c r="AR463" s="202"/>
      <c r="AS463" s="202"/>
      <c r="AT463" s="202"/>
      <c r="AU463" s="202"/>
      <c r="AV463" s="202"/>
      <c r="AW463" s="202"/>
      <c r="AX463" s="202"/>
      <c r="AY463" s="202"/>
      <c r="AZ463" s="202"/>
      <c r="BA463" s="202"/>
      <c r="BB463" s="202"/>
      <c r="BC463" s="202"/>
      <c r="BD463" s="202"/>
      <c r="BE463" s="202"/>
      <c r="BF463" s="202"/>
      <c r="BG463" s="202"/>
      <c r="BH463" s="202"/>
      <c r="BI463" s="202"/>
      <c r="BJ463" s="202"/>
      <c r="BK463" s="202"/>
      <c r="BL463" s="202"/>
      <c r="BM463" s="202"/>
      <c r="BN463" s="202"/>
      <c r="BO463" s="202"/>
      <c r="BP463" s="202"/>
      <c r="BQ463" s="202"/>
      <c r="BR463" s="202"/>
      <c r="BS463" s="202"/>
      <c r="BT463" s="202"/>
      <c r="BU463" s="202"/>
      <c r="BV463" s="202"/>
      <c r="BW463" s="202"/>
      <c r="BX463" s="202"/>
    </row>
    <row r="464" spans="1:76" ht="11.25" customHeight="1" x14ac:dyDescent="0.2">
      <c r="A464" s="201"/>
      <c r="B464" s="201"/>
      <c r="C464" s="201"/>
      <c r="D464" s="201"/>
      <c r="E464" s="201"/>
      <c r="F464" s="201"/>
      <c r="G464" s="201"/>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c r="BP464" s="202"/>
      <c r="BQ464" s="202"/>
      <c r="BR464" s="202"/>
      <c r="BS464" s="202"/>
      <c r="BT464" s="202"/>
      <c r="BU464" s="202"/>
      <c r="BV464" s="202"/>
      <c r="BW464" s="202"/>
      <c r="BX464" s="202"/>
    </row>
    <row r="465" spans="1:76" ht="11.25" customHeight="1" x14ac:dyDescent="0.2">
      <c r="A465" s="201"/>
      <c r="B465" s="201"/>
      <c r="C465" s="201"/>
      <c r="D465" s="201"/>
      <c r="E465" s="201"/>
      <c r="F465" s="201"/>
      <c r="G465" s="201"/>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c r="BP465" s="202"/>
      <c r="BQ465" s="202"/>
      <c r="BR465" s="202"/>
      <c r="BS465" s="202"/>
      <c r="BT465" s="202"/>
      <c r="BU465" s="202"/>
      <c r="BV465" s="202"/>
      <c r="BW465" s="202"/>
      <c r="BX465" s="202"/>
    </row>
    <row r="466" spans="1:76" ht="11.25" customHeight="1" x14ac:dyDescent="0.2">
      <c r="A466" s="201"/>
      <c r="B466" s="201"/>
      <c r="C466" s="201"/>
      <c r="D466" s="201"/>
      <c r="E466" s="201"/>
      <c r="F466" s="201"/>
      <c r="G466" s="201"/>
      <c r="Z466" s="202"/>
      <c r="AA466" s="202"/>
      <c r="AB466" s="202"/>
      <c r="AC466" s="202"/>
      <c r="AD466" s="202"/>
      <c r="AE466" s="202"/>
      <c r="AF466" s="202"/>
      <c r="AG466" s="202"/>
      <c r="AH466" s="202"/>
      <c r="AI466" s="202"/>
      <c r="AJ466" s="202"/>
      <c r="AK466" s="202"/>
      <c r="AL466" s="202"/>
      <c r="AM466" s="202"/>
      <c r="AN466" s="202"/>
      <c r="AO466" s="202"/>
      <c r="AP466" s="202"/>
      <c r="AQ466" s="202"/>
      <c r="AR466" s="202"/>
      <c r="AS466" s="202"/>
      <c r="AT466" s="202"/>
      <c r="AU466" s="202"/>
      <c r="AV466" s="202"/>
      <c r="AW466" s="202"/>
      <c r="AX466" s="202"/>
      <c r="AY466" s="202"/>
      <c r="AZ466" s="202"/>
      <c r="BA466" s="202"/>
      <c r="BB466" s="202"/>
      <c r="BC466" s="202"/>
      <c r="BD466" s="202"/>
      <c r="BE466" s="202"/>
      <c r="BF466" s="202"/>
      <c r="BG466" s="202"/>
      <c r="BH466" s="202"/>
      <c r="BI466" s="202"/>
      <c r="BJ466" s="202"/>
      <c r="BK466" s="202"/>
      <c r="BL466" s="202"/>
      <c r="BM466" s="202"/>
      <c r="BN466" s="202"/>
      <c r="BO466" s="202"/>
      <c r="BP466" s="202"/>
      <c r="BQ466" s="202"/>
      <c r="BR466" s="202"/>
      <c r="BS466" s="202"/>
      <c r="BT466" s="202"/>
      <c r="BU466" s="202"/>
      <c r="BV466" s="202"/>
      <c r="BW466" s="202"/>
      <c r="BX466" s="202"/>
    </row>
    <row r="467" spans="1:76" ht="11.25" customHeight="1" x14ac:dyDescent="0.2">
      <c r="A467" s="201"/>
      <c r="B467" s="201"/>
      <c r="C467" s="201"/>
      <c r="D467" s="201"/>
      <c r="E467" s="201"/>
      <c r="F467" s="201"/>
      <c r="G467" s="201"/>
      <c r="Z467" s="202"/>
      <c r="AA467" s="202"/>
      <c r="AB467" s="202"/>
      <c r="AC467" s="202"/>
      <c r="AD467" s="202"/>
      <c r="AE467" s="202"/>
      <c r="AF467" s="202"/>
      <c r="AG467" s="202"/>
      <c r="AH467" s="202"/>
      <c r="AI467" s="202"/>
      <c r="AJ467" s="202"/>
      <c r="AK467" s="202"/>
      <c r="AL467" s="202"/>
      <c r="AM467" s="202"/>
      <c r="AN467" s="202"/>
      <c r="AO467" s="202"/>
      <c r="AP467" s="202"/>
      <c r="AQ467" s="202"/>
      <c r="AR467" s="202"/>
      <c r="AS467" s="202"/>
      <c r="AT467" s="202"/>
      <c r="AU467" s="202"/>
      <c r="AV467" s="202"/>
      <c r="AW467" s="202"/>
      <c r="AX467" s="202"/>
      <c r="AY467" s="202"/>
      <c r="AZ467" s="202"/>
      <c r="BA467" s="202"/>
      <c r="BB467" s="202"/>
      <c r="BC467" s="202"/>
      <c r="BD467" s="202"/>
      <c r="BE467" s="202"/>
      <c r="BF467" s="202"/>
      <c r="BG467" s="202"/>
      <c r="BH467" s="202"/>
      <c r="BI467" s="202"/>
      <c r="BJ467" s="202"/>
      <c r="BK467" s="202"/>
      <c r="BL467" s="202"/>
      <c r="BM467" s="202"/>
      <c r="BN467" s="202"/>
      <c r="BO467" s="202"/>
      <c r="BP467" s="202"/>
      <c r="BQ467" s="202"/>
      <c r="BR467" s="202"/>
      <c r="BS467" s="202"/>
      <c r="BT467" s="202"/>
      <c r="BU467" s="202"/>
      <c r="BV467" s="202"/>
      <c r="BW467" s="202"/>
      <c r="BX467" s="202"/>
    </row>
    <row r="468" spans="1:76" ht="11.25" customHeight="1" x14ac:dyDescent="0.2">
      <c r="A468" s="201"/>
      <c r="B468" s="201"/>
      <c r="C468" s="201"/>
      <c r="D468" s="201"/>
      <c r="E468" s="201"/>
      <c r="F468" s="201"/>
      <c r="G468" s="201"/>
      <c r="Z468" s="202"/>
      <c r="AA468" s="202"/>
      <c r="AB468" s="202"/>
      <c r="AC468" s="202"/>
      <c r="AD468" s="202"/>
      <c r="AE468" s="202"/>
      <c r="AF468" s="202"/>
      <c r="AG468" s="202"/>
      <c r="AH468" s="202"/>
      <c r="AI468" s="202"/>
      <c r="AJ468" s="202"/>
      <c r="AK468" s="202"/>
      <c r="AL468" s="202"/>
      <c r="AM468" s="202"/>
      <c r="AN468" s="202"/>
      <c r="AO468" s="202"/>
      <c r="AP468" s="202"/>
      <c r="AQ468" s="202"/>
      <c r="AR468" s="202"/>
      <c r="AS468" s="202"/>
      <c r="AT468" s="202"/>
      <c r="AU468" s="202"/>
      <c r="AV468" s="202"/>
      <c r="AW468" s="202"/>
      <c r="AX468" s="202"/>
      <c r="AY468" s="202"/>
      <c r="AZ468" s="202"/>
      <c r="BA468" s="202"/>
      <c r="BB468" s="202"/>
      <c r="BC468" s="202"/>
      <c r="BD468" s="202"/>
      <c r="BE468" s="202"/>
      <c r="BF468" s="202"/>
      <c r="BG468" s="202"/>
      <c r="BH468" s="202"/>
      <c r="BI468" s="202"/>
      <c r="BJ468" s="202"/>
      <c r="BK468" s="202"/>
      <c r="BL468" s="202"/>
      <c r="BM468" s="202"/>
      <c r="BN468" s="202"/>
      <c r="BO468" s="202"/>
      <c r="BP468" s="202"/>
      <c r="BQ468" s="202"/>
      <c r="BR468" s="202"/>
      <c r="BS468" s="202"/>
      <c r="BT468" s="202"/>
      <c r="BU468" s="202"/>
      <c r="BV468" s="202"/>
      <c r="BW468" s="202"/>
      <c r="BX468" s="202"/>
    </row>
    <row r="469" spans="1:76" ht="11.25" customHeight="1" x14ac:dyDescent="0.2">
      <c r="A469" s="201"/>
      <c r="B469" s="201"/>
      <c r="C469" s="201"/>
      <c r="D469" s="201"/>
      <c r="E469" s="201"/>
      <c r="F469" s="201"/>
      <c r="G469" s="201"/>
      <c r="Z469" s="202"/>
      <c r="AA469" s="202"/>
      <c r="AB469" s="202"/>
      <c r="AC469" s="202"/>
      <c r="AD469" s="202"/>
      <c r="AE469" s="202"/>
      <c r="AF469" s="202"/>
      <c r="AG469" s="202"/>
      <c r="AH469" s="202"/>
      <c r="AI469" s="202"/>
      <c r="AJ469" s="202"/>
      <c r="AK469" s="202"/>
      <c r="AL469" s="202"/>
      <c r="AM469" s="202"/>
      <c r="AN469" s="202"/>
      <c r="AO469" s="202"/>
      <c r="AP469" s="202"/>
      <c r="AQ469" s="202"/>
      <c r="AR469" s="202"/>
      <c r="AS469" s="202"/>
      <c r="AT469" s="202"/>
      <c r="AU469" s="202"/>
      <c r="AV469" s="202"/>
      <c r="AW469" s="202"/>
      <c r="AX469" s="202"/>
      <c r="AY469" s="202"/>
      <c r="AZ469" s="202"/>
      <c r="BA469" s="202"/>
      <c r="BB469" s="202"/>
      <c r="BC469" s="202"/>
      <c r="BD469" s="202"/>
      <c r="BE469" s="202"/>
      <c r="BF469" s="202"/>
      <c r="BG469" s="202"/>
      <c r="BH469" s="202"/>
      <c r="BI469" s="202"/>
      <c r="BJ469" s="202"/>
      <c r="BK469" s="202"/>
      <c r="BL469" s="202"/>
      <c r="BM469" s="202"/>
      <c r="BN469" s="202"/>
      <c r="BO469" s="202"/>
      <c r="BP469" s="202"/>
      <c r="BQ469" s="202"/>
      <c r="BR469" s="202"/>
      <c r="BS469" s="202"/>
      <c r="BT469" s="202"/>
      <c r="BU469" s="202"/>
      <c r="BV469" s="202"/>
      <c r="BW469" s="202"/>
      <c r="BX469" s="202"/>
    </row>
    <row r="470" spans="1:76" ht="11.25" customHeight="1" x14ac:dyDescent="0.2">
      <c r="A470" s="201"/>
      <c r="B470" s="201"/>
      <c r="C470" s="201"/>
      <c r="D470" s="201"/>
      <c r="E470" s="201"/>
      <c r="F470" s="201"/>
      <c r="G470" s="201"/>
      <c r="Z470" s="202"/>
      <c r="AA470" s="202"/>
      <c r="AB470" s="202"/>
      <c r="AC470" s="202"/>
      <c r="AD470" s="202"/>
      <c r="AE470" s="202"/>
      <c r="AF470" s="202"/>
      <c r="AG470" s="202"/>
      <c r="AH470" s="202"/>
      <c r="AI470" s="202"/>
      <c r="AJ470" s="202"/>
      <c r="AK470" s="202"/>
      <c r="AL470" s="202"/>
      <c r="AM470" s="202"/>
      <c r="AN470" s="202"/>
      <c r="AO470" s="202"/>
      <c r="AP470" s="202"/>
      <c r="AQ470" s="202"/>
      <c r="AR470" s="202"/>
      <c r="AS470" s="202"/>
      <c r="AT470" s="202"/>
      <c r="AU470" s="202"/>
      <c r="AV470" s="202"/>
      <c r="AW470" s="202"/>
      <c r="AX470" s="202"/>
      <c r="AY470" s="202"/>
      <c r="AZ470" s="202"/>
      <c r="BA470" s="202"/>
      <c r="BB470" s="202"/>
      <c r="BC470" s="202"/>
      <c r="BD470" s="202"/>
      <c r="BE470" s="202"/>
      <c r="BF470" s="202"/>
      <c r="BG470" s="202"/>
      <c r="BH470" s="202"/>
      <c r="BI470" s="202"/>
      <c r="BJ470" s="202"/>
      <c r="BK470" s="202"/>
      <c r="BL470" s="202"/>
      <c r="BM470" s="202"/>
      <c r="BN470" s="202"/>
      <c r="BO470" s="202"/>
      <c r="BP470" s="202"/>
      <c r="BQ470" s="202"/>
      <c r="BR470" s="202"/>
      <c r="BS470" s="202"/>
      <c r="BT470" s="202"/>
      <c r="BU470" s="202"/>
      <c r="BV470" s="202"/>
      <c r="BW470" s="202"/>
      <c r="BX470" s="202"/>
    </row>
    <row r="471" spans="1:76" ht="11.25" customHeight="1" x14ac:dyDescent="0.2">
      <c r="A471" s="201"/>
      <c r="B471" s="201"/>
      <c r="C471" s="201"/>
      <c r="D471" s="201"/>
      <c r="E471" s="201"/>
      <c r="F471" s="201"/>
      <c r="G471" s="201"/>
      <c r="Z471" s="202"/>
      <c r="AA471" s="202"/>
      <c r="AB471" s="202"/>
      <c r="AC471" s="202"/>
      <c r="AD471" s="202"/>
      <c r="AE471" s="202"/>
      <c r="AF471" s="202"/>
      <c r="AG471" s="202"/>
      <c r="AH471" s="202"/>
      <c r="AI471" s="202"/>
      <c r="AJ471" s="202"/>
      <c r="AK471" s="202"/>
      <c r="AL471" s="202"/>
      <c r="AM471" s="202"/>
      <c r="AN471" s="202"/>
      <c r="AO471" s="202"/>
      <c r="AP471" s="202"/>
      <c r="AQ471" s="202"/>
      <c r="AR471" s="202"/>
      <c r="AS471" s="202"/>
      <c r="AT471" s="202"/>
      <c r="AU471" s="202"/>
      <c r="AV471" s="202"/>
      <c r="AW471" s="202"/>
      <c r="AX471" s="202"/>
      <c r="AY471" s="202"/>
      <c r="AZ471" s="202"/>
      <c r="BA471" s="202"/>
      <c r="BB471" s="202"/>
      <c r="BC471" s="202"/>
      <c r="BD471" s="202"/>
      <c r="BE471" s="202"/>
      <c r="BF471" s="202"/>
      <c r="BG471" s="202"/>
      <c r="BH471" s="202"/>
      <c r="BI471" s="202"/>
      <c r="BJ471" s="202"/>
      <c r="BK471" s="202"/>
      <c r="BL471" s="202"/>
      <c r="BM471" s="202"/>
      <c r="BN471" s="202"/>
      <c r="BO471" s="202"/>
      <c r="BP471" s="202"/>
      <c r="BQ471" s="202"/>
      <c r="BR471" s="202"/>
      <c r="BS471" s="202"/>
      <c r="BT471" s="202"/>
      <c r="BU471" s="202"/>
      <c r="BV471" s="202"/>
      <c r="BW471" s="202"/>
      <c r="BX471" s="202"/>
    </row>
    <row r="472" spans="1:76" ht="11.25" customHeight="1" x14ac:dyDescent="0.2">
      <c r="A472" s="201"/>
      <c r="B472" s="201"/>
      <c r="C472" s="201"/>
      <c r="D472" s="201"/>
      <c r="E472" s="201"/>
      <c r="F472" s="201"/>
      <c r="G472" s="201"/>
      <c r="Z472" s="202"/>
      <c r="AA472" s="202"/>
      <c r="AB472" s="202"/>
      <c r="AC472" s="202"/>
      <c r="AD472" s="202"/>
      <c r="AE472" s="202"/>
      <c r="AF472" s="202"/>
      <c r="AG472" s="202"/>
      <c r="AH472" s="202"/>
      <c r="AI472" s="202"/>
      <c r="AJ472" s="202"/>
      <c r="AK472" s="202"/>
      <c r="AL472" s="202"/>
      <c r="AM472" s="202"/>
      <c r="AN472" s="202"/>
      <c r="AO472" s="202"/>
      <c r="AP472" s="202"/>
      <c r="AQ472" s="202"/>
      <c r="AR472" s="202"/>
      <c r="AS472" s="202"/>
      <c r="AT472" s="202"/>
      <c r="AU472" s="202"/>
      <c r="AV472" s="202"/>
      <c r="AW472" s="202"/>
      <c r="AX472" s="202"/>
      <c r="AY472" s="202"/>
      <c r="AZ472" s="202"/>
      <c r="BA472" s="202"/>
      <c r="BB472" s="202"/>
      <c r="BC472" s="202"/>
      <c r="BD472" s="202"/>
      <c r="BE472" s="202"/>
      <c r="BF472" s="202"/>
      <c r="BG472" s="202"/>
      <c r="BH472" s="202"/>
      <c r="BI472" s="202"/>
      <c r="BJ472" s="202"/>
      <c r="BK472" s="202"/>
      <c r="BL472" s="202"/>
      <c r="BM472" s="202"/>
      <c r="BN472" s="202"/>
      <c r="BO472" s="202"/>
      <c r="BP472" s="202"/>
      <c r="BQ472" s="202"/>
      <c r="BR472" s="202"/>
      <c r="BS472" s="202"/>
      <c r="BT472" s="202"/>
      <c r="BU472" s="202"/>
      <c r="BV472" s="202"/>
      <c r="BW472" s="202"/>
      <c r="BX472" s="202"/>
    </row>
    <row r="473" spans="1:76" ht="11.25" customHeight="1" x14ac:dyDescent="0.2">
      <c r="A473" s="201"/>
      <c r="B473" s="201"/>
      <c r="C473" s="201"/>
      <c r="D473" s="201"/>
      <c r="E473" s="201"/>
      <c r="F473" s="201"/>
      <c r="G473" s="201"/>
      <c r="Z473" s="202"/>
      <c r="AA473" s="202"/>
      <c r="AB473" s="202"/>
      <c r="AC473" s="202"/>
      <c r="AD473" s="202"/>
      <c r="AE473" s="202"/>
      <c r="AF473" s="202"/>
      <c r="AG473" s="202"/>
      <c r="AH473" s="202"/>
      <c r="AI473" s="202"/>
      <c r="AJ473" s="202"/>
      <c r="AK473" s="202"/>
      <c r="AL473" s="202"/>
      <c r="AM473" s="202"/>
      <c r="AN473" s="202"/>
      <c r="AO473" s="202"/>
      <c r="AP473" s="202"/>
      <c r="AQ473" s="202"/>
      <c r="AR473" s="202"/>
      <c r="AS473" s="202"/>
      <c r="AT473" s="202"/>
      <c r="AU473" s="202"/>
      <c r="AV473" s="202"/>
      <c r="AW473" s="202"/>
      <c r="AX473" s="202"/>
      <c r="AY473" s="202"/>
      <c r="AZ473" s="202"/>
      <c r="BA473" s="202"/>
      <c r="BB473" s="202"/>
      <c r="BC473" s="202"/>
      <c r="BD473" s="202"/>
      <c r="BE473" s="202"/>
      <c r="BF473" s="202"/>
      <c r="BG473" s="202"/>
      <c r="BH473" s="202"/>
      <c r="BI473" s="202"/>
      <c r="BJ473" s="202"/>
      <c r="BK473" s="202"/>
      <c r="BL473" s="202"/>
      <c r="BM473" s="202"/>
      <c r="BN473" s="202"/>
      <c r="BO473" s="202"/>
      <c r="BP473" s="202"/>
      <c r="BQ473" s="202"/>
      <c r="BR473" s="202"/>
      <c r="BS473" s="202"/>
      <c r="BT473" s="202"/>
      <c r="BU473" s="202"/>
      <c r="BV473" s="202"/>
      <c r="BW473" s="202"/>
      <c r="BX473" s="202"/>
    </row>
    <row r="474" spans="1:76" ht="11.25" customHeight="1" x14ac:dyDescent="0.2">
      <c r="A474" s="201"/>
      <c r="B474" s="201"/>
      <c r="C474" s="201"/>
      <c r="D474" s="201"/>
      <c r="E474" s="201"/>
      <c r="F474" s="201"/>
      <c r="G474" s="201"/>
      <c r="Z474" s="202"/>
      <c r="AA474" s="202"/>
      <c r="AB474" s="202"/>
      <c r="AC474" s="202"/>
      <c r="AD474" s="202"/>
      <c r="AE474" s="202"/>
      <c r="AF474" s="202"/>
      <c r="AG474" s="202"/>
      <c r="AH474" s="202"/>
      <c r="AI474" s="202"/>
      <c r="AJ474" s="202"/>
      <c r="AK474" s="202"/>
      <c r="AL474" s="202"/>
      <c r="AM474" s="202"/>
      <c r="AN474" s="202"/>
      <c r="AO474" s="202"/>
      <c r="AP474" s="202"/>
      <c r="AQ474" s="202"/>
      <c r="AR474" s="202"/>
      <c r="AS474" s="202"/>
      <c r="AT474" s="202"/>
      <c r="AU474" s="202"/>
      <c r="AV474" s="202"/>
      <c r="AW474" s="202"/>
      <c r="AX474" s="202"/>
      <c r="AY474" s="202"/>
      <c r="AZ474" s="202"/>
      <c r="BA474" s="202"/>
      <c r="BB474" s="202"/>
      <c r="BC474" s="202"/>
      <c r="BD474" s="202"/>
      <c r="BE474" s="202"/>
      <c r="BF474" s="202"/>
      <c r="BG474" s="202"/>
      <c r="BH474" s="202"/>
      <c r="BI474" s="202"/>
      <c r="BJ474" s="202"/>
      <c r="BK474" s="202"/>
      <c r="BL474" s="202"/>
      <c r="BM474" s="202"/>
      <c r="BN474" s="202"/>
      <c r="BO474" s="202"/>
      <c r="BP474" s="202"/>
      <c r="BQ474" s="202"/>
      <c r="BR474" s="202"/>
      <c r="BS474" s="202"/>
      <c r="BT474" s="202"/>
      <c r="BU474" s="202"/>
      <c r="BV474" s="202"/>
      <c r="BW474" s="202"/>
      <c r="BX474" s="202"/>
    </row>
    <row r="475" spans="1:76" ht="11.25" customHeight="1" x14ac:dyDescent="0.2">
      <c r="A475" s="201"/>
      <c r="B475" s="201"/>
      <c r="C475" s="201"/>
      <c r="D475" s="201"/>
      <c r="E475" s="201"/>
      <c r="F475" s="201"/>
      <c r="G475" s="201"/>
      <c r="Z475" s="202"/>
      <c r="AA475" s="202"/>
      <c r="AB475" s="202"/>
      <c r="AC475" s="202"/>
      <c r="AD475" s="202"/>
      <c r="AE475" s="202"/>
      <c r="AF475" s="202"/>
      <c r="AG475" s="202"/>
      <c r="AH475" s="202"/>
      <c r="AI475" s="202"/>
      <c r="AJ475" s="202"/>
      <c r="AK475" s="202"/>
      <c r="AL475" s="202"/>
      <c r="AM475" s="202"/>
      <c r="AN475" s="202"/>
      <c r="AO475" s="202"/>
      <c r="AP475" s="202"/>
      <c r="AQ475" s="202"/>
      <c r="AR475" s="202"/>
      <c r="AS475" s="202"/>
      <c r="AT475" s="202"/>
      <c r="AU475" s="202"/>
      <c r="AV475" s="202"/>
      <c r="AW475" s="202"/>
      <c r="AX475" s="202"/>
      <c r="AY475" s="202"/>
      <c r="AZ475" s="202"/>
      <c r="BA475" s="202"/>
      <c r="BB475" s="202"/>
      <c r="BC475" s="202"/>
      <c r="BD475" s="202"/>
      <c r="BE475" s="202"/>
      <c r="BF475" s="202"/>
      <c r="BG475" s="202"/>
      <c r="BH475" s="202"/>
      <c r="BI475" s="202"/>
      <c r="BJ475" s="202"/>
      <c r="BK475" s="202"/>
      <c r="BL475" s="202"/>
      <c r="BM475" s="202"/>
      <c r="BN475" s="202"/>
      <c r="BO475" s="202"/>
      <c r="BP475" s="202"/>
      <c r="BQ475" s="202"/>
      <c r="BR475" s="202"/>
      <c r="BS475" s="202"/>
      <c r="BT475" s="202"/>
      <c r="BU475" s="202"/>
      <c r="BV475" s="202"/>
      <c r="BW475" s="202"/>
      <c r="BX475" s="202"/>
    </row>
    <row r="476" spans="1:76" ht="11.25" customHeight="1" x14ac:dyDescent="0.2">
      <c r="A476" s="201"/>
      <c r="B476" s="201"/>
      <c r="C476" s="201"/>
      <c r="D476" s="201"/>
      <c r="E476" s="201"/>
      <c r="F476" s="201"/>
      <c r="G476" s="201"/>
      <c r="Z476" s="202"/>
      <c r="AA476" s="202"/>
      <c r="AB476" s="202"/>
      <c r="AC476" s="202"/>
      <c r="AD476" s="202"/>
      <c r="AE476" s="202"/>
      <c r="AF476" s="202"/>
      <c r="AG476" s="202"/>
      <c r="AH476" s="202"/>
      <c r="AI476" s="202"/>
      <c r="AJ476" s="202"/>
      <c r="AK476" s="202"/>
      <c r="AL476" s="202"/>
      <c r="AM476" s="202"/>
      <c r="AN476" s="202"/>
      <c r="AO476" s="202"/>
      <c r="AP476" s="202"/>
      <c r="AQ476" s="202"/>
      <c r="AR476" s="202"/>
      <c r="AS476" s="202"/>
      <c r="AT476" s="202"/>
      <c r="AU476" s="202"/>
      <c r="AV476" s="202"/>
      <c r="AW476" s="202"/>
      <c r="AX476" s="202"/>
      <c r="AY476" s="202"/>
      <c r="AZ476" s="202"/>
      <c r="BA476" s="202"/>
      <c r="BB476" s="202"/>
      <c r="BC476" s="202"/>
      <c r="BD476" s="202"/>
      <c r="BE476" s="202"/>
      <c r="BF476" s="202"/>
      <c r="BG476" s="202"/>
      <c r="BH476" s="202"/>
      <c r="BI476" s="202"/>
      <c r="BJ476" s="202"/>
      <c r="BK476" s="202"/>
      <c r="BL476" s="202"/>
      <c r="BM476" s="202"/>
      <c r="BN476" s="202"/>
      <c r="BO476" s="202"/>
      <c r="BP476" s="202"/>
      <c r="BQ476" s="202"/>
      <c r="BR476" s="202"/>
      <c r="BS476" s="202"/>
      <c r="BT476" s="202"/>
      <c r="BU476" s="202"/>
      <c r="BV476" s="202"/>
      <c r="BW476" s="202"/>
      <c r="BX476" s="202"/>
    </row>
    <row r="477" spans="1:76" ht="11.25" customHeight="1" x14ac:dyDescent="0.2">
      <c r="A477" s="201"/>
      <c r="B477" s="201"/>
      <c r="C477" s="201"/>
      <c r="D477" s="201"/>
      <c r="E477" s="201"/>
      <c r="F477" s="201"/>
      <c r="G477" s="201"/>
      <c r="Z477" s="202"/>
      <c r="AA477" s="202"/>
      <c r="AB477" s="202"/>
      <c r="AC477" s="202"/>
      <c r="AD477" s="202"/>
      <c r="AE477" s="202"/>
      <c r="AF477" s="202"/>
      <c r="AG477" s="202"/>
      <c r="AH477" s="202"/>
      <c r="AI477" s="202"/>
      <c r="AJ477" s="202"/>
      <c r="AK477" s="202"/>
      <c r="AL477" s="202"/>
      <c r="AM477" s="202"/>
      <c r="AN477" s="202"/>
      <c r="AO477" s="202"/>
      <c r="AP477" s="202"/>
      <c r="AQ477" s="202"/>
      <c r="AR477" s="202"/>
      <c r="AS477" s="202"/>
      <c r="AT477" s="202"/>
      <c r="AU477" s="202"/>
      <c r="AV477" s="202"/>
      <c r="AW477" s="202"/>
      <c r="AX477" s="202"/>
      <c r="AY477" s="202"/>
      <c r="AZ477" s="202"/>
      <c r="BA477" s="202"/>
      <c r="BB477" s="202"/>
      <c r="BC477" s="202"/>
      <c r="BD477" s="202"/>
      <c r="BE477" s="202"/>
      <c r="BF477" s="202"/>
      <c r="BG477" s="202"/>
      <c r="BH477" s="202"/>
      <c r="BI477" s="202"/>
      <c r="BJ477" s="202"/>
      <c r="BK477" s="202"/>
      <c r="BL477" s="202"/>
      <c r="BM477" s="202"/>
      <c r="BN477" s="202"/>
      <c r="BO477" s="202"/>
      <c r="BP477" s="202"/>
      <c r="BQ477" s="202"/>
      <c r="BR477" s="202"/>
      <c r="BS477" s="202"/>
      <c r="BT477" s="202"/>
      <c r="BU477" s="202"/>
      <c r="BV477" s="202"/>
      <c r="BW477" s="202"/>
      <c r="BX477" s="202"/>
    </row>
    <row r="478" spans="1:76" ht="11.25" customHeight="1" x14ac:dyDescent="0.2">
      <c r="A478" s="201"/>
      <c r="B478" s="201"/>
      <c r="C478" s="201"/>
      <c r="D478" s="201"/>
      <c r="E478" s="201"/>
      <c r="F478" s="201"/>
      <c r="G478" s="201"/>
      <c r="Z478" s="202"/>
      <c r="AA478" s="202"/>
      <c r="AB478" s="202"/>
      <c r="AC478" s="202"/>
      <c r="AD478" s="202"/>
      <c r="AE478" s="202"/>
      <c r="AF478" s="202"/>
      <c r="AG478" s="202"/>
      <c r="AH478" s="202"/>
      <c r="AI478" s="202"/>
      <c r="AJ478" s="202"/>
      <c r="AK478" s="202"/>
      <c r="AL478" s="202"/>
      <c r="AM478" s="202"/>
      <c r="AN478" s="202"/>
      <c r="AO478" s="202"/>
      <c r="AP478" s="202"/>
      <c r="AQ478" s="202"/>
      <c r="AR478" s="202"/>
      <c r="AS478" s="202"/>
      <c r="AT478" s="202"/>
      <c r="AU478" s="202"/>
      <c r="AV478" s="202"/>
      <c r="AW478" s="202"/>
      <c r="AX478" s="202"/>
      <c r="AY478" s="202"/>
      <c r="AZ478" s="202"/>
      <c r="BA478" s="202"/>
      <c r="BB478" s="202"/>
      <c r="BC478" s="202"/>
      <c r="BD478" s="202"/>
      <c r="BE478" s="202"/>
      <c r="BF478" s="202"/>
      <c r="BG478" s="202"/>
      <c r="BH478" s="202"/>
      <c r="BI478" s="202"/>
      <c r="BJ478" s="202"/>
      <c r="BK478" s="202"/>
      <c r="BL478" s="202"/>
      <c r="BM478" s="202"/>
      <c r="BN478" s="202"/>
      <c r="BO478" s="202"/>
      <c r="BP478" s="202"/>
      <c r="BQ478" s="202"/>
      <c r="BR478" s="202"/>
      <c r="BS478" s="202"/>
      <c r="BT478" s="202"/>
      <c r="BU478" s="202"/>
      <c r="BV478" s="202"/>
      <c r="BW478" s="202"/>
      <c r="BX478" s="202"/>
    </row>
    <row r="479" spans="1:76" ht="11.25" customHeight="1" x14ac:dyDescent="0.2">
      <c r="A479" s="201"/>
      <c r="B479" s="201"/>
      <c r="C479" s="201"/>
      <c r="D479" s="201"/>
      <c r="E479" s="201"/>
      <c r="F479" s="201"/>
      <c r="G479" s="201"/>
      <c r="Z479" s="202"/>
      <c r="AA479" s="202"/>
      <c r="AB479" s="202"/>
      <c r="AC479" s="202"/>
      <c r="AD479" s="202"/>
      <c r="AE479" s="202"/>
      <c r="AF479" s="202"/>
      <c r="AG479" s="202"/>
      <c r="AH479" s="202"/>
      <c r="AI479" s="202"/>
      <c r="AJ479" s="202"/>
      <c r="AK479" s="202"/>
      <c r="AL479" s="202"/>
      <c r="AM479" s="202"/>
      <c r="AN479" s="202"/>
      <c r="AO479" s="202"/>
      <c r="AP479" s="202"/>
      <c r="AQ479" s="202"/>
      <c r="AR479" s="202"/>
      <c r="AS479" s="202"/>
      <c r="AT479" s="202"/>
      <c r="AU479" s="202"/>
      <c r="AV479" s="202"/>
      <c r="AW479" s="202"/>
      <c r="AX479" s="202"/>
      <c r="AY479" s="202"/>
      <c r="AZ479" s="202"/>
      <c r="BA479" s="202"/>
      <c r="BB479" s="202"/>
      <c r="BC479" s="202"/>
      <c r="BD479" s="202"/>
      <c r="BE479" s="202"/>
      <c r="BF479" s="202"/>
      <c r="BG479" s="202"/>
      <c r="BH479" s="202"/>
      <c r="BI479" s="202"/>
      <c r="BJ479" s="202"/>
      <c r="BK479" s="202"/>
      <c r="BL479" s="202"/>
      <c r="BM479" s="202"/>
      <c r="BN479" s="202"/>
      <c r="BO479" s="202"/>
      <c r="BP479" s="202"/>
      <c r="BQ479" s="202"/>
      <c r="BR479" s="202"/>
      <c r="BS479" s="202"/>
      <c r="BT479" s="202"/>
      <c r="BU479" s="202"/>
      <c r="BV479" s="202"/>
      <c r="BW479" s="202"/>
      <c r="BX479" s="202"/>
    </row>
    <row r="480" spans="1:76" ht="11.25" customHeight="1" x14ac:dyDescent="0.2">
      <c r="A480" s="201"/>
      <c r="B480" s="201"/>
      <c r="C480" s="201"/>
      <c r="D480" s="201"/>
      <c r="E480" s="201"/>
      <c r="F480" s="201"/>
      <c r="G480" s="201"/>
      <c r="Z480" s="202"/>
      <c r="AA480" s="202"/>
      <c r="AB480" s="202"/>
      <c r="AC480" s="202"/>
      <c r="AD480" s="202"/>
      <c r="AE480" s="202"/>
      <c r="AF480" s="202"/>
      <c r="AG480" s="202"/>
      <c r="AH480" s="202"/>
      <c r="AI480" s="202"/>
      <c r="AJ480" s="202"/>
      <c r="AK480" s="202"/>
      <c r="AL480" s="202"/>
      <c r="AM480" s="202"/>
      <c r="AN480" s="202"/>
      <c r="AO480" s="202"/>
      <c r="AP480" s="202"/>
      <c r="AQ480" s="202"/>
      <c r="AR480" s="202"/>
      <c r="AS480" s="202"/>
      <c r="AT480" s="202"/>
      <c r="AU480" s="202"/>
      <c r="AV480" s="202"/>
      <c r="AW480" s="202"/>
      <c r="AX480" s="202"/>
      <c r="AY480" s="202"/>
      <c r="AZ480" s="202"/>
      <c r="BA480" s="202"/>
      <c r="BB480" s="202"/>
      <c r="BC480" s="202"/>
      <c r="BD480" s="202"/>
      <c r="BE480" s="202"/>
      <c r="BF480" s="202"/>
      <c r="BG480" s="202"/>
      <c r="BH480" s="202"/>
      <c r="BI480" s="202"/>
      <c r="BJ480" s="202"/>
      <c r="BK480" s="202"/>
      <c r="BL480" s="202"/>
      <c r="BM480" s="202"/>
      <c r="BN480" s="202"/>
      <c r="BO480" s="202"/>
      <c r="BP480" s="202"/>
      <c r="BQ480" s="202"/>
      <c r="BR480" s="202"/>
      <c r="BS480" s="202"/>
      <c r="BT480" s="202"/>
      <c r="BU480" s="202"/>
      <c r="BV480" s="202"/>
      <c r="BW480" s="202"/>
      <c r="BX480" s="202"/>
    </row>
    <row r="481" spans="1:76" ht="11.25" customHeight="1" x14ac:dyDescent="0.2">
      <c r="A481" s="201"/>
      <c r="B481" s="201"/>
      <c r="C481" s="201"/>
      <c r="D481" s="201"/>
      <c r="E481" s="201"/>
      <c r="F481" s="201"/>
      <c r="G481" s="201"/>
      <c r="Z481" s="202"/>
      <c r="AA481" s="202"/>
      <c r="AB481" s="202"/>
      <c r="AC481" s="202"/>
      <c r="AD481" s="202"/>
      <c r="AE481" s="202"/>
      <c r="AF481" s="202"/>
      <c r="AG481" s="202"/>
      <c r="AH481" s="202"/>
      <c r="AI481" s="202"/>
      <c r="AJ481" s="202"/>
      <c r="AK481" s="202"/>
      <c r="AL481" s="202"/>
      <c r="AM481" s="202"/>
      <c r="AN481" s="202"/>
      <c r="AO481" s="202"/>
      <c r="AP481" s="202"/>
      <c r="AQ481" s="202"/>
      <c r="AR481" s="202"/>
      <c r="AS481" s="202"/>
      <c r="AT481" s="202"/>
      <c r="AU481" s="202"/>
      <c r="AV481" s="202"/>
      <c r="AW481" s="202"/>
      <c r="AX481" s="202"/>
      <c r="AY481" s="202"/>
      <c r="AZ481" s="202"/>
      <c r="BA481" s="202"/>
      <c r="BB481" s="202"/>
      <c r="BC481" s="202"/>
      <c r="BD481" s="202"/>
      <c r="BE481" s="202"/>
      <c r="BF481" s="202"/>
      <c r="BG481" s="202"/>
      <c r="BH481" s="202"/>
      <c r="BI481" s="202"/>
      <c r="BJ481" s="202"/>
      <c r="BK481" s="202"/>
      <c r="BL481" s="202"/>
      <c r="BM481" s="202"/>
      <c r="BN481" s="202"/>
      <c r="BO481" s="202"/>
      <c r="BP481" s="202"/>
      <c r="BQ481" s="202"/>
      <c r="BR481" s="202"/>
      <c r="BS481" s="202"/>
      <c r="BT481" s="202"/>
      <c r="BU481" s="202"/>
      <c r="BV481" s="202"/>
      <c r="BW481" s="202"/>
      <c r="BX481" s="202"/>
    </row>
    <row r="482" spans="1:76" ht="11.25" customHeight="1" x14ac:dyDescent="0.2">
      <c r="A482" s="201"/>
      <c r="B482" s="201"/>
      <c r="C482" s="201"/>
      <c r="D482" s="201"/>
      <c r="E482" s="201"/>
      <c r="F482" s="201"/>
      <c r="G482" s="201"/>
      <c r="Z482" s="202"/>
      <c r="AA482" s="202"/>
      <c r="AB482" s="202"/>
      <c r="AC482" s="202"/>
      <c r="AD482" s="202"/>
      <c r="AE482" s="202"/>
      <c r="AF482" s="202"/>
      <c r="AG482" s="202"/>
      <c r="AH482" s="202"/>
      <c r="AI482" s="202"/>
      <c r="AJ482" s="202"/>
      <c r="AK482" s="202"/>
      <c r="AL482" s="202"/>
      <c r="AM482" s="202"/>
      <c r="AN482" s="202"/>
      <c r="AO482" s="202"/>
      <c r="AP482" s="202"/>
      <c r="AQ482" s="202"/>
      <c r="AR482" s="202"/>
      <c r="AS482" s="202"/>
      <c r="AT482" s="202"/>
      <c r="AU482" s="202"/>
      <c r="AV482" s="202"/>
      <c r="AW482" s="202"/>
      <c r="AX482" s="202"/>
      <c r="AY482" s="202"/>
      <c r="AZ482" s="202"/>
      <c r="BA482" s="202"/>
      <c r="BB482" s="202"/>
      <c r="BC482" s="202"/>
      <c r="BD482" s="202"/>
      <c r="BE482" s="202"/>
      <c r="BF482" s="202"/>
      <c r="BG482" s="202"/>
      <c r="BH482" s="202"/>
      <c r="BI482" s="202"/>
      <c r="BJ482" s="202"/>
      <c r="BK482" s="202"/>
      <c r="BL482" s="202"/>
      <c r="BM482" s="202"/>
      <c r="BN482" s="202"/>
      <c r="BO482" s="202"/>
      <c r="BP482" s="202"/>
      <c r="BQ482" s="202"/>
      <c r="BR482" s="202"/>
      <c r="BS482" s="202"/>
      <c r="BT482" s="202"/>
      <c r="BU482" s="202"/>
      <c r="BV482" s="202"/>
      <c r="BW482" s="202"/>
      <c r="BX482" s="202"/>
    </row>
    <row r="483" spans="1:76" ht="11.25" customHeight="1" x14ac:dyDescent="0.2">
      <c r="A483" s="201"/>
      <c r="B483" s="201"/>
      <c r="C483" s="201"/>
      <c r="D483" s="201"/>
      <c r="E483" s="201"/>
      <c r="F483" s="201"/>
      <c r="G483" s="201"/>
      <c r="Z483" s="202"/>
      <c r="AA483" s="202"/>
      <c r="AB483" s="202"/>
      <c r="AC483" s="202"/>
      <c r="AD483" s="202"/>
      <c r="AE483" s="202"/>
      <c r="AF483" s="202"/>
      <c r="AG483" s="202"/>
      <c r="AH483" s="202"/>
      <c r="AI483" s="202"/>
      <c r="AJ483" s="202"/>
      <c r="AK483" s="202"/>
      <c r="AL483" s="202"/>
      <c r="AM483" s="202"/>
      <c r="AN483" s="202"/>
      <c r="AO483" s="202"/>
      <c r="AP483" s="202"/>
      <c r="AQ483" s="202"/>
      <c r="AR483" s="202"/>
      <c r="AS483" s="202"/>
      <c r="AT483" s="202"/>
      <c r="AU483" s="202"/>
      <c r="AV483" s="202"/>
      <c r="AW483" s="202"/>
      <c r="AX483" s="202"/>
      <c r="AY483" s="202"/>
      <c r="AZ483" s="202"/>
      <c r="BA483" s="202"/>
      <c r="BB483" s="202"/>
      <c r="BC483" s="202"/>
      <c r="BD483" s="202"/>
      <c r="BE483" s="202"/>
      <c r="BF483" s="202"/>
      <c r="BG483" s="202"/>
      <c r="BH483" s="202"/>
      <c r="BI483" s="202"/>
      <c r="BJ483" s="202"/>
      <c r="BK483" s="202"/>
      <c r="BL483" s="202"/>
      <c r="BM483" s="202"/>
      <c r="BN483" s="202"/>
      <c r="BO483" s="202"/>
      <c r="BP483" s="202"/>
      <c r="BQ483" s="202"/>
      <c r="BR483" s="202"/>
      <c r="BS483" s="202"/>
      <c r="BT483" s="202"/>
      <c r="BU483" s="202"/>
      <c r="BV483" s="202"/>
      <c r="BW483" s="202"/>
      <c r="BX483" s="202"/>
    </row>
    <row r="484" spans="1:76" ht="11.25" customHeight="1" x14ac:dyDescent="0.2">
      <c r="A484" s="201"/>
      <c r="B484" s="201"/>
      <c r="C484" s="201"/>
      <c r="D484" s="201"/>
      <c r="E484" s="201"/>
      <c r="F484" s="201"/>
      <c r="G484" s="201"/>
      <c r="Z484" s="202"/>
      <c r="AA484" s="202"/>
      <c r="AB484" s="202"/>
      <c r="AC484" s="202"/>
      <c r="AD484" s="202"/>
      <c r="AE484" s="202"/>
      <c r="AF484" s="202"/>
      <c r="AG484" s="202"/>
      <c r="AH484" s="202"/>
      <c r="AI484" s="202"/>
      <c r="AJ484" s="202"/>
      <c r="AK484" s="202"/>
      <c r="AL484" s="202"/>
      <c r="AM484" s="202"/>
      <c r="AN484" s="202"/>
      <c r="AO484" s="202"/>
      <c r="AP484" s="202"/>
      <c r="AQ484" s="202"/>
      <c r="AR484" s="202"/>
      <c r="AS484" s="202"/>
      <c r="AT484" s="202"/>
      <c r="AU484" s="202"/>
      <c r="AV484" s="202"/>
      <c r="AW484" s="202"/>
      <c r="AX484" s="202"/>
      <c r="AY484" s="202"/>
      <c r="AZ484" s="202"/>
      <c r="BA484" s="202"/>
      <c r="BB484" s="202"/>
      <c r="BC484" s="202"/>
      <c r="BD484" s="202"/>
      <c r="BE484" s="202"/>
      <c r="BF484" s="202"/>
      <c r="BG484" s="202"/>
      <c r="BH484" s="202"/>
      <c r="BI484" s="202"/>
      <c r="BJ484" s="202"/>
      <c r="BK484" s="202"/>
      <c r="BL484" s="202"/>
      <c r="BM484" s="202"/>
      <c r="BN484" s="202"/>
      <c r="BO484" s="202"/>
      <c r="BP484" s="202"/>
      <c r="BQ484" s="202"/>
      <c r="BR484" s="202"/>
      <c r="BS484" s="202"/>
      <c r="BT484" s="202"/>
      <c r="BU484" s="202"/>
      <c r="BV484" s="202"/>
      <c r="BW484" s="202"/>
      <c r="BX484" s="202"/>
    </row>
    <row r="485" spans="1:76" ht="11.25" customHeight="1" x14ac:dyDescent="0.2">
      <c r="A485" s="201"/>
      <c r="B485" s="201"/>
      <c r="C485" s="201"/>
      <c r="D485" s="201"/>
      <c r="E485" s="201"/>
      <c r="F485" s="201"/>
      <c r="G485" s="201"/>
      <c r="Z485" s="202"/>
      <c r="AA485" s="202"/>
      <c r="AB485" s="202"/>
      <c r="AC485" s="202"/>
      <c r="AD485" s="202"/>
      <c r="AE485" s="202"/>
      <c r="AF485" s="202"/>
      <c r="AG485" s="202"/>
      <c r="AH485" s="202"/>
      <c r="AI485" s="202"/>
      <c r="AJ485" s="202"/>
      <c r="AK485" s="202"/>
      <c r="AL485" s="202"/>
      <c r="AM485" s="202"/>
      <c r="AN485" s="202"/>
      <c r="AO485" s="202"/>
      <c r="AP485" s="202"/>
      <c r="AQ485" s="202"/>
      <c r="AR485" s="202"/>
      <c r="AS485" s="202"/>
      <c r="AT485" s="202"/>
      <c r="AU485" s="202"/>
      <c r="AV485" s="202"/>
      <c r="AW485" s="202"/>
      <c r="AX485" s="202"/>
      <c r="AY485" s="202"/>
      <c r="AZ485" s="202"/>
      <c r="BA485" s="202"/>
      <c r="BB485" s="202"/>
      <c r="BC485" s="202"/>
      <c r="BD485" s="202"/>
      <c r="BE485" s="202"/>
      <c r="BF485" s="202"/>
      <c r="BG485" s="202"/>
      <c r="BH485" s="202"/>
      <c r="BI485" s="202"/>
      <c r="BJ485" s="202"/>
      <c r="BK485" s="202"/>
      <c r="BL485" s="202"/>
      <c r="BM485" s="202"/>
      <c r="BN485" s="202"/>
      <c r="BO485" s="202"/>
      <c r="BP485" s="202"/>
      <c r="BQ485" s="202"/>
      <c r="BR485" s="202"/>
      <c r="BS485" s="202"/>
      <c r="BT485" s="202"/>
      <c r="BU485" s="202"/>
      <c r="BV485" s="202"/>
      <c r="BW485" s="202"/>
      <c r="BX485" s="202"/>
    </row>
    <row r="486" spans="1:76" ht="11.25" customHeight="1" x14ac:dyDescent="0.2">
      <c r="A486" s="201"/>
      <c r="B486" s="201"/>
      <c r="C486" s="201"/>
      <c r="D486" s="201"/>
      <c r="E486" s="201"/>
      <c r="F486" s="201"/>
      <c r="G486" s="201"/>
      <c r="Z486" s="202"/>
      <c r="AA486" s="202"/>
      <c r="AB486" s="202"/>
      <c r="AC486" s="202"/>
      <c r="AD486" s="202"/>
      <c r="AE486" s="202"/>
      <c r="AF486" s="202"/>
      <c r="AG486" s="202"/>
      <c r="AH486" s="202"/>
      <c r="AI486" s="202"/>
      <c r="AJ486" s="202"/>
      <c r="AK486" s="202"/>
      <c r="AL486" s="202"/>
      <c r="AM486" s="202"/>
      <c r="AN486" s="202"/>
      <c r="AO486" s="202"/>
      <c r="AP486" s="202"/>
      <c r="AQ486" s="202"/>
      <c r="AR486" s="202"/>
      <c r="AS486" s="202"/>
      <c r="AT486" s="202"/>
      <c r="AU486" s="202"/>
      <c r="AV486" s="202"/>
      <c r="AW486" s="202"/>
      <c r="AX486" s="202"/>
      <c r="AY486" s="202"/>
      <c r="AZ486" s="202"/>
      <c r="BA486" s="202"/>
      <c r="BB486" s="202"/>
      <c r="BC486" s="202"/>
      <c r="BD486" s="202"/>
      <c r="BE486" s="202"/>
      <c r="BF486" s="202"/>
      <c r="BG486" s="202"/>
      <c r="BH486" s="202"/>
      <c r="BI486" s="202"/>
      <c r="BJ486" s="202"/>
      <c r="BK486" s="202"/>
      <c r="BL486" s="202"/>
      <c r="BM486" s="202"/>
      <c r="BN486" s="202"/>
      <c r="BO486" s="202"/>
      <c r="BP486" s="202"/>
      <c r="BQ486" s="202"/>
      <c r="BR486" s="202"/>
      <c r="BS486" s="202"/>
      <c r="BT486" s="202"/>
      <c r="BU486" s="202"/>
      <c r="BV486" s="202"/>
      <c r="BW486" s="202"/>
      <c r="BX486" s="202"/>
    </row>
    <row r="487" spans="1:76" ht="11.25" customHeight="1" x14ac:dyDescent="0.2">
      <c r="A487" s="201"/>
      <c r="B487" s="201"/>
      <c r="C487" s="201"/>
      <c r="D487" s="201"/>
      <c r="E487" s="201"/>
      <c r="F487" s="201"/>
      <c r="G487" s="201"/>
      <c r="Z487" s="202"/>
      <c r="AA487" s="202"/>
      <c r="AB487" s="202"/>
      <c r="AC487" s="202"/>
      <c r="AD487" s="202"/>
      <c r="AE487" s="202"/>
      <c r="AF487" s="202"/>
      <c r="AG487" s="202"/>
      <c r="AH487" s="202"/>
      <c r="AI487" s="202"/>
      <c r="AJ487" s="202"/>
      <c r="AK487" s="202"/>
      <c r="AL487" s="202"/>
      <c r="AM487" s="202"/>
      <c r="AN487" s="202"/>
      <c r="AO487" s="202"/>
      <c r="AP487" s="202"/>
      <c r="AQ487" s="202"/>
      <c r="AR487" s="202"/>
      <c r="AS487" s="202"/>
      <c r="AT487" s="202"/>
      <c r="AU487" s="202"/>
      <c r="AV487" s="202"/>
      <c r="AW487" s="202"/>
      <c r="AX487" s="202"/>
      <c r="AY487" s="202"/>
      <c r="AZ487" s="202"/>
      <c r="BA487" s="202"/>
      <c r="BB487" s="202"/>
      <c r="BC487" s="202"/>
      <c r="BD487" s="202"/>
      <c r="BE487" s="202"/>
      <c r="BF487" s="202"/>
      <c r="BG487" s="202"/>
      <c r="BH487" s="202"/>
      <c r="BI487" s="202"/>
      <c r="BJ487" s="202"/>
      <c r="BK487" s="202"/>
      <c r="BL487" s="202"/>
      <c r="BM487" s="202"/>
      <c r="BN487" s="202"/>
      <c r="BO487" s="202"/>
      <c r="BP487" s="202"/>
      <c r="BQ487" s="202"/>
      <c r="BR487" s="202"/>
      <c r="BS487" s="202"/>
      <c r="BT487" s="202"/>
      <c r="BU487" s="202"/>
      <c r="BV487" s="202"/>
      <c r="BW487" s="202"/>
      <c r="BX487" s="202"/>
    </row>
    <row r="488" spans="1:76" ht="11.25" customHeight="1" x14ac:dyDescent="0.2">
      <c r="A488" s="201"/>
      <c r="B488" s="201"/>
      <c r="C488" s="201"/>
      <c r="D488" s="201"/>
      <c r="E488" s="201"/>
      <c r="F488" s="201"/>
      <c r="G488" s="201"/>
      <c r="Z488" s="202"/>
      <c r="AA488" s="202"/>
      <c r="AB488" s="202"/>
      <c r="AC488" s="202"/>
      <c r="AD488" s="202"/>
      <c r="AE488" s="202"/>
      <c r="AF488" s="202"/>
      <c r="AG488" s="202"/>
      <c r="AH488" s="202"/>
      <c r="AI488" s="202"/>
      <c r="AJ488" s="202"/>
      <c r="AK488" s="202"/>
      <c r="AL488" s="202"/>
      <c r="AM488" s="202"/>
      <c r="AN488" s="202"/>
      <c r="AO488" s="202"/>
      <c r="AP488" s="202"/>
      <c r="AQ488" s="202"/>
      <c r="AR488" s="202"/>
      <c r="AS488" s="202"/>
      <c r="AT488" s="202"/>
      <c r="AU488" s="202"/>
      <c r="AV488" s="202"/>
      <c r="AW488" s="202"/>
      <c r="AX488" s="202"/>
      <c r="AY488" s="202"/>
      <c r="AZ488" s="202"/>
      <c r="BA488" s="202"/>
      <c r="BB488" s="202"/>
      <c r="BC488" s="202"/>
      <c r="BD488" s="202"/>
      <c r="BE488" s="202"/>
      <c r="BF488" s="202"/>
      <c r="BG488" s="202"/>
      <c r="BH488" s="202"/>
      <c r="BI488" s="202"/>
      <c r="BJ488" s="202"/>
      <c r="BK488" s="202"/>
      <c r="BL488" s="202"/>
      <c r="BM488" s="202"/>
      <c r="BN488" s="202"/>
      <c r="BO488" s="202"/>
      <c r="BP488" s="202"/>
      <c r="BQ488" s="202"/>
      <c r="BR488" s="202"/>
      <c r="BS488" s="202"/>
      <c r="BT488" s="202"/>
      <c r="BU488" s="202"/>
      <c r="BV488" s="202"/>
      <c r="BW488" s="202"/>
      <c r="BX488" s="202"/>
    </row>
    <row r="489" spans="1:76" ht="11.25" customHeight="1" x14ac:dyDescent="0.2">
      <c r="A489" s="201"/>
      <c r="B489" s="201"/>
      <c r="C489" s="201"/>
      <c r="D489" s="201"/>
      <c r="E489" s="201"/>
      <c r="F489" s="201"/>
      <c r="G489" s="201"/>
      <c r="Z489" s="202"/>
      <c r="AA489" s="202"/>
      <c r="AB489" s="202"/>
      <c r="AC489" s="202"/>
      <c r="AD489" s="202"/>
      <c r="AE489" s="202"/>
      <c r="AF489" s="202"/>
      <c r="AG489" s="202"/>
      <c r="AH489" s="202"/>
      <c r="AI489" s="202"/>
      <c r="AJ489" s="202"/>
      <c r="AK489" s="202"/>
      <c r="AL489" s="202"/>
      <c r="AM489" s="202"/>
      <c r="AN489" s="202"/>
      <c r="AO489" s="202"/>
      <c r="AP489" s="202"/>
      <c r="AQ489" s="202"/>
      <c r="AR489" s="202"/>
      <c r="AS489" s="202"/>
      <c r="AT489" s="202"/>
      <c r="AU489" s="202"/>
      <c r="AV489" s="202"/>
      <c r="AW489" s="202"/>
      <c r="AX489" s="202"/>
      <c r="AY489" s="202"/>
      <c r="AZ489" s="202"/>
      <c r="BA489" s="202"/>
      <c r="BB489" s="202"/>
      <c r="BC489" s="202"/>
      <c r="BD489" s="202"/>
      <c r="BE489" s="202"/>
      <c r="BF489" s="202"/>
      <c r="BG489" s="202"/>
      <c r="BH489" s="202"/>
      <c r="BI489" s="202"/>
      <c r="BJ489" s="202"/>
      <c r="BK489" s="202"/>
      <c r="BL489" s="202"/>
      <c r="BM489" s="202"/>
      <c r="BN489" s="202"/>
      <c r="BO489" s="202"/>
      <c r="BP489" s="202"/>
      <c r="BQ489" s="202"/>
      <c r="BR489" s="202"/>
      <c r="BS489" s="202"/>
      <c r="BT489" s="202"/>
      <c r="BU489" s="202"/>
      <c r="BV489" s="202"/>
      <c r="BW489" s="202"/>
      <c r="BX489" s="202"/>
    </row>
    <row r="490" spans="1:76" ht="11.25" customHeight="1" x14ac:dyDescent="0.2">
      <c r="A490" s="201"/>
      <c r="B490" s="201"/>
      <c r="C490" s="201"/>
      <c r="D490" s="201"/>
      <c r="E490" s="201"/>
      <c r="F490" s="201"/>
      <c r="G490" s="201"/>
      <c r="Z490" s="202"/>
      <c r="AA490" s="202"/>
      <c r="AB490" s="202"/>
      <c r="AC490" s="202"/>
      <c r="AD490" s="202"/>
      <c r="AE490" s="202"/>
      <c r="AF490" s="202"/>
      <c r="AG490" s="202"/>
      <c r="AH490" s="202"/>
      <c r="AI490" s="202"/>
      <c r="AJ490" s="202"/>
      <c r="AK490" s="202"/>
      <c r="AL490" s="202"/>
      <c r="AM490" s="202"/>
      <c r="AN490" s="202"/>
      <c r="AO490" s="202"/>
      <c r="AP490" s="202"/>
      <c r="AQ490" s="202"/>
      <c r="AR490" s="202"/>
      <c r="AS490" s="202"/>
      <c r="AT490" s="202"/>
      <c r="AU490" s="202"/>
      <c r="AV490" s="202"/>
      <c r="AW490" s="202"/>
      <c r="AX490" s="202"/>
      <c r="AY490" s="202"/>
      <c r="AZ490" s="202"/>
      <c r="BA490" s="202"/>
      <c r="BB490" s="202"/>
      <c r="BC490" s="202"/>
      <c r="BD490" s="202"/>
      <c r="BE490" s="202"/>
      <c r="BF490" s="202"/>
      <c r="BG490" s="202"/>
      <c r="BH490" s="202"/>
      <c r="BI490" s="202"/>
      <c r="BJ490" s="202"/>
      <c r="BK490" s="202"/>
      <c r="BL490" s="202"/>
      <c r="BM490" s="202"/>
      <c r="BN490" s="202"/>
      <c r="BO490" s="202"/>
      <c r="BP490" s="202"/>
      <c r="BQ490" s="202"/>
      <c r="BR490" s="202"/>
      <c r="BS490" s="202"/>
      <c r="BT490" s="202"/>
      <c r="BU490" s="202"/>
      <c r="BV490" s="202"/>
      <c r="BW490" s="202"/>
      <c r="BX490" s="202"/>
    </row>
    <row r="491" spans="1:76" ht="11.25" customHeight="1" x14ac:dyDescent="0.2">
      <c r="A491" s="201"/>
      <c r="B491" s="201"/>
      <c r="C491" s="201"/>
      <c r="D491" s="201"/>
      <c r="E491" s="201"/>
      <c r="F491" s="201"/>
      <c r="G491" s="201"/>
      <c r="Z491" s="202"/>
      <c r="AA491" s="202"/>
      <c r="AB491" s="202"/>
      <c r="AC491" s="202"/>
      <c r="AD491" s="202"/>
      <c r="AE491" s="202"/>
      <c r="AF491" s="202"/>
      <c r="AG491" s="202"/>
      <c r="AH491" s="202"/>
      <c r="AI491" s="202"/>
      <c r="AJ491" s="202"/>
      <c r="AK491" s="202"/>
      <c r="AL491" s="202"/>
      <c r="AM491" s="202"/>
      <c r="AN491" s="202"/>
      <c r="AO491" s="202"/>
      <c r="AP491" s="202"/>
      <c r="AQ491" s="202"/>
      <c r="AR491" s="202"/>
      <c r="AS491" s="202"/>
      <c r="AT491" s="202"/>
      <c r="AU491" s="202"/>
      <c r="AV491" s="202"/>
      <c r="AW491" s="202"/>
      <c r="AX491" s="202"/>
      <c r="AY491" s="202"/>
      <c r="AZ491" s="202"/>
      <c r="BA491" s="202"/>
      <c r="BB491" s="202"/>
      <c r="BC491" s="202"/>
      <c r="BD491" s="202"/>
      <c r="BE491" s="202"/>
      <c r="BF491" s="202"/>
      <c r="BG491" s="202"/>
      <c r="BH491" s="202"/>
      <c r="BI491" s="202"/>
      <c r="BJ491" s="202"/>
      <c r="BK491" s="202"/>
      <c r="BL491" s="202"/>
      <c r="BM491" s="202"/>
      <c r="BN491" s="202"/>
      <c r="BO491" s="202"/>
      <c r="BP491" s="202"/>
      <c r="BQ491" s="202"/>
      <c r="BR491" s="202"/>
      <c r="BS491" s="202"/>
      <c r="BT491" s="202"/>
      <c r="BU491" s="202"/>
      <c r="BV491" s="202"/>
      <c r="BW491" s="202"/>
      <c r="BX491" s="202"/>
    </row>
    <row r="492" spans="1:76" ht="11.25" customHeight="1" x14ac:dyDescent="0.2">
      <c r="A492" s="201"/>
      <c r="B492" s="201"/>
      <c r="C492" s="201"/>
      <c r="D492" s="201"/>
      <c r="E492" s="201"/>
      <c r="F492" s="201"/>
      <c r="G492" s="201"/>
      <c r="Z492" s="202"/>
      <c r="AA492" s="202"/>
      <c r="AB492" s="202"/>
      <c r="AC492" s="202"/>
      <c r="AD492" s="202"/>
      <c r="AE492" s="202"/>
      <c r="AF492" s="202"/>
      <c r="AG492" s="202"/>
      <c r="AH492" s="202"/>
      <c r="AI492" s="202"/>
      <c r="AJ492" s="202"/>
      <c r="AK492" s="202"/>
      <c r="AL492" s="202"/>
      <c r="AM492" s="202"/>
      <c r="AN492" s="202"/>
      <c r="AO492" s="202"/>
      <c r="AP492" s="202"/>
      <c r="AQ492" s="202"/>
      <c r="AR492" s="202"/>
      <c r="AS492" s="202"/>
      <c r="AT492" s="202"/>
      <c r="AU492" s="202"/>
      <c r="AV492" s="202"/>
      <c r="AW492" s="202"/>
      <c r="AX492" s="202"/>
      <c r="AY492" s="202"/>
      <c r="AZ492" s="202"/>
      <c r="BA492" s="202"/>
      <c r="BB492" s="202"/>
      <c r="BC492" s="202"/>
      <c r="BD492" s="202"/>
      <c r="BE492" s="202"/>
      <c r="BF492" s="202"/>
      <c r="BG492" s="202"/>
      <c r="BH492" s="202"/>
      <c r="BI492" s="202"/>
      <c r="BJ492" s="202"/>
      <c r="BK492" s="202"/>
      <c r="BL492" s="202"/>
      <c r="BM492" s="202"/>
      <c r="BN492" s="202"/>
      <c r="BO492" s="202"/>
      <c r="BP492" s="202"/>
      <c r="BQ492" s="202"/>
      <c r="BR492" s="202"/>
      <c r="BS492" s="202"/>
      <c r="BT492" s="202"/>
      <c r="BU492" s="202"/>
      <c r="BV492" s="202"/>
      <c r="BW492" s="202"/>
      <c r="BX492" s="202"/>
    </row>
    <row r="493" spans="1:76" ht="11.25" customHeight="1" x14ac:dyDescent="0.2">
      <c r="A493" s="201"/>
      <c r="B493" s="201"/>
      <c r="C493" s="201"/>
      <c r="D493" s="201"/>
      <c r="E493" s="201"/>
      <c r="F493" s="201"/>
      <c r="G493" s="201"/>
      <c r="Z493" s="202"/>
      <c r="AA493" s="202"/>
      <c r="AB493" s="202"/>
      <c r="AC493" s="202"/>
      <c r="AD493" s="202"/>
      <c r="AE493" s="202"/>
      <c r="AF493" s="202"/>
      <c r="AG493" s="202"/>
      <c r="AH493" s="202"/>
      <c r="AI493" s="202"/>
      <c r="AJ493" s="202"/>
      <c r="AK493" s="202"/>
      <c r="AL493" s="202"/>
      <c r="AM493" s="202"/>
      <c r="AN493" s="202"/>
      <c r="AO493" s="202"/>
      <c r="AP493" s="202"/>
      <c r="AQ493" s="202"/>
      <c r="AR493" s="202"/>
      <c r="AS493" s="202"/>
      <c r="AT493" s="202"/>
      <c r="AU493" s="202"/>
      <c r="AV493" s="202"/>
      <c r="AW493" s="202"/>
      <c r="AX493" s="202"/>
      <c r="AY493" s="202"/>
      <c r="AZ493" s="202"/>
      <c r="BA493" s="202"/>
      <c r="BB493" s="202"/>
      <c r="BC493" s="202"/>
      <c r="BD493" s="202"/>
      <c r="BE493" s="202"/>
      <c r="BF493" s="202"/>
      <c r="BG493" s="202"/>
      <c r="BH493" s="202"/>
      <c r="BI493" s="202"/>
      <c r="BJ493" s="202"/>
      <c r="BK493" s="202"/>
      <c r="BL493" s="202"/>
      <c r="BM493" s="202"/>
      <c r="BN493" s="202"/>
      <c r="BO493" s="202"/>
      <c r="BP493" s="202"/>
      <c r="BQ493" s="202"/>
      <c r="BR493" s="202"/>
      <c r="BS493" s="202"/>
      <c r="BT493" s="202"/>
      <c r="BU493" s="202"/>
      <c r="BV493" s="202"/>
      <c r="BW493" s="202"/>
      <c r="BX493" s="202"/>
    </row>
    <row r="494" spans="1:76" ht="11.25" customHeight="1" x14ac:dyDescent="0.2">
      <c r="A494" s="201"/>
      <c r="B494" s="201"/>
      <c r="C494" s="201"/>
      <c r="D494" s="201"/>
      <c r="E494" s="201"/>
      <c r="F494" s="201"/>
      <c r="G494" s="201"/>
      <c r="Z494" s="202"/>
      <c r="AA494" s="202"/>
      <c r="AB494" s="202"/>
      <c r="AC494" s="202"/>
      <c r="AD494" s="202"/>
      <c r="AE494" s="202"/>
      <c r="AF494" s="202"/>
      <c r="AG494" s="202"/>
      <c r="AH494" s="202"/>
      <c r="AI494" s="202"/>
      <c r="AJ494" s="202"/>
      <c r="AK494" s="202"/>
      <c r="AL494" s="202"/>
      <c r="AM494" s="202"/>
      <c r="AN494" s="202"/>
      <c r="AO494" s="202"/>
      <c r="AP494" s="202"/>
      <c r="AQ494" s="202"/>
      <c r="AR494" s="202"/>
      <c r="AS494" s="202"/>
      <c r="AT494" s="202"/>
      <c r="AU494" s="202"/>
      <c r="AV494" s="202"/>
      <c r="AW494" s="202"/>
      <c r="AX494" s="202"/>
      <c r="AY494" s="202"/>
      <c r="AZ494" s="202"/>
      <c r="BA494" s="202"/>
      <c r="BB494" s="202"/>
      <c r="BC494" s="202"/>
      <c r="BD494" s="202"/>
      <c r="BE494" s="202"/>
      <c r="BF494" s="202"/>
      <c r="BG494" s="202"/>
      <c r="BH494" s="202"/>
      <c r="BI494" s="202"/>
      <c r="BJ494" s="202"/>
      <c r="BK494" s="202"/>
      <c r="BL494" s="202"/>
      <c r="BM494" s="202"/>
      <c r="BN494" s="202"/>
      <c r="BO494" s="202"/>
      <c r="BP494" s="202"/>
      <c r="BQ494" s="202"/>
      <c r="BR494" s="202"/>
      <c r="BS494" s="202"/>
      <c r="BT494" s="202"/>
      <c r="BU494" s="202"/>
      <c r="BV494" s="202"/>
      <c r="BW494" s="202"/>
      <c r="BX494" s="202"/>
    </row>
    <row r="495" spans="1:76" ht="11.25" customHeight="1" x14ac:dyDescent="0.2">
      <c r="A495" s="201"/>
      <c r="B495" s="201"/>
      <c r="C495" s="201"/>
      <c r="D495" s="201"/>
      <c r="E495" s="201"/>
      <c r="F495" s="201"/>
      <c r="G495" s="201"/>
      <c r="Z495" s="202"/>
      <c r="AA495" s="202"/>
      <c r="AB495" s="202"/>
      <c r="AC495" s="202"/>
      <c r="AD495" s="202"/>
      <c r="AE495" s="202"/>
      <c r="AF495" s="202"/>
      <c r="AG495" s="202"/>
      <c r="AH495" s="202"/>
      <c r="AI495" s="202"/>
      <c r="AJ495" s="202"/>
      <c r="AK495" s="202"/>
      <c r="AL495" s="202"/>
      <c r="AM495" s="202"/>
      <c r="AN495" s="202"/>
      <c r="AO495" s="202"/>
      <c r="AP495" s="202"/>
      <c r="AQ495" s="202"/>
      <c r="AR495" s="202"/>
      <c r="AS495" s="202"/>
      <c r="AT495" s="202"/>
      <c r="AU495" s="202"/>
      <c r="AV495" s="202"/>
      <c r="AW495" s="202"/>
      <c r="AX495" s="202"/>
      <c r="AY495" s="202"/>
      <c r="AZ495" s="202"/>
      <c r="BA495" s="202"/>
      <c r="BB495" s="202"/>
      <c r="BC495" s="202"/>
      <c r="BD495" s="202"/>
      <c r="BE495" s="202"/>
      <c r="BF495" s="202"/>
      <c r="BG495" s="202"/>
      <c r="BH495" s="202"/>
      <c r="BI495" s="202"/>
      <c r="BJ495" s="202"/>
      <c r="BK495" s="202"/>
      <c r="BL495" s="202"/>
      <c r="BM495" s="202"/>
      <c r="BN495" s="202"/>
      <c r="BO495" s="202"/>
      <c r="BP495" s="202"/>
      <c r="BQ495" s="202"/>
      <c r="BR495" s="202"/>
      <c r="BS495" s="202"/>
      <c r="BT495" s="202"/>
      <c r="BU495" s="202"/>
      <c r="BV495" s="202"/>
      <c r="BW495" s="202"/>
      <c r="BX495" s="202"/>
    </row>
    <row r="496" spans="1:76" ht="11.25" customHeight="1" x14ac:dyDescent="0.2">
      <c r="A496" s="201"/>
      <c r="B496" s="201"/>
      <c r="C496" s="201"/>
      <c r="D496" s="201"/>
      <c r="E496" s="201"/>
      <c r="F496" s="201"/>
      <c r="G496" s="201"/>
      <c r="Z496" s="202"/>
      <c r="AA496" s="202"/>
      <c r="AB496" s="202"/>
      <c r="AC496" s="202"/>
      <c r="AD496" s="202"/>
      <c r="AE496" s="202"/>
      <c r="AF496" s="202"/>
      <c r="AG496" s="202"/>
      <c r="AH496" s="202"/>
      <c r="AI496" s="202"/>
      <c r="AJ496" s="202"/>
      <c r="AK496" s="202"/>
      <c r="AL496" s="202"/>
      <c r="AM496" s="202"/>
      <c r="AN496" s="202"/>
      <c r="AO496" s="202"/>
      <c r="AP496" s="202"/>
      <c r="AQ496" s="202"/>
      <c r="AR496" s="202"/>
      <c r="AS496" s="202"/>
      <c r="AT496" s="202"/>
      <c r="AU496" s="202"/>
      <c r="AV496" s="202"/>
      <c r="AW496" s="202"/>
      <c r="AX496" s="202"/>
      <c r="AY496" s="202"/>
      <c r="AZ496" s="202"/>
      <c r="BA496" s="202"/>
      <c r="BB496" s="202"/>
      <c r="BC496" s="202"/>
      <c r="BD496" s="202"/>
      <c r="BE496" s="202"/>
      <c r="BF496" s="202"/>
      <c r="BG496" s="202"/>
      <c r="BH496" s="202"/>
      <c r="BI496" s="202"/>
      <c r="BJ496" s="202"/>
      <c r="BK496" s="202"/>
      <c r="BL496" s="202"/>
      <c r="BM496" s="202"/>
      <c r="BN496" s="202"/>
      <c r="BO496" s="202"/>
      <c r="BP496" s="202"/>
      <c r="BQ496" s="202"/>
      <c r="BR496" s="202"/>
      <c r="BS496" s="202"/>
      <c r="BT496" s="202"/>
      <c r="BU496" s="202"/>
      <c r="BV496" s="202"/>
      <c r="BW496" s="202"/>
      <c r="BX496" s="202"/>
    </row>
    <row r="497" spans="1:76" ht="11.25" customHeight="1" x14ac:dyDescent="0.2">
      <c r="A497" s="201"/>
      <c r="B497" s="201"/>
      <c r="C497" s="201"/>
      <c r="D497" s="201"/>
      <c r="E497" s="201"/>
      <c r="F497" s="201"/>
      <c r="G497" s="201"/>
      <c r="Z497" s="202"/>
      <c r="AA497" s="202"/>
      <c r="AB497" s="202"/>
      <c r="AC497" s="202"/>
      <c r="AD497" s="202"/>
      <c r="AE497" s="202"/>
      <c r="AF497" s="202"/>
      <c r="AG497" s="202"/>
      <c r="AH497" s="202"/>
      <c r="AI497" s="202"/>
      <c r="AJ497" s="202"/>
      <c r="AK497" s="202"/>
      <c r="AL497" s="202"/>
      <c r="AM497" s="202"/>
      <c r="AN497" s="202"/>
      <c r="AO497" s="202"/>
      <c r="AP497" s="202"/>
      <c r="AQ497" s="202"/>
      <c r="AR497" s="202"/>
      <c r="AS497" s="202"/>
      <c r="AT497" s="202"/>
      <c r="AU497" s="202"/>
      <c r="AV497" s="202"/>
      <c r="AW497" s="202"/>
      <c r="AX497" s="202"/>
      <c r="AY497" s="202"/>
      <c r="AZ497" s="202"/>
      <c r="BA497" s="202"/>
      <c r="BB497" s="202"/>
      <c r="BC497" s="202"/>
      <c r="BD497" s="202"/>
      <c r="BE497" s="202"/>
      <c r="BF497" s="202"/>
      <c r="BG497" s="202"/>
      <c r="BH497" s="202"/>
      <c r="BI497" s="202"/>
      <c r="BJ497" s="202"/>
      <c r="BK497" s="202"/>
      <c r="BL497" s="202"/>
      <c r="BM497" s="202"/>
      <c r="BN497" s="202"/>
      <c r="BO497" s="202"/>
      <c r="BP497" s="202"/>
      <c r="BQ497" s="202"/>
      <c r="BR497" s="202"/>
      <c r="BS497" s="202"/>
      <c r="BT497" s="202"/>
      <c r="BU497" s="202"/>
      <c r="BV497" s="202"/>
      <c r="BW497" s="202"/>
      <c r="BX497" s="202"/>
    </row>
    <row r="498" spans="1:76" ht="11.25" customHeight="1" x14ac:dyDescent="0.2">
      <c r="A498" s="201"/>
      <c r="B498" s="201"/>
      <c r="C498" s="201"/>
      <c r="D498" s="201"/>
      <c r="E498" s="201"/>
      <c r="F498" s="201"/>
      <c r="G498" s="201"/>
      <c r="Z498" s="202"/>
      <c r="AA498" s="202"/>
      <c r="AB498" s="202"/>
      <c r="AC498" s="202"/>
      <c r="AD498" s="202"/>
      <c r="AE498" s="202"/>
      <c r="AF498" s="202"/>
      <c r="AG498" s="202"/>
      <c r="AH498" s="202"/>
      <c r="AI498" s="202"/>
      <c r="AJ498" s="202"/>
      <c r="AK498" s="202"/>
      <c r="AL498" s="202"/>
      <c r="AM498" s="202"/>
      <c r="AN498" s="202"/>
      <c r="AO498" s="202"/>
      <c r="AP498" s="202"/>
      <c r="AQ498" s="202"/>
      <c r="AR498" s="202"/>
      <c r="AS498" s="202"/>
      <c r="AT498" s="202"/>
      <c r="AU498" s="202"/>
      <c r="AV498" s="202"/>
      <c r="AW498" s="202"/>
      <c r="AX498" s="202"/>
      <c r="AY498" s="202"/>
      <c r="AZ498" s="202"/>
      <c r="BA498" s="202"/>
      <c r="BB498" s="202"/>
      <c r="BC498" s="202"/>
      <c r="BD498" s="202"/>
      <c r="BE498" s="202"/>
      <c r="BF498" s="202"/>
      <c r="BG498" s="202"/>
      <c r="BH498" s="202"/>
      <c r="BI498" s="202"/>
      <c r="BJ498" s="202"/>
      <c r="BK498" s="202"/>
      <c r="BL498" s="202"/>
      <c r="BM498" s="202"/>
      <c r="BN498" s="202"/>
      <c r="BO498" s="202"/>
      <c r="BP498" s="202"/>
      <c r="BQ498" s="202"/>
      <c r="BR498" s="202"/>
      <c r="BS498" s="202"/>
      <c r="BT498" s="202"/>
      <c r="BU498" s="202"/>
      <c r="BV498" s="202"/>
      <c r="BW498" s="202"/>
      <c r="BX498" s="202"/>
    </row>
    <row r="499" spans="1:76" ht="11.25" customHeight="1" x14ac:dyDescent="0.2">
      <c r="A499" s="201"/>
      <c r="B499" s="201"/>
      <c r="C499" s="201"/>
      <c r="D499" s="201"/>
      <c r="E499" s="201"/>
      <c r="F499" s="201"/>
      <c r="G499" s="201"/>
      <c r="Z499" s="202"/>
      <c r="AA499" s="202"/>
      <c r="AB499" s="202"/>
      <c r="AC499" s="202"/>
      <c r="AD499" s="202"/>
      <c r="AE499" s="202"/>
      <c r="AF499" s="202"/>
      <c r="AG499" s="202"/>
      <c r="AH499" s="202"/>
      <c r="AI499" s="202"/>
      <c r="AJ499" s="202"/>
      <c r="AK499" s="202"/>
      <c r="AL499" s="202"/>
      <c r="AM499" s="202"/>
      <c r="AN499" s="202"/>
      <c r="AO499" s="202"/>
      <c r="AP499" s="202"/>
      <c r="AQ499" s="202"/>
      <c r="AR499" s="202"/>
      <c r="AS499" s="202"/>
      <c r="AT499" s="202"/>
      <c r="AU499" s="202"/>
      <c r="AV499" s="202"/>
      <c r="AW499" s="202"/>
      <c r="AX499" s="202"/>
      <c r="AY499" s="202"/>
      <c r="AZ499" s="202"/>
      <c r="BA499" s="202"/>
      <c r="BB499" s="202"/>
      <c r="BC499" s="202"/>
      <c r="BD499" s="202"/>
      <c r="BE499" s="202"/>
      <c r="BF499" s="202"/>
      <c r="BG499" s="202"/>
      <c r="BH499" s="202"/>
      <c r="BI499" s="202"/>
      <c r="BJ499" s="202"/>
      <c r="BK499" s="202"/>
      <c r="BL499" s="202"/>
      <c r="BM499" s="202"/>
      <c r="BN499" s="202"/>
      <c r="BO499" s="202"/>
      <c r="BP499" s="202"/>
      <c r="BQ499" s="202"/>
      <c r="BR499" s="202"/>
      <c r="BS499" s="202"/>
      <c r="BT499" s="202"/>
      <c r="BU499" s="202"/>
      <c r="BV499" s="202"/>
      <c r="BW499" s="202"/>
      <c r="BX499" s="202"/>
    </row>
    <row r="500" spans="1:76" ht="11.25" customHeight="1" x14ac:dyDescent="0.2">
      <c r="A500" s="201"/>
      <c r="B500" s="201"/>
      <c r="C500" s="201"/>
      <c r="D500" s="201"/>
      <c r="E500" s="201"/>
      <c r="F500" s="201"/>
      <c r="G500" s="201"/>
      <c r="Z500" s="202"/>
      <c r="AA500" s="202"/>
      <c r="AB500" s="202"/>
      <c r="AC500" s="202"/>
      <c r="AD500" s="202"/>
      <c r="AE500" s="202"/>
      <c r="AF500" s="202"/>
      <c r="AG500" s="202"/>
      <c r="AH500" s="202"/>
      <c r="AI500" s="202"/>
      <c r="AJ500" s="202"/>
      <c r="AK500" s="202"/>
      <c r="AL500" s="202"/>
      <c r="AM500" s="202"/>
      <c r="AN500" s="202"/>
      <c r="AO500" s="202"/>
      <c r="AP500" s="202"/>
      <c r="AQ500" s="202"/>
      <c r="AR500" s="202"/>
      <c r="AS500" s="202"/>
      <c r="AT500" s="202"/>
      <c r="AU500" s="202"/>
      <c r="AV500" s="202"/>
      <c r="AW500" s="202"/>
      <c r="AX500" s="202"/>
      <c r="AY500" s="202"/>
      <c r="AZ500" s="202"/>
      <c r="BA500" s="202"/>
      <c r="BB500" s="202"/>
      <c r="BC500" s="202"/>
      <c r="BD500" s="202"/>
      <c r="BE500" s="202"/>
      <c r="BF500" s="202"/>
      <c r="BG500" s="202"/>
      <c r="BH500" s="202"/>
      <c r="BI500" s="202"/>
      <c r="BJ500" s="202"/>
      <c r="BK500" s="202"/>
      <c r="BL500" s="202"/>
      <c r="BM500" s="202"/>
      <c r="BN500" s="202"/>
      <c r="BO500" s="202"/>
      <c r="BP500" s="202"/>
      <c r="BQ500" s="202"/>
      <c r="BR500" s="202"/>
      <c r="BS500" s="202"/>
      <c r="BT500" s="202"/>
      <c r="BU500" s="202"/>
      <c r="BV500" s="202"/>
      <c r="BW500" s="202"/>
      <c r="BX500" s="202"/>
    </row>
    <row r="501" spans="1:76" ht="11.25" customHeight="1" x14ac:dyDescent="0.2">
      <c r="A501" s="201"/>
      <c r="B501" s="201"/>
      <c r="C501" s="201"/>
      <c r="D501" s="201"/>
      <c r="E501" s="201"/>
      <c r="F501" s="201"/>
      <c r="G501" s="201"/>
      <c r="Z501" s="202"/>
      <c r="AA501" s="202"/>
      <c r="AB501" s="202"/>
      <c r="AC501" s="202"/>
      <c r="AD501" s="202"/>
      <c r="AE501" s="202"/>
      <c r="AF501" s="202"/>
      <c r="AG501" s="202"/>
      <c r="AH501" s="202"/>
      <c r="AI501" s="202"/>
      <c r="AJ501" s="202"/>
      <c r="AK501" s="202"/>
      <c r="AL501" s="202"/>
      <c r="AM501" s="202"/>
      <c r="AN501" s="202"/>
      <c r="AO501" s="202"/>
      <c r="AP501" s="202"/>
      <c r="AQ501" s="202"/>
      <c r="AR501" s="202"/>
      <c r="AS501" s="202"/>
      <c r="AT501" s="202"/>
      <c r="AU501" s="202"/>
      <c r="AV501" s="202"/>
      <c r="AW501" s="202"/>
      <c r="AX501" s="202"/>
      <c r="AY501" s="202"/>
      <c r="AZ501" s="202"/>
      <c r="BA501" s="202"/>
      <c r="BB501" s="202"/>
      <c r="BC501" s="202"/>
      <c r="BD501" s="202"/>
      <c r="BE501" s="202"/>
      <c r="BF501" s="202"/>
      <c r="BG501" s="202"/>
      <c r="BH501" s="202"/>
      <c r="BI501" s="202"/>
      <c r="BJ501" s="202"/>
      <c r="BK501" s="202"/>
      <c r="BL501" s="202"/>
      <c r="BM501" s="202"/>
      <c r="BN501" s="202"/>
      <c r="BO501" s="202"/>
      <c r="BP501" s="202"/>
      <c r="BQ501" s="202"/>
      <c r="BR501" s="202"/>
      <c r="BS501" s="202"/>
      <c r="BT501" s="202"/>
      <c r="BU501" s="202"/>
      <c r="BV501" s="202"/>
      <c r="BW501" s="202"/>
      <c r="BX501" s="202"/>
    </row>
    <row r="502" spans="1:76" ht="11.25" customHeight="1" x14ac:dyDescent="0.2">
      <c r="A502" s="201"/>
      <c r="B502" s="201"/>
      <c r="C502" s="201"/>
      <c r="D502" s="201"/>
      <c r="E502" s="201"/>
      <c r="F502" s="201"/>
      <c r="G502" s="201"/>
      <c r="Z502" s="202"/>
      <c r="AA502" s="202"/>
      <c r="AB502" s="202"/>
      <c r="AC502" s="202"/>
      <c r="AD502" s="202"/>
      <c r="AE502" s="202"/>
      <c r="AF502" s="202"/>
      <c r="AG502" s="202"/>
      <c r="AH502" s="202"/>
      <c r="AI502" s="202"/>
      <c r="AJ502" s="202"/>
      <c r="AK502" s="202"/>
      <c r="AL502" s="202"/>
      <c r="AM502" s="202"/>
      <c r="AN502" s="202"/>
      <c r="AO502" s="202"/>
      <c r="AP502" s="202"/>
      <c r="AQ502" s="202"/>
      <c r="AR502" s="202"/>
      <c r="AS502" s="202"/>
      <c r="AT502" s="202"/>
      <c r="AU502" s="202"/>
      <c r="AV502" s="202"/>
      <c r="AW502" s="202"/>
      <c r="AX502" s="202"/>
      <c r="AY502" s="202"/>
      <c r="AZ502" s="202"/>
      <c r="BA502" s="202"/>
      <c r="BB502" s="202"/>
      <c r="BC502" s="202"/>
      <c r="BD502" s="202"/>
      <c r="BE502" s="202"/>
      <c r="BF502" s="202"/>
      <c r="BG502" s="202"/>
      <c r="BH502" s="202"/>
      <c r="BI502" s="202"/>
      <c r="BJ502" s="202"/>
      <c r="BK502" s="202"/>
      <c r="BL502" s="202"/>
      <c r="BM502" s="202"/>
      <c r="BN502" s="202"/>
      <c r="BO502" s="202"/>
      <c r="BP502" s="202"/>
      <c r="BQ502" s="202"/>
      <c r="BR502" s="202"/>
      <c r="BS502" s="202"/>
      <c r="BT502" s="202"/>
      <c r="BU502" s="202"/>
      <c r="BV502" s="202"/>
      <c r="BW502" s="202"/>
      <c r="BX502" s="202"/>
    </row>
    <row r="503" spans="1:76" ht="11.25" customHeight="1" x14ac:dyDescent="0.2">
      <c r="A503" s="201"/>
      <c r="B503" s="201"/>
      <c r="C503" s="201"/>
      <c r="D503" s="201"/>
      <c r="E503" s="201"/>
      <c r="F503" s="201"/>
      <c r="G503" s="201"/>
      <c r="Z503" s="202"/>
      <c r="AA503" s="202"/>
      <c r="AB503" s="202"/>
      <c r="AC503" s="202"/>
      <c r="AD503" s="202"/>
      <c r="AE503" s="202"/>
      <c r="AF503" s="202"/>
      <c r="AG503" s="202"/>
      <c r="AH503" s="202"/>
      <c r="AI503" s="202"/>
      <c r="AJ503" s="202"/>
      <c r="AK503" s="202"/>
      <c r="AL503" s="202"/>
      <c r="AM503" s="202"/>
      <c r="AN503" s="202"/>
      <c r="AO503" s="202"/>
      <c r="AP503" s="202"/>
      <c r="AQ503" s="202"/>
      <c r="AR503" s="202"/>
      <c r="AS503" s="202"/>
      <c r="AT503" s="202"/>
      <c r="AU503" s="202"/>
      <c r="AV503" s="202"/>
      <c r="AW503" s="202"/>
      <c r="AX503" s="202"/>
      <c r="AY503" s="202"/>
      <c r="AZ503" s="202"/>
      <c r="BA503" s="202"/>
      <c r="BB503" s="202"/>
      <c r="BC503" s="202"/>
      <c r="BD503" s="202"/>
      <c r="BE503" s="202"/>
      <c r="BF503" s="202"/>
      <c r="BG503" s="202"/>
      <c r="BH503" s="202"/>
      <c r="BI503" s="202"/>
      <c r="BJ503" s="202"/>
      <c r="BK503" s="202"/>
      <c r="BL503" s="202"/>
      <c r="BM503" s="202"/>
      <c r="BN503" s="202"/>
      <c r="BO503" s="202"/>
      <c r="BP503" s="202"/>
      <c r="BQ503" s="202"/>
      <c r="BR503" s="202"/>
      <c r="BS503" s="202"/>
      <c r="BT503" s="202"/>
      <c r="BU503" s="202"/>
      <c r="BV503" s="202"/>
      <c r="BW503" s="202"/>
      <c r="BX503" s="202"/>
    </row>
    <row r="504" spans="1:76" ht="11.25" customHeight="1" x14ac:dyDescent="0.2">
      <c r="A504" s="201"/>
      <c r="B504" s="201"/>
      <c r="C504" s="201"/>
      <c r="D504" s="201"/>
      <c r="E504" s="201"/>
      <c r="F504" s="201"/>
      <c r="G504" s="201"/>
      <c r="Z504" s="202"/>
      <c r="AA504" s="202"/>
      <c r="AB504" s="202"/>
      <c r="AC504" s="202"/>
      <c r="AD504" s="202"/>
      <c r="AE504" s="202"/>
      <c r="AF504" s="202"/>
      <c r="AG504" s="202"/>
      <c r="AH504" s="202"/>
      <c r="AI504" s="202"/>
      <c r="AJ504" s="202"/>
      <c r="AK504" s="202"/>
      <c r="AL504" s="202"/>
      <c r="AM504" s="202"/>
      <c r="AN504" s="202"/>
      <c r="AO504" s="202"/>
      <c r="AP504" s="202"/>
      <c r="AQ504" s="202"/>
      <c r="AR504" s="202"/>
      <c r="AS504" s="202"/>
      <c r="AT504" s="202"/>
      <c r="AU504" s="202"/>
      <c r="AV504" s="202"/>
      <c r="AW504" s="202"/>
      <c r="AX504" s="202"/>
      <c r="AY504" s="202"/>
      <c r="AZ504" s="202"/>
      <c r="BA504" s="202"/>
      <c r="BB504" s="202"/>
      <c r="BC504" s="202"/>
      <c r="BD504" s="202"/>
      <c r="BE504" s="202"/>
      <c r="BF504" s="202"/>
      <c r="BG504" s="202"/>
      <c r="BH504" s="202"/>
      <c r="BI504" s="202"/>
      <c r="BJ504" s="202"/>
      <c r="BK504" s="202"/>
      <c r="BL504" s="202"/>
      <c r="BM504" s="202"/>
      <c r="BN504" s="202"/>
      <c r="BO504" s="202"/>
      <c r="BP504" s="202"/>
      <c r="BQ504" s="202"/>
      <c r="BR504" s="202"/>
      <c r="BS504" s="202"/>
      <c r="BT504" s="202"/>
      <c r="BU504" s="202"/>
      <c r="BV504" s="202"/>
      <c r="BW504" s="202"/>
      <c r="BX504" s="202"/>
    </row>
    <row r="505" spans="1:76" ht="11.25" customHeight="1" x14ac:dyDescent="0.2">
      <c r="A505" s="201"/>
      <c r="B505" s="201"/>
      <c r="C505" s="201"/>
      <c r="D505" s="201"/>
      <c r="E505" s="201"/>
      <c r="F505" s="201"/>
      <c r="G505" s="201"/>
      <c r="Z505" s="202"/>
      <c r="AA505" s="202"/>
      <c r="AB505" s="202"/>
      <c r="AC505" s="202"/>
      <c r="AD505" s="202"/>
      <c r="AE505" s="202"/>
      <c r="AF505" s="202"/>
      <c r="AG505" s="202"/>
      <c r="AH505" s="202"/>
      <c r="AI505" s="202"/>
      <c r="AJ505" s="202"/>
      <c r="AK505" s="202"/>
      <c r="AL505" s="202"/>
      <c r="AM505" s="202"/>
      <c r="AN505" s="202"/>
      <c r="AO505" s="202"/>
      <c r="AP505" s="202"/>
      <c r="AQ505" s="202"/>
      <c r="AR505" s="202"/>
      <c r="AS505" s="202"/>
      <c r="AT505" s="202"/>
      <c r="AU505" s="202"/>
      <c r="AV505" s="202"/>
      <c r="AW505" s="202"/>
      <c r="AX505" s="202"/>
      <c r="AY505" s="202"/>
      <c r="AZ505" s="202"/>
      <c r="BA505" s="202"/>
      <c r="BB505" s="202"/>
      <c r="BC505" s="202"/>
      <c r="BD505" s="202"/>
      <c r="BE505" s="202"/>
      <c r="BF505" s="202"/>
      <c r="BG505" s="202"/>
      <c r="BH505" s="202"/>
      <c r="BI505" s="202"/>
      <c r="BJ505" s="202"/>
      <c r="BK505" s="202"/>
      <c r="BL505" s="202"/>
      <c r="BM505" s="202"/>
      <c r="BN505" s="202"/>
      <c r="BO505" s="202"/>
      <c r="BP505" s="202"/>
      <c r="BQ505" s="202"/>
      <c r="BR505" s="202"/>
      <c r="BS505" s="202"/>
      <c r="BT505" s="202"/>
      <c r="BU505" s="202"/>
      <c r="BV505" s="202"/>
      <c r="BW505" s="202"/>
      <c r="BX505" s="202"/>
    </row>
    <row r="506" spans="1:76" ht="11.25" customHeight="1" x14ac:dyDescent="0.2">
      <c r="A506" s="201"/>
      <c r="B506" s="201"/>
      <c r="C506" s="201"/>
      <c r="D506" s="201"/>
      <c r="E506" s="201"/>
      <c r="F506" s="201"/>
      <c r="G506" s="201"/>
      <c r="Z506" s="202"/>
      <c r="AA506" s="202"/>
      <c r="AB506" s="202"/>
      <c r="AC506" s="202"/>
      <c r="AD506" s="202"/>
      <c r="AE506" s="202"/>
      <c r="AF506" s="202"/>
      <c r="AG506" s="202"/>
      <c r="AH506" s="202"/>
      <c r="AI506" s="202"/>
      <c r="AJ506" s="202"/>
      <c r="AK506" s="202"/>
      <c r="AL506" s="202"/>
      <c r="AM506" s="202"/>
      <c r="AN506" s="202"/>
      <c r="AO506" s="202"/>
      <c r="AP506" s="202"/>
      <c r="AQ506" s="202"/>
      <c r="AR506" s="202"/>
      <c r="AS506" s="202"/>
      <c r="AT506" s="202"/>
      <c r="AU506" s="202"/>
      <c r="AV506" s="202"/>
      <c r="AW506" s="202"/>
      <c r="AX506" s="202"/>
      <c r="AY506" s="202"/>
      <c r="AZ506" s="202"/>
      <c r="BA506" s="202"/>
      <c r="BB506" s="202"/>
      <c r="BC506" s="202"/>
      <c r="BD506" s="202"/>
      <c r="BE506" s="202"/>
      <c r="BF506" s="202"/>
      <c r="BG506" s="202"/>
      <c r="BH506" s="202"/>
      <c r="BI506" s="202"/>
      <c r="BJ506" s="202"/>
      <c r="BK506" s="202"/>
      <c r="BL506" s="202"/>
      <c r="BM506" s="202"/>
      <c r="BN506" s="202"/>
      <c r="BO506" s="202"/>
      <c r="BP506" s="202"/>
      <c r="BQ506" s="202"/>
      <c r="BR506" s="202"/>
      <c r="BS506" s="202"/>
      <c r="BT506" s="202"/>
      <c r="BU506" s="202"/>
      <c r="BV506" s="202"/>
      <c r="BW506" s="202"/>
      <c r="BX506" s="202"/>
    </row>
    <row r="507" spans="1:76" ht="11.25" customHeight="1" x14ac:dyDescent="0.2">
      <c r="A507" s="201"/>
      <c r="B507" s="201"/>
      <c r="C507" s="201"/>
      <c r="D507" s="201"/>
      <c r="E507" s="201"/>
      <c r="F507" s="201"/>
      <c r="G507" s="201"/>
      <c r="Z507" s="202"/>
      <c r="AA507" s="202"/>
      <c r="AB507" s="202"/>
      <c r="AC507" s="202"/>
      <c r="AD507" s="202"/>
      <c r="AE507" s="202"/>
      <c r="AF507" s="202"/>
      <c r="AG507" s="202"/>
      <c r="AH507" s="202"/>
      <c r="AI507" s="202"/>
      <c r="AJ507" s="202"/>
      <c r="AK507" s="202"/>
      <c r="AL507" s="202"/>
      <c r="AM507" s="202"/>
      <c r="AN507" s="202"/>
      <c r="AO507" s="202"/>
      <c r="AP507" s="202"/>
      <c r="AQ507" s="202"/>
      <c r="AR507" s="202"/>
      <c r="AS507" s="202"/>
      <c r="AT507" s="202"/>
      <c r="AU507" s="202"/>
      <c r="AV507" s="202"/>
      <c r="AW507" s="202"/>
      <c r="AX507" s="202"/>
      <c r="AY507" s="202"/>
      <c r="AZ507" s="202"/>
      <c r="BA507" s="202"/>
      <c r="BB507" s="202"/>
      <c r="BC507" s="202"/>
      <c r="BD507" s="202"/>
      <c r="BE507" s="202"/>
      <c r="BF507" s="202"/>
      <c r="BG507" s="202"/>
      <c r="BH507" s="202"/>
      <c r="BI507" s="202"/>
      <c r="BJ507" s="202"/>
      <c r="BK507" s="202"/>
      <c r="BL507" s="202"/>
      <c r="BM507" s="202"/>
      <c r="BN507" s="202"/>
      <c r="BO507" s="202"/>
      <c r="BP507" s="202"/>
      <c r="BQ507" s="202"/>
      <c r="BR507" s="202"/>
      <c r="BS507" s="202"/>
      <c r="BT507" s="202"/>
      <c r="BU507" s="202"/>
      <c r="BV507" s="202"/>
      <c r="BW507" s="202"/>
      <c r="BX507" s="202"/>
    </row>
    <row r="508" spans="1:76" ht="11.25" customHeight="1" x14ac:dyDescent="0.2">
      <c r="A508" s="201"/>
      <c r="B508" s="201"/>
      <c r="C508" s="201"/>
      <c r="D508" s="201"/>
      <c r="E508" s="201"/>
      <c r="F508" s="201"/>
      <c r="G508" s="201"/>
      <c r="Z508" s="202"/>
      <c r="AA508" s="202"/>
      <c r="AB508" s="202"/>
      <c r="AC508" s="202"/>
      <c r="AD508" s="202"/>
      <c r="AE508" s="202"/>
      <c r="AF508" s="202"/>
      <c r="AG508" s="202"/>
      <c r="AH508" s="202"/>
      <c r="AI508" s="202"/>
      <c r="AJ508" s="202"/>
      <c r="AK508" s="202"/>
      <c r="AL508" s="202"/>
      <c r="AM508" s="202"/>
      <c r="AN508" s="202"/>
      <c r="AO508" s="202"/>
      <c r="AP508" s="202"/>
      <c r="AQ508" s="202"/>
      <c r="AR508" s="202"/>
      <c r="AS508" s="202"/>
      <c r="AT508" s="202"/>
      <c r="AU508" s="202"/>
      <c r="AV508" s="202"/>
      <c r="AW508" s="202"/>
      <c r="AX508" s="202"/>
      <c r="AY508" s="202"/>
      <c r="AZ508" s="202"/>
      <c r="BA508" s="202"/>
      <c r="BB508" s="202"/>
      <c r="BC508" s="202"/>
      <c r="BD508" s="202"/>
      <c r="BE508" s="202"/>
      <c r="BF508" s="202"/>
      <c r="BG508" s="202"/>
      <c r="BH508" s="202"/>
      <c r="BI508" s="202"/>
      <c r="BJ508" s="202"/>
      <c r="BK508" s="202"/>
      <c r="BL508" s="202"/>
      <c r="BM508" s="202"/>
      <c r="BN508" s="202"/>
      <c r="BO508" s="202"/>
      <c r="BP508" s="202"/>
      <c r="BQ508" s="202"/>
      <c r="BR508" s="202"/>
      <c r="BS508" s="202"/>
      <c r="BT508" s="202"/>
      <c r="BU508" s="202"/>
      <c r="BV508" s="202"/>
      <c r="BW508" s="202"/>
      <c r="BX508" s="202"/>
    </row>
    <row r="509" spans="1:76" ht="11.25" customHeight="1" x14ac:dyDescent="0.2">
      <c r="A509" s="201"/>
      <c r="B509" s="201"/>
      <c r="C509" s="201"/>
      <c r="D509" s="201"/>
      <c r="E509" s="201"/>
      <c r="F509" s="201"/>
      <c r="G509" s="201"/>
      <c r="Z509" s="202"/>
      <c r="AA509" s="202"/>
      <c r="AB509" s="202"/>
      <c r="AC509" s="202"/>
      <c r="AD509" s="202"/>
      <c r="AE509" s="202"/>
      <c r="AF509" s="202"/>
      <c r="AG509" s="202"/>
      <c r="AH509" s="202"/>
      <c r="AI509" s="202"/>
      <c r="AJ509" s="202"/>
      <c r="AK509" s="202"/>
      <c r="AL509" s="202"/>
      <c r="AM509" s="202"/>
      <c r="AN509" s="202"/>
      <c r="AO509" s="202"/>
      <c r="AP509" s="202"/>
      <c r="AQ509" s="202"/>
      <c r="AR509" s="202"/>
      <c r="AS509" s="202"/>
      <c r="AT509" s="202"/>
      <c r="AU509" s="202"/>
      <c r="AV509" s="202"/>
      <c r="AW509" s="202"/>
      <c r="AX509" s="202"/>
      <c r="AY509" s="202"/>
      <c r="AZ509" s="202"/>
      <c r="BA509" s="202"/>
      <c r="BB509" s="202"/>
      <c r="BC509" s="202"/>
      <c r="BD509" s="202"/>
      <c r="BE509" s="202"/>
      <c r="BF509" s="202"/>
      <c r="BG509" s="202"/>
      <c r="BH509" s="202"/>
      <c r="BI509" s="202"/>
      <c r="BJ509" s="202"/>
      <c r="BK509" s="202"/>
      <c r="BL509" s="202"/>
      <c r="BM509" s="202"/>
      <c r="BN509" s="202"/>
      <c r="BO509" s="202"/>
      <c r="BP509" s="202"/>
      <c r="BQ509" s="202"/>
      <c r="BR509" s="202"/>
      <c r="BS509" s="202"/>
      <c r="BT509" s="202"/>
      <c r="BU509" s="202"/>
      <c r="BV509" s="202"/>
      <c r="BW509" s="202"/>
      <c r="BX509" s="202"/>
    </row>
    <row r="510" spans="1:76" ht="11.25" customHeight="1" x14ac:dyDescent="0.2">
      <c r="A510" s="201"/>
      <c r="B510" s="201"/>
      <c r="C510" s="201"/>
      <c r="D510" s="201"/>
      <c r="E510" s="201"/>
      <c r="F510" s="201"/>
      <c r="G510" s="201"/>
      <c r="Z510" s="202"/>
      <c r="AA510" s="202"/>
      <c r="AB510" s="202"/>
      <c r="AC510" s="202"/>
      <c r="AD510" s="202"/>
      <c r="AE510" s="202"/>
      <c r="AF510" s="202"/>
      <c r="AG510" s="202"/>
      <c r="AH510" s="202"/>
      <c r="AI510" s="202"/>
      <c r="AJ510" s="202"/>
      <c r="AK510" s="202"/>
      <c r="AL510" s="202"/>
      <c r="AM510" s="202"/>
      <c r="AN510" s="202"/>
      <c r="AO510" s="202"/>
      <c r="AP510" s="202"/>
      <c r="AQ510" s="202"/>
      <c r="AR510" s="202"/>
      <c r="AS510" s="202"/>
      <c r="AT510" s="202"/>
      <c r="AU510" s="202"/>
      <c r="AV510" s="202"/>
      <c r="AW510" s="202"/>
      <c r="AX510" s="202"/>
      <c r="AY510" s="202"/>
      <c r="AZ510" s="202"/>
      <c r="BA510" s="202"/>
      <c r="BB510" s="202"/>
      <c r="BC510" s="202"/>
      <c r="BD510" s="202"/>
      <c r="BE510" s="202"/>
      <c r="BF510" s="202"/>
      <c r="BG510" s="202"/>
      <c r="BH510" s="202"/>
      <c r="BI510" s="202"/>
      <c r="BJ510" s="202"/>
      <c r="BK510" s="202"/>
      <c r="BL510" s="202"/>
      <c r="BM510" s="202"/>
      <c r="BN510" s="202"/>
      <c r="BO510" s="202"/>
      <c r="BP510" s="202"/>
      <c r="BQ510" s="202"/>
      <c r="BR510" s="202"/>
      <c r="BS510" s="202"/>
      <c r="BT510" s="202"/>
      <c r="BU510" s="202"/>
      <c r="BV510" s="202"/>
      <c r="BW510" s="202"/>
      <c r="BX510" s="202"/>
    </row>
    <row r="511" spans="1:76" ht="11.25" customHeight="1" x14ac:dyDescent="0.2">
      <c r="A511" s="201"/>
      <c r="B511" s="201"/>
      <c r="C511" s="201"/>
      <c r="D511" s="201"/>
      <c r="E511" s="201"/>
      <c r="F511" s="201"/>
      <c r="G511" s="201"/>
      <c r="Z511" s="202"/>
      <c r="AA511" s="202"/>
      <c r="AB511" s="202"/>
      <c r="AC511" s="202"/>
      <c r="AD511" s="202"/>
      <c r="AE511" s="202"/>
      <c r="AF511" s="202"/>
      <c r="AG511" s="202"/>
      <c r="AH511" s="202"/>
      <c r="AI511" s="202"/>
      <c r="AJ511" s="202"/>
      <c r="AK511" s="202"/>
      <c r="AL511" s="202"/>
      <c r="AM511" s="202"/>
      <c r="AN511" s="202"/>
      <c r="AO511" s="202"/>
      <c r="AP511" s="202"/>
      <c r="AQ511" s="202"/>
      <c r="AR511" s="202"/>
      <c r="AS511" s="202"/>
      <c r="AT511" s="202"/>
      <c r="AU511" s="202"/>
      <c r="AV511" s="202"/>
      <c r="AW511" s="202"/>
      <c r="AX511" s="202"/>
      <c r="AY511" s="202"/>
      <c r="AZ511" s="202"/>
      <c r="BA511" s="202"/>
      <c r="BB511" s="202"/>
      <c r="BC511" s="202"/>
      <c r="BD511" s="202"/>
      <c r="BE511" s="202"/>
      <c r="BF511" s="202"/>
      <c r="BG511" s="202"/>
      <c r="BH511" s="202"/>
      <c r="BI511" s="202"/>
      <c r="BJ511" s="202"/>
      <c r="BK511" s="202"/>
      <c r="BL511" s="202"/>
      <c r="BM511" s="202"/>
      <c r="BN511" s="202"/>
      <c r="BO511" s="202"/>
      <c r="BP511" s="202"/>
      <c r="BQ511" s="202"/>
      <c r="BR511" s="202"/>
      <c r="BS511" s="202"/>
      <c r="BT511" s="202"/>
      <c r="BU511" s="202"/>
      <c r="BV511" s="202"/>
      <c r="BW511" s="202"/>
      <c r="BX511" s="202"/>
    </row>
    <row r="512" spans="1:76" ht="11.25" customHeight="1" x14ac:dyDescent="0.2">
      <c r="A512" s="201"/>
      <c r="B512" s="201"/>
      <c r="C512" s="201"/>
      <c r="D512" s="201"/>
      <c r="E512" s="201"/>
      <c r="F512" s="201"/>
      <c r="G512" s="201"/>
      <c r="Z512" s="202"/>
      <c r="AA512" s="202"/>
      <c r="AB512" s="202"/>
      <c r="AC512" s="202"/>
      <c r="AD512" s="202"/>
      <c r="AE512" s="202"/>
      <c r="AF512" s="202"/>
      <c r="AG512" s="202"/>
      <c r="AH512" s="202"/>
      <c r="AI512" s="202"/>
      <c r="AJ512" s="202"/>
      <c r="AK512" s="202"/>
      <c r="AL512" s="202"/>
      <c r="AM512" s="202"/>
      <c r="AN512" s="202"/>
      <c r="AO512" s="202"/>
      <c r="AP512" s="202"/>
      <c r="AQ512" s="202"/>
      <c r="AR512" s="202"/>
      <c r="AS512" s="202"/>
      <c r="AT512" s="202"/>
      <c r="AU512" s="202"/>
      <c r="AV512" s="202"/>
      <c r="AW512" s="202"/>
      <c r="AX512" s="202"/>
      <c r="AY512" s="202"/>
      <c r="AZ512" s="202"/>
      <c r="BA512" s="202"/>
      <c r="BB512" s="202"/>
      <c r="BC512" s="202"/>
      <c r="BD512" s="202"/>
      <c r="BE512" s="202"/>
      <c r="BF512" s="202"/>
      <c r="BG512" s="202"/>
      <c r="BH512" s="202"/>
      <c r="BI512" s="202"/>
      <c r="BJ512" s="202"/>
      <c r="BK512" s="202"/>
      <c r="BL512" s="202"/>
      <c r="BM512" s="202"/>
      <c r="BN512" s="202"/>
      <c r="BO512" s="202"/>
      <c r="BP512" s="202"/>
      <c r="BQ512" s="202"/>
      <c r="BR512" s="202"/>
      <c r="BS512" s="202"/>
      <c r="BT512" s="202"/>
      <c r="BU512" s="202"/>
      <c r="BV512" s="202"/>
      <c r="BW512" s="202"/>
      <c r="BX512" s="202"/>
    </row>
    <row r="513" spans="1:76" ht="11.25" customHeight="1" x14ac:dyDescent="0.2">
      <c r="A513" s="201"/>
      <c r="B513" s="201"/>
      <c r="C513" s="201"/>
      <c r="D513" s="201"/>
      <c r="E513" s="201"/>
      <c r="F513" s="201"/>
      <c r="G513" s="201"/>
      <c r="Z513" s="202"/>
      <c r="AA513" s="202"/>
      <c r="AB513" s="202"/>
      <c r="AC513" s="202"/>
      <c r="AD513" s="202"/>
      <c r="AE513" s="202"/>
      <c r="AF513" s="202"/>
      <c r="AG513" s="202"/>
      <c r="AH513" s="202"/>
      <c r="AI513" s="202"/>
      <c r="AJ513" s="202"/>
      <c r="AK513" s="202"/>
      <c r="AL513" s="202"/>
      <c r="AM513" s="202"/>
      <c r="AN513" s="202"/>
      <c r="AO513" s="202"/>
      <c r="AP513" s="202"/>
      <c r="AQ513" s="202"/>
      <c r="AR513" s="202"/>
      <c r="AS513" s="202"/>
      <c r="AT513" s="202"/>
      <c r="AU513" s="202"/>
      <c r="AV513" s="202"/>
      <c r="AW513" s="202"/>
      <c r="AX513" s="202"/>
      <c r="AY513" s="202"/>
      <c r="AZ513" s="202"/>
      <c r="BA513" s="202"/>
      <c r="BB513" s="202"/>
      <c r="BC513" s="202"/>
      <c r="BD513" s="202"/>
      <c r="BE513" s="202"/>
      <c r="BF513" s="202"/>
      <c r="BG513" s="202"/>
      <c r="BH513" s="202"/>
      <c r="BI513" s="202"/>
      <c r="BJ513" s="202"/>
      <c r="BK513" s="202"/>
      <c r="BL513" s="202"/>
      <c r="BM513" s="202"/>
      <c r="BN513" s="202"/>
      <c r="BO513" s="202"/>
      <c r="BP513" s="202"/>
      <c r="BQ513" s="202"/>
      <c r="BR513" s="202"/>
      <c r="BS513" s="202"/>
      <c r="BT513" s="202"/>
      <c r="BU513" s="202"/>
      <c r="BV513" s="202"/>
      <c r="BW513" s="202"/>
      <c r="BX513" s="202"/>
    </row>
    <row r="514" spans="1:76" ht="11.25" customHeight="1" x14ac:dyDescent="0.2">
      <c r="A514" s="201"/>
      <c r="B514" s="201"/>
      <c r="C514" s="201"/>
      <c r="D514" s="201"/>
      <c r="E514" s="201"/>
      <c r="F514" s="201"/>
      <c r="G514" s="201"/>
      <c r="Z514" s="202"/>
      <c r="AA514" s="202"/>
      <c r="AB514" s="202"/>
      <c r="AC514" s="202"/>
      <c r="AD514" s="202"/>
      <c r="AE514" s="202"/>
      <c r="AF514" s="202"/>
      <c r="AG514" s="202"/>
      <c r="AH514" s="202"/>
      <c r="AI514" s="202"/>
      <c r="AJ514" s="202"/>
      <c r="AK514" s="202"/>
      <c r="AL514" s="202"/>
      <c r="AM514" s="202"/>
      <c r="AN514" s="202"/>
      <c r="AO514" s="202"/>
      <c r="AP514" s="202"/>
      <c r="AQ514" s="202"/>
      <c r="AR514" s="202"/>
      <c r="AS514" s="202"/>
      <c r="AT514" s="202"/>
      <c r="AU514" s="202"/>
      <c r="AV514" s="202"/>
      <c r="AW514" s="202"/>
      <c r="AX514" s="202"/>
      <c r="AY514" s="202"/>
      <c r="AZ514" s="202"/>
      <c r="BA514" s="202"/>
      <c r="BB514" s="202"/>
      <c r="BC514" s="202"/>
      <c r="BD514" s="202"/>
      <c r="BE514" s="202"/>
      <c r="BF514" s="202"/>
      <c r="BG514" s="202"/>
      <c r="BH514" s="202"/>
      <c r="BI514" s="202"/>
      <c r="BJ514" s="202"/>
      <c r="BK514" s="202"/>
      <c r="BL514" s="202"/>
      <c r="BM514" s="202"/>
      <c r="BN514" s="202"/>
      <c r="BO514" s="202"/>
      <c r="BP514" s="202"/>
      <c r="BQ514" s="202"/>
      <c r="BR514" s="202"/>
      <c r="BS514" s="202"/>
      <c r="BT514" s="202"/>
      <c r="BU514" s="202"/>
      <c r="BV514" s="202"/>
      <c r="BW514" s="202"/>
      <c r="BX514" s="202"/>
    </row>
    <row r="515" spans="1:76" ht="11.25" customHeight="1" x14ac:dyDescent="0.2">
      <c r="A515" s="201"/>
      <c r="B515" s="201"/>
      <c r="C515" s="201"/>
      <c r="D515" s="201"/>
      <c r="E515" s="201"/>
      <c r="F515" s="201"/>
      <c r="G515" s="201"/>
      <c r="Z515" s="202"/>
      <c r="AA515" s="202"/>
      <c r="AB515" s="202"/>
      <c r="AC515" s="202"/>
      <c r="AD515" s="202"/>
      <c r="AE515" s="202"/>
      <c r="AF515" s="202"/>
      <c r="AG515" s="202"/>
      <c r="AH515" s="202"/>
      <c r="AI515" s="202"/>
      <c r="AJ515" s="202"/>
      <c r="AK515" s="202"/>
      <c r="AL515" s="202"/>
      <c r="AM515" s="202"/>
      <c r="AN515" s="202"/>
      <c r="AO515" s="202"/>
      <c r="AP515" s="202"/>
      <c r="AQ515" s="202"/>
      <c r="AR515" s="202"/>
      <c r="AS515" s="202"/>
      <c r="AT515" s="202"/>
      <c r="AU515" s="202"/>
      <c r="AV515" s="202"/>
      <c r="AW515" s="202"/>
      <c r="AX515" s="202"/>
      <c r="AY515" s="202"/>
      <c r="AZ515" s="202"/>
      <c r="BA515" s="202"/>
      <c r="BB515" s="202"/>
      <c r="BC515" s="202"/>
      <c r="BD515" s="202"/>
      <c r="BE515" s="202"/>
      <c r="BF515" s="202"/>
      <c r="BG515" s="202"/>
      <c r="BH515" s="202"/>
      <c r="BI515" s="202"/>
      <c r="BJ515" s="202"/>
      <c r="BK515" s="202"/>
      <c r="BL515" s="202"/>
      <c r="BM515" s="202"/>
      <c r="BN515" s="202"/>
      <c r="BO515" s="202"/>
      <c r="BP515" s="202"/>
      <c r="BQ515" s="202"/>
      <c r="BR515" s="202"/>
      <c r="BS515" s="202"/>
      <c r="BT515" s="202"/>
      <c r="BU515" s="202"/>
      <c r="BV515" s="202"/>
      <c r="BW515" s="202"/>
      <c r="BX515" s="202"/>
    </row>
    <row r="516" spans="1:76" ht="11.25" customHeight="1" x14ac:dyDescent="0.2">
      <c r="A516" s="201"/>
      <c r="B516" s="201"/>
      <c r="C516" s="201"/>
      <c r="D516" s="201"/>
      <c r="E516" s="201"/>
      <c r="F516" s="201"/>
      <c r="G516" s="201"/>
      <c r="Z516" s="202"/>
      <c r="AA516" s="202"/>
      <c r="AB516" s="202"/>
      <c r="AC516" s="202"/>
      <c r="AD516" s="202"/>
      <c r="AE516" s="202"/>
      <c r="AF516" s="202"/>
      <c r="AG516" s="202"/>
      <c r="AH516" s="202"/>
      <c r="AI516" s="202"/>
      <c r="AJ516" s="202"/>
      <c r="AK516" s="202"/>
      <c r="AL516" s="202"/>
      <c r="AM516" s="202"/>
      <c r="AN516" s="202"/>
      <c r="AO516" s="202"/>
      <c r="AP516" s="202"/>
      <c r="AQ516" s="202"/>
      <c r="AR516" s="202"/>
      <c r="AS516" s="202"/>
      <c r="AT516" s="202"/>
      <c r="AU516" s="202"/>
      <c r="AV516" s="202"/>
      <c r="AW516" s="202"/>
      <c r="AX516" s="202"/>
      <c r="AY516" s="202"/>
      <c r="AZ516" s="202"/>
      <c r="BA516" s="202"/>
      <c r="BB516" s="202"/>
      <c r="BC516" s="202"/>
      <c r="BD516" s="202"/>
      <c r="BE516" s="202"/>
      <c r="BF516" s="202"/>
      <c r="BG516" s="202"/>
      <c r="BH516" s="202"/>
      <c r="BI516" s="202"/>
      <c r="BJ516" s="202"/>
      <c r="BK516" s="202"/>
      <c r="BL516" s="202"/>
      <c r="BM516" s="202"/>
      <c r="BN516" s="202"/>
      <c r="BO516" s="202"/>
      <c r="BP516" s="202"/>
      <c r="BQ516" s="202"/>
      <c r="BR516" s="202"/>
      <c r="BS516" s="202"/>
      <c r="BT516" s="202"/>
      <c r="BU516" s="202"/>
      <c r="BV516" s="202"/>
      <c r="BW516" s="202"/>
      <c r="BX516" s="202"/>
    </row>
    <row r="517" spans="1:76" ht="11.25" customHeight="1" x14ac:dyDescent="0.2">
      <c r="A517" s="201"/>
      <c r="B517" s="201"/>
      <c r="C517" s="201"/>
      <c r="D517" s="201"/>
      <c r="E517" s="201"/>
      <c r="F517" s="201"/>
      <c r="G517" s="201"/>
      <c r="Z517" s="202"/>
      <c r="AA517" s="202"/>
      <c r="AB517" s="202"/>
      <c r="AC517" s="202"/>
      <c r="AD517" s="202"/>
      <c r="AE517" s="202"/>
      <c r="AF517" s="202"/>
      <c r="AG517" s="202"/>
      <c r="AH517" s="202"/>
      <c r="AI517" s="202"/>
      <c r="AJ517" s="202"/>
      <c r="AK517" s="202"/>
      <c r="AL517" s="202"/>
      <c r="AM517" s="202"/>
      <c r="AN517" s="202"/>
      <c r="AO517" s="202"/>
      <c r="AP517" s="202"/>
      <c r="AQ517" s="202"/>
      <c r="AR517" s="202"/>
      <c r="AS517" s="202"/>
      <c r="AT517" s="202"/>
      <c r="AU517" s="202"/>
      <c r="AV517" s="202"/>
      <c r="AW517" s="202"/>
      <c r="AX517" s="202"/>
      <c r="AY517" s="202"/>
      <c r="AZ517" s="202"/>
      <c r="BA517" s="202"/>
      <c r="BB517" s="202"/>
      <c r="BC517" s="202"/>
      <c r="BD517" s="202"/>
      <c r="BE517" s="202"/>
      <c r="BF517" s="202"/>
      <c r="BG517" s="202"/>
      <c r="BH517" s="202"/>
      <c r="BI517" s="202"/>
      <c r="BJ517" s="202"/>
      <c r="BK517" s="202"/>
      <c r="BL517" s="202"/>
      <c r="BM517" s="202"/>
      <c r="BN517" s="202"/>
      <c r="BO517" s="202"/>
      <c r="BP517" s="202"/>
      <c r="BQ517" s="202"/>
      <c r="BR517" s="202"/>
      <c r="BS517" s="202"/>
      <c r="BT517" s="202"/>
      <c r="BU517" s="202"/>
      <c r="BV517" s="202"/>
      <c r="BW517" s="202"/>
      <c r="BX517" s="202"/>
    </row>
    <row r="518" spans="1:76" ht="11.25" customHeight="1" x14ac:dyDescent="0.2">
      <c r="A518" s="201"/>
      <c r="B518" s="201"/>
      <c r="C518" s="201"/>
      <c r="D518" s="201"/>
      <c r="E518" s="201"/>
      <c r="F518" s="201"/>
      <c r="G518" s="201"/>
      <c r="Z518" s="202"/>
      <c r="AA518" s="202"/>
      <c r="AB518" s="202"/>
      <c r="AC518" s="202"/>
      <c r="AD518" s="202"/>
      <c r="AE518" s="202"/>
      <c r="AF518" s="202"/>
      <c r="AG518" s="202"/>
      <c r="AH518" s="202"/>
      <c r="AI518" s="202"/>
      <c r="AJ518" s="202"/>
      <c r="AK518" s="202"/>
      <c r="AL518" s="202"/>
      <c r="AM518" s="202"/>
      <c r="AN518" s="202"/>
      <c r="AO518" s="202"/>
      <c r="AP518" s="202"/>
      <c r="AQ518" s="202"/>
      <c r="AR518" s="202"/>
      <c r="AS518" s="202"/>
      <c r="AT518" s="202"/>
      <c r="AU518" s="202"/>
      <c r="AV518" s="202"/>
      <c r="AW518" s="202"/>
      <c r="AX518" s="202"/>
      <c r="AY518" s="202"/>
      <c r="AZ518" s="202"/>
      <c r="BA518" s="202"/>
      <c r="BB518" s="202"/>
      <c r="BC518" s="202"/>
      <c r="BD518" s="202"/>
      <c r="BE518" s="202"/>
      <c r="BF518" s="202"/>
      <c r="BG518" s="202"/>
      <c r="BH518" s="202"/>
      <c r="BI518" s="202"/>
      <c r="BJ518" s="202"/>
      <c r="BK518" s="202"/>
      <c r="BL518" s="202"/>
      <c r="BM518" s="202"/>
      <c r="BN518" s="202"/>
      <c r="BO518" s="202"/>
      <c r="BP518" s="202"/>
      <c r="BQ518" s="202"/>
      <c r="BR518" s="202"/>
      <c r="BS518" s="202"/>
      <c r="BT518" s="202"/>
      <c r="BU518" s="202"/>
      <c r="BV518" s="202"/>
      <c r="BW518" s="202"/>
      <c r="BX518" s="202"/>
    </row>
    <row r="519" spans="1:76" ht="11.25" customHeight="1" x14ac:dyDescent="0.2">
      <c r="A519" s="201"/>
      <c r="B519" s="201"/>
      <c r="C519" s="201"/>
      <c r="D519" s="201"/>
      <c r="E519" s="201"/>
      <c r="F519" s="201"/>
      <c r="G519" s="201"/>
      <c r="Z519" s="202"/>
      <c r="AA519" s="202"/>
      <c r="AB519" s="202"/>
      <c r="AC519" s="202"/>
      <c r="AD519" s="202"/>
      <c r="AE519" s="202"/>
      <c r="AF519" s="202"/>
      <c r="AG519" s="202"/>
      <c r="AH519" s="202"/>
      <c r="AI519" s="202"/>
      <c r="AJ519" s="202"/>
      <c r="AK519" s="202"/>
      <c r="AL519" s="202"/>
      <c r="AM519" s="202"/>
      <c r="AN519" s="202"/>
      <c r="AO519" s="202"/>
      <c r="AP519" s="202"/>
      <c r="AQ519" s="202"/>
      <c r="AR519" s="202"/>
      <c r="AS519" s="202"/>
      <c r="AT519" s="202"/>
      <c r="AU519" s="202"/>
      <c r="AV519" s="202"/>
      <c r="AW519" s="202"/>
      <c r="AX519" s="202"/>
      <c r="AY519" s="202"/>
      <c r="AZ519" s="202"/>
      <c r="BA519" s="202"/>
      <c r="BB519" s="202"/>
      <c r="BC519" s="202"/>
      <c r="BD519" s="202"/>
      <c r="BE519" s="202"/>
      <c r="BF519" s="202"/>
      <c r="BG519" s="202"/>
      <c r="BH519" s="202"/>
      <c r="BI519" s="202"/>
      <c r="BJ519" s="202"/>
      <c r="BK519" s="202"/>
      <c r="BL519" s="202"/>
      <c r="BM519" s="202"/>
      <c r="BN519" s="202"/>
      <c r="BO519" s="202"/>
      <c r="BP519" s="202"/>
      <c r="BQ519" s="202"/>
      <c r="BR519" s="202"/>
      <c r="BS519" s="202"/>
      <c r="BT519" s="202"/>
      <c r="BU519" s="202"/>
      <c r="BV519" s="202"/>
      <c r="BW519" s="202"/>
      <c r="BX519" s="202"/>
    </row>
    <row r="520" spans="1:76" ht="11.25" customHeight="1" x14ac:dyDescent="0.2">
      <c r="A520" s="201"/>
      <c r="B520" s="201"/>
      <c r="C520" s="201"/>
      <c r="D520" s="201"/>
      <c r="E520" s="201"/>
      <c r="F520" s="201"/>
      <c r="G520" s="201"/>
      <c r="Z520" s="202"/>
      <c r="AA520" s="202"/>
      <c r="AB520" s="202"/>
      <c r="AC520" s="202"/>
      <c r="AD520" s="202"/>
      <c r="AE520" s="202"/>
      <c r="AF520" s="202"/>
      <c r="AG520" s="202"/>
      <c r="AH520" s="202"/>
      <c r="AI520" s="202"/>
      <c r="AJ520" s="202"/>
      <c r="AK520" s="202"/>
      <c r="AL520" s="202"/>
      <c r="AM520" s="202"/>
      <c r="AN520" s="202"/>
      <c r="AO520" s="202"/>
      <c r="AP520" s="202"/>
      <c r="AQ520" s="202"/>
      <c r="AR520" s="202"/>
      <c r="AS520" s="202"/>
      <c r="AT520" s="202"/>
      <c r="AU520" s="202"/>
      <c r="AV520" s="202"/>
      <c r="AW520" s="202"/>
      <c r="AX520" s="202"/>
      <c r="AY520" s="202"/>
      <c r="AZ520" s="202"/>
      <c r="BA520" s="202"/>
      <c r="BB520" s="202"/>
      <c r="BC520" s="202"/>
      <c r="BD520" s="202"/>
      <c r="BE520" s="202"/>
      <c r="BF520" s="202"/>
      <c r="BG520" s="202"/>
      <c r="BH520" s="202"/>
      <c r="BI520" s="202"/>
      <c r="BJ520" s="202"/>
      <c r="BK520" s="202"/>
      <c r="BL520" s="202"/>
      <c r="BM520" s="202"/>
      <c r="BN520" s="202"/>
      <c r="BO520" s="202"/>
      <c r="BP520" s="202"/>
      <c r="BQ520" s="202"/>
      <c r="BR520" s="202"/>
      <c r="BS520" s="202"/>
      <c r="BT520" s="202"/>
      <c r="BU520" s="202"/>
      <c r="BV520" s="202"/>
      <c r="BW520" s="202"/>
      <c r="BX520" s="202"/>
    </row>
    <row r="521" spans="1:76" ht="11.25" customHeight="1" x14ac:dyDescent="0.2">
      <c r="A521" s="201"/>
      <c r="B521" s="201"/>
      <c r="C521" s="201"/>
      <c r="D521" s="201"/>
      <c r="E521" s="201"/>
      <c r="F521" s="201"/>
      <c r="G521" s="201"/>
      <c r="Z521" s="202"/>
      <c r="AA521" s="202"/>
      <c r="AB521" s="202"/>
      <c r="AC521" s="202"/>
      <c r="AD521" s="202"/>
      <c r="AE521" s="202"/>
      <c r="AF521" s="202"/>
      <c r="AG521" s="202"/>
      <c r="AH521" s="202"/>
      <c r="AI521" s="202"/>
      <c r="AJ521" s="202"/>
      <c r="AK521" s="202"/>
      <c r="AL521" s="202"/>
      <c r="AM521" s="202"/>
      <c r="AN521" s="202"/>
      <c r="AO521" s="202"/>
      <c r="AP521" s="202"/>
      <c r="AQ521" s="202"/>
      <c r="AR521" s="202"/>
      <c r="AS521" s="202"/>
      <c r="AT521" s="202"/>
      <c r="AU521" s="202"/>
      <c r="AV521" s="202"/>
      <c r="AW521" s="202"/>
      <c r="AX521" s="202"/>
      <c r="AY521" s="202"/>
      <c r="AZ521" s="202"/>
      <c r="BA521" s="202"/>
      <c r="BB521" s="202"/>
      <c r="BC521" s="202"/>
      <c r="BD521" s="202"/>
      <c r="BE521" s="202"/>
      <c r="BF521" s="202"/>
      <c r="BG521" s="202"/>
      <c r="BH521" s="202"/>
      <c r="BI521" s="202"/>
      <c r="BJ521" s="202"/>
      <c r="BK521" s="202"/>
      <c r="BL521" s="202"/>
      <c r="BM521" s="202"/>
      <c r="BN521" s="202"/>
      <c r="BO521" s="202"/>
      <c r="BP521" s="202"/>
      <c r="BQ521" s="202"/>
      <c r="BR521" s="202"/>
      <c r="BS521" s="202"/>
      <c r="BT521" s="202"/>
      <c r="BU521" s="202"/>
      <c r="BV521" s="202"/>
      <c r="BW521" s="202"/>
      <c r="BX521" s="202"/>
    </row>
    <row r="522" spans="1:76" ht="11.25" customHeight="1" x14ac:dyDescent="0.2">
      <c r="A522" s="201"/>
      <c r="B522" s="201"/>
      <c r="C522" s="201"/>
      <c r="D522" s="201"/>
      <c r="E522" s="201"/>
      <c r="F522" s="201"/>
      <c r="G522" s="201"/>
      <c r="Z522" s="202"/>
      <c r="AA522" s="202"/>
      <c r="AB522" s="202"/>
      <c r="AC522" s="202"/>
      <c r="AD522" s="202"/>
      <c r="AE522" s="202"/>
      <c r="AF522" s="202"/>
      <c r="AG522" s="202"/>
      <c r="AH522" s="202"/>
      <c r="AI522" s="202"/>
      <c r="AJ522" s="202"/>
      <c r="AK522" s="202"/>
      <c r="AL522" s="202"/>
      <c r="AM522" s="202"/>
      <c r="AN522" s="202"/>
      <c r="AO522" s="202"/>
      <c r="AP522" s="202"/>
      <c r="AQ522" s="202"/>
      <c r="AR522" s="202"/>
      <c r="AS522" s="202"/>
      <c r="AT522" s="202"/>
      <c r="AU522" s="202"/>
      <c r="AV522" s="202"/>
      <c r="AW522" s="202"/>
      <c r="AX522" s="202"/>
      <c r="AY522" s="202"/>
      <c r="AZ522" s="202"/>
      <c r="BA522" s="202"/>
      <c r="BB522" s="202"/>
      <c r="BC522" s="202"/>
      <c r="BD522" s="202"/>
      <c r="BE522" s="202"/>
      <c r="BF522" s="202"/>
      <c r="BG522" s="202"/>
      <c r="BH522" s="202"/>
      <c r="BI522" s="202"/>
      <c r="BJ522" s="202"/>
      <c r="BK522" s="202"/>
      <c r="BL522" s="202"/>
      <c r="BM522" s="202"/>
      <c r="BN522" s="202"/>
      <c r="BO522" s="202"/>
      <c r="BP522" s="202"/>
      <c r="BQ522" s="202"/>
      <c r="BR522" s="202"/>
      <c r="BS522" s="202"/>
      <c r="BT522" s="202"/>
      <c r="BU522" s="202"/>
      <c r="BV522" s="202"/>
      <c r="BW522" s="202"/>
      <c r="BX522" s="202"/>
    </row>
    <row r="523" spans="1:76" ht="11.25" customHeight="1" x14ac:dyDescent="0.2">
      <c r="A523" s="201"/>
      <c r="B523" s="201"/>
      <c r="C523" s="201"/>
      <c r="D523" s="201"/>
      <c r="E523" s="201"/>
      <c r="F523" s="201"/>
      <c r="G523" s="201"/>
      <c r="Z523" s="202"/>
      <c r="AA523" s="202"/>
      <c r="AB523" s="202"/>
      <c r="AC523" s="202"/>
      <c r="AD523" s="202"/>
      <c r="AE523" s="202"/>
      <c r="AF523" s="202"/>
      <c r="AG523" s="202"/>
      <c r="AH523" s="202"/>
      <c r="AI523" s="202"/>
      <c r="AJ523" s="202"/>
      <c r="AK523" s="202"/>
      <c r="AL523" s="202"/>
      <c r="AM523" s="202"/>
      <c r="AN523" s="202"/>
      <c r="AO523" s="202"/>
      <c r="AP523" s="202"/>
      <c r="AQ523" s="202"/>
      <c r="AR523" s="202"/>
      <c r="AS523" s="202"/>
      <c r="AT523" s="202"/>
      <c r="AU523" s="202"/>
      <c r="AV523" s="202"/>
      <c r="AW523" s="202"/>
      <c r="AX523" s="202"/>
      <c r="AY523" s="202"/>
      <c r="AZ523" s="202"/>
      <c r="BA523" s="202"/>
      <c r="BB523" s="202"/>
      <c r="BC523" s="202"/>
      <c r="BD523" s="202"/>
      <c r="BE523" s="202"/>
      <c r="BF523" s="202"/>
      <c r="BG523" s="202"/>
      <c r="BH523" s="202"/>
      <c r="BI523" s="202"/>
      <c r="BJ523" s="202"/>
      <c r="BK523" s="202"/>
      <c r="BL523" s="202"/>
      <c r="BM523" s="202"/>
      <c r="BN523" s="202"/>
      <c r="BO523" s="202"/>
      <c r="BP523" s="202"/>
      <c r="BQ523" s="202"/>
      <c r="BR523" s="202"/>
      <c r="BS523" s="202"/>
      <c r="BT523" s="202"/>
      <c r="BU523" s="202"/>
      <c r="BV523" s="202"/>
      <c r="BW523" s="202"/>
      <c r="BX523" s="202"/>
    </row>
    <row r="524" spans="1:76" ht="11.25" customHeight="1" x14ac:dyDescent="0.2">
      <c r="A524" s="201"/>
      <c r="B524" s="201"/>
      <c r="C524" s="201"/>
      <c r="D524" s="201"/>
      <c r="E524" s="201"/>
      <c r="F524" s="201"/>
      <c r="G524" s="201"/>
      <c r="Z524" s="202"/>
      <c r="AA524" s="202"/>
      <c r="AB524" s="202"/>
      <c r="AC524" s="202"/>
      <c r="AD524" s="202"/>
      <c r="AE524" s="202"/>
      <c r="AF524" s="202"/>
      <c r="AG524" s="202"/>
      <c r="AH524" s="202"/>
      <c r="AI524" s="202"/>
      <c r="AJ524" s="202"/>
      <c r="AK524" s="202"/>
      <c r="AL524" s="202"/>
      <c r="AM524" s="202"/>
      <c r="AN524" s="202"/>
      <c r="AO524" s="202"/>
      <c r="AP524" s="202"/>
      <c r="AQ524" s="202"/>
      <c r="AR524" s="202"/>
      <c r="AS524" s="202"/>
      <c r="AT524" s="202"/>
      <c r="AU524" s="202"/>
      <c r="AV524" s="202"/>
      <c r="AW524" s="202"/>
      <c r="AX524" s="202"/>
      <c r="AY524" s="202"/>
      <c r="AZ524" s="202"/>
      <c r="BA524" s="202"/>
      <c r="BB524" s="202"/>
      <c r="BC524" s="202"/>
      <c r="BD524" s="202"/>
      <c r="BE524" s="202"/>
      <c r="BF524" s="202"/>
      <c r="BG524" s="202"/>
      <c r="BH524" s="202"/>
      <c r="BI524" s="202"/>
      <c r="BJ524" s="202"/>
      <c r="BK524" s="202"/>
      <c r="BL524" s="202"/>
      <c r="BM524" s="202"/>
      <c r="BN524" s="202"/>
      <c r="BO524" s="202"/>
      <c r="BP524" s="202"/>
      <c r="BQ524" s="202"/>
      <c r="BR524" s="202"/>
      <c r="BS524" s="202"/>
      <c r="BT524" s="202"/>
      <c r="BU524" s="202"/>
      <c r="BV524" s="202"/>
      <c r="BW524" s="202"/>
      <c r="BX524" s="202"/>
    </row>
    <row r="525" spans="1:76" ht="11.25" customHeight="1" x14ac:dyDescent="0.2">
      <c r="A525" s="201"/>
      <c r="B525" s="201"/>
      <c r="C525" s="201"/>
      <c r="D525" s="201"/>
      <c r="E525" s="201"/>
      <c r="F525" s="201"/>
      <c r="G525" s="201"/>
      <c r="Z525" s="202"/>
      <c r="AA525" s="202"/>
      <c r="AB525" s="202"/>
      <c r="AC525" s="202"/>
      <c r="AD525" s="202"/>
      <c r="AE525" s="202"/>
      <c r="AF525" s="202"/>
      <c r="AG525" s="202"/>
      <c r="AH525" s="202"/>
      <c r="AI525" s="202"/>
      <c r="AJ525" s="202"/>
      <c r="AK525" s="202"/>
      <c r="AL525" s="202"/>
      <c r="AM525" s="202"/>
      <c r="AN525" s="202"/>
      <c r="AO525" s="202"/>
      <c r="AP525" s="202"/>
      <c r="AQ525" s="202"/>
      <c r="AR525" s="202"/>
      <c r="AS525" s="202"/>
      <c r="AT525" s="202"/>
      <c r="AU525" s="202"/>
      <c r="AV525" s="202"/>
      <c r="AW525" s="202"/>
      <c r="AX525" s="202"/>
      <c r="AY525" s="202"/>
      <c r="AZ525" s="202"/>
      <c r="BA525" s="202"/>
      <c r="BB525" s="202"/>
      <c r="BC525" s="202"/>
      <c r="BD525" s="202"/>
      <c r="BE525" s="202"/>
      <c r="BF525" s="202"/>
      <c r="BG525" s="202"/>
      <c r="BH525" s="202"/>
      <c r="BI525" s="202"/>
      <c r="BJ525" s="202"/>
      <c r="BK525" s="202"/>
      <c r="BL525" s="202"/>
      <c r="BM525" s="202"/>
      <c r="BN525" s="202"/>
      <c r="BO525" s="202"/>
      <c r="BP525" s="202"/>
      <c r="BQ525" s="202"/>
      <c r="BR525" s="202"/>
      <c r="BS525" s="202"/>
      <c r="BT525" s="202"/>
      <c r="BU525" s="202"/>
      <c r="BV525" s="202"/>
      <c r="BW525" s="202"/>
      <c r="BX525" s="202"/>
    </row>
    <row r="526" spans="1:76" ht="11.25" customHeight="1" x14ac:dyDescent="0.2">
      <c r="A526" s="201"/>
      <c r="B526" s="201"/>
      <c r="C526" s="201"/>
      <c r="D526" s="201"/>
      <c r="E526" s="201"/>
      <c r="F526" s="201"/>
      <c r="G526" s="201"/>
      <c r="Z526" s="202"/>
      <c r="AA526" s="202"/>
      <c r="AB526" s="202"/>
      <c r="AC526" s="202"/>
      <c r="AD526" s="202"/>
      <c r="AE526" s="202"/>
      <c r="AF526" s="202"/>
      <c r="AG526" s="202"/>
      <c r="AH526" s="202"/>
      <c r="AI526" s="202"/>
      <c r="AJ526" s="202"/>
      <c r="AK526" s="202"/>
      <c r="AL526" s="202"/>
      <c r="AM526" s="202"/>
      <c r="AN526" s="202"/>
      <c r="AO526" s="202"/>
      <c r="AP526" s="202"/>
      <c r="AQ526" s="202"/>
      <c r="AR526" s="202"/>
      <c r="AS526" s="202"/>
      <c r="AT526" s="202"/>
      <c r="AU526" s="202"/>
      <c r="AV526" s="202"/>
      <c r="AW526" s="202"/>
      <c r="AX526" s="202"/>
      <c r="AY526" s="202"/>
      <c r="AZ526" s="202"/>
      <c r="BA526" s="202"/>
      <c r="BB526" s="202"/>
      <c r="BC526" s="202"/>
      <c r="BD526" s="202"/>
      <c r="BE526" s="202"/>
      <c r="BF526" s="202"/>
      <c r="BG526" s="202"/>
      <c r="BH526" s="202"/>
      <c r="BI526" s="202"/>
      <c r="BJ526" s="202"/>
      <c r="BK526" s="202"/>
      <c r="BL526" s="202"/>
      <c r="BM526" s="202"/>
      <c r="BN526" s="202"/>
      <c r="BO526" s="202"/>
      <c r="BP526" s="202"/>
      <c r="BQ526" s="202"/>
      <c r="BR526" s="202"/>
      <c r="BS526" s="202"/>
      <c r="BT526" s="202"/>
      <c r="BU526" s="202"/>
      <c r="BV526" s="202"/>
      <c r="BW526" s="202"/>
      <c r="BX526" s="202"/>
    </row>
    <row r="527" spans="1:76" ht="11.25" customHeight="1" x14ac:dyDescent="0.2">
      <c r="A527" s="201"/>
      <c r="B527" s="201"/>
      <c r="C527" s="201"/>
      <c r="D527" s="201"/>
      <c r="E527" s="201"/>
      <c r="F527" s="201"/>
      <c r="G527" s="201"/>
      <c r="Z527" s="202"/>
      <c r="AA527" s="202"/>
      <c r="AB527" s="202"/>
      <c r="AC527" s="202"/>
      <c r="AD527" s="202"/>
      <c r="AE527" s="202"/>
      <c r="AF527" s="202"/>
      <c r="AG527" s="202"/>
      <c r="AH527" s="202"/>
      <c r="AI527" s="202"/>
      <c r="AJ527" s="202"/>
      <c r="AK527" s="202"/>
      <c r="AL527" s="202"/>
      <c r="AM527" s="202"/>
      <c r="AN527" s="202"/>
      <c r="AO527" s="202"/>
      <c r="AP527" s="202"/>
      <c r="AQ527" s="202"/>
      <c r="AR527" s="202"/>
      <c r="AS527" s="202"/>
      <c r="AT527" s="202"/>
      <c r="AU527" s="202"/>
      <c r="AV527" s="202"/>
      <c r="AW527" s="202"/>
      <c r="AX527" s="202"/>
      <c r="AY527" s="202"/>
      <c r="AZ527" s="202"/>
      <c r="BA527" s="202"/>
      <c r="BB527" s="202"/>
      <c r="BC527" s="202"/>
      <c r="BD527" s="202"/>
      <c r="BE527" s="202"/>
      <c r="BF527" s="202"/>
      <c r="BG527" s="202"/>
      <c r="BH527" s="202"/>
      <c r="BI527" s="202"/>
      <c r="BJ527" s="202"/>
      <c r="BK527" s="202"/>
      <c r="BL527" s="202"/>
      <c r="BM527" s="202"/>
      <c r="BN527" s="202"/>
      <c r="BO527" s="202"/>
      <c r="BP527" s="202"/>
      <c r="BQ527" s="202"/>
      <c r="BR527" s="202"/>
      <c r="BS527" s="202"/>
      <c r="BT527" s="202"/>
      <c r="BU527" s="202"/>
      <c r="BV527" s="202"/>
      <c r="BW527" s="202"/>
      <c r="BX527" s="202"/>
    </row>
    <row r="528" spans="1:76" ht="11.25" customHeight="1" x14ac:dyDescent="0.2">
      <c r="A528" s="201"/>
      <c r="B528" s="201"/>
      <c r="C528" s="201"/>
      <c r="D528" s="201"/>
      <c r="E528" s="201"/>
      <c r="F528" s="201"/>
      <c r="G528" s="201"/>
      <c r="Z528" s="202"/>
      <c r="AA528" s="202"/>
      <c r="AB528" s="202"/>
      <c r="AC528" s="202"/>
      <c r="AD528" s="202"/>
      <c r="AE528" s="202"/>
      <c r="AF528" s="202"/>
      <c r="AG528" s="202"/>
      <c r="AH528" s="202"/>
      <c r="AI528" s="202"/>
      <c r="AJ528" s="202"/>
      <c r="AK528" s="202"/>
      <c r="AL528" s="202"/>
      <c r="AM528" s="202"/>
      <c r="AN528" s="202"/>
      <c r="AO528" s="202"/>
      <c r="AP528" s="202"/>
      <c r="AQ528" s="202"/>
      <c r="AR528" s="202"/>
      <c r="AS528" s="202"/>
      <c r="AT528" s="202"/>
      <c r="AU528" s="202"/>
      <c r="AV528" s="202"/>
      <c r="AW528" s="202"/>
      <c r="AX528" s="202"/>
      <c r="AY528" s="202"/>
      <c r="AZ528" s="202"/>
      <c r="BA528" s="202"/>
      <c r="BB528" s="202"/>
      <c r="BC528" s="202"/>
      <c r="BD528" s="202"/>
      <c r="BE528" s="202"/>
      <c r="BF528" s="202"/>
      <c r="BG528" s="202"/>
      <c r="BH528" s="202"/>
      <c r="BI528" s="202"/>
      <c r="BJ528" s="202"/>
      <c r="BK528" s="202"/>
      <c r="BL528" s="202"/>
      <c r="BM528" s="202"/>
      <c r="BN528" s="202"/>
      <c r="BO528" s="202"/>
      <c r="BP528" s="202"/>
      <c r="BQ528" s="202"/>
      <c r="BR528" s="202"/>
      <c r="BS528" s="202"/>
      <c r="BT528" s="202"/>
      <c r="BU528" s="202"/>
      <c r="BV528" s="202"/>
      <c r="BW528" s="202"/>
      <c r="BX528" s="202"/>
    </row>
    <row r="529" spans="1:76" ht="11.25" customHeight="1" x14ac:dyDescent="0.2">
      <c r="A529" s="201"/>
      <c r="B529" s="201"/>
      <c r="C529" s="201"/>
      <c r="D529" s="201"/>
      <c r="E529" s="201"/>
      <c r="F529" s="201"/>
      <c r="G529" s="201"/>
      <c r="Z529" s="202"/>
      <c r="AA529" s="202"/>
      <c r="AB529" s="202"/>
      <c r="AC529" s="202"/>
      <c r="AD529" s="202"/>
      <c r="AE529" s="202"/>
      <c r="AF529" s="202"/>
      <c r="AG529" s="202"/>
      <c r="AH529" s="202"/>
      <c r="AI529" s="202"/>
      <c r="AJ529" s="202"/>
      <c r="AK529" s="202"/>
      <c r="AL529" s="202"/>
      <c r="AM529" s="202"/>
      <c r="AN529" s="202"/>
      <c r="AO529" s="202"/>
      <c r="AP529" s="202"/>
      <c r="AQ529" s="202"/>
      <c r="AR529" s="202"/>
      <c r="AS529" s="202"/>
      <c r="AT529" s="202"/>
      <c r="AU529" s="202"/>
      <c r="AV529" s="202"/>
      <c r="AW529" s="202"/>
      <c r="AX529" s="202"/>
      <c r="AY529" s="202"/>
      <c r="AZ529" s="202"/>
      <c r="BA529" s="202"/>
      <c r="BB529" s="202"/>
      <c r="BC529" s="202"/>
      <c r="BD529" s="202"/>
      <c r="BE529" s="202"/>
      <c r="BF529" s="202"/>
      <c r="BG529" s="202"/>
      <c r="BH529" s="202"/>
      <c r="BI529" s="202"/>
      <c r="BJ529" s="202"/>
      <c r="BK529" s="202"/>
      <c r="BL529" s="202"/>
      <c r="BM529" s="202"/>
      <c r="BN529" s="202"/>
      <c r="BO529" s="202"/>
      <c r="BP529" s="202"/>
      <c r="BQ529" s="202"/>
      <c r="BR529" s="202"/>
      <c r="BS529" s="202"/>
      <c r="BT529" s="202"/>
      <c r="BU529" s="202"/>
      <c r="BV529" s="202"/>
      <c r="BW529" s="202"/>
      <c r="BX529" s="202"/>
    </row>
    <row r="530" spans="1:76" ht="11.25" customHeight="1" x14ac:dyDescent="0.2">
      <c r="A530" s="201"/>
      <c r="B530" s="201"/>
      <c r="C530" s="201"/>
      <c r="D530" s="201"/>
      <c r="E530" s="201"/>
      <c r="F530" s="201"/>
      <c r="G530" s="201"/>
      <c r="Z530" s="202"/>
      <c r="AA530" s="202"/>
      <c r="AB530" s="202"/>
      <c r="AC530" s="202"/>
      <c r="AD530" s="202"/>
      <c r="AE530" s="202"/>
      <c r="AF530" s="202"/>
      <c r="AG530" s="202"/>
      <c r="AH530" s="202"/>
      <c r="AI530" s="202"/>
      <c r="AJ530" s="202"/>
      <c r="AK530" s="202"/>
      <c r="AL530" s="202"/>
      <c r="AM530" s="202"/>
      <c r="AN530" s="202"/>
      <c r="AO530" s="202"/>
      <c r="AP530" s="202"/>
      <c r="AQ530" s="202"/>
      <c r="AR530" s="202"/>
      <c r="AS530" s="202"/>
      <c r="AT530" s="202"/>
      <c r="AU530" s="202"/>
      <c r="AV530" s="202"/>
      <c r="AW530" s="202"/>
      <c r="AX530" s="202"/>
      <c r="AY530" s="202"/>
      <c r="AZ530" s="202"/>
      <c r="BA530" s="202"/>
      <c r="BB530" s="202"/>
      <c r="BC530" s="202"/>
      <c r="BD530" s="202"/>
      <c r="BE530" s="202"/>
      <c r="BF530" s="202"/>
      <c r="BG530" s="202"/>
      <c r="BH530" s="202"/>
      <c r="BI530" s="202"/>
      <c r="BJ530" s="202"/>
      <c r="BK530" s="202"/>
      <c r="BL530" s="202"/>
      <c r="BM530" s="202"/>
      <c r="BN530" s="202"/>
      <c r="BO530" s="202"/>
      <c r="BP530" s="202"/>
      <c r="BQ530" s="202"/>
      <c r="BR530" s="202"/>
      <c r="BS530" s="202"/>
      <c r="BT530" s="202"/>
      <c r="BU530" s="202"/>
      <c r="BV530" s="202"/>
      <c r="BW530" s="202"/>
      <c r="BX530" s="202"/>
    </row>
    <row r="531" spans="1:76" ht="11.25" customHeight="1" x14ac:dyDescent="0.2">
      <c r="A531" s="201"/>
      <c r="B531" s="201"/>
      <c r="C531" s="201"/>
      <c r="D531" s="201"/>
      <c r="E531" s="201"/>
      <c r="F531" s="201"/>
      <c r="G531" s="201"/>
      <c r="Z531" s="202"/>
      <c r="AA531" s="202"/>
      <c r="AB531" s="202"/>
      <c r="AC531" s="202"/>
      <c r="AD531" s="202"/>
      <c r="AE531" s="202"/>
      <c r="AF531" s="202"/>
      <c r="AG531" s="202"/>
      <c r="AH531" s="202"/>
      <c r="AI531" s="202"/>
      <c r="AJ531" s="202"/>
      <c r="AK531" s="202"/>
      <c r="AL531" s="202"/>
      <c r="AM531" s="202"/>
      <c r="AN531" s="202"/>
      <c r="AO531" s="202"/>
      <c r="AP531" s="202"/>
      <c r="AQ531" s="202"/>
      <c r="AR531" s="202"/>
      <c r="AS531" s="202"/>
      <c r="AT531" s="202"/>
      <c r="AU531" s="202"/>
      <c r="AV531" s="202"/>
      <c r="AW531" s="202"/>
      <c r="AX531" s="202"/>
      <c r="AY531" s="202"/>
      <c r="AZ531" s="202"/>
      <c r="BA531" s="202"/>
      <c r="BB531" s="202"/>
      <c r="BC531" s="202"/>
      <c r="BD531" s="202"/>
      <c r="BE531" s="202"/>
      <c r="BF531" s="202"/>
      <c r="BG531" s="202"/>
      <c r="BH531" s="202"/>
      <c r="BI531" s="202"/>
      <c r="BJ531" s="202"/>
      <c r="BK531" s="202"/>
      <c r="BL531" s="202"/>
      <c r="BM531" s="202"/>
      <c r="BN531" s="202"/>
      <c r="BO531" s="202"/>
      <c r="BP531" s="202"/>
      <c r="BQ531" s="202"/>
      <c r="BR531" s="202"/>
      <c r="BS531" s="202"/>
      <c r="BT531" s="202"/>
      <c r="BU531" s="202"/>
      <c r="BV531" s="202"/>
      <c r="BW531" s="202"/>
      <c r="BX531" s="202"/>
    </row>
    <row r="532" spans="1:76" ht="11.25" customHeight="1" x14ac:dyDescent="0.2">
      <c r="A532" s="201"/>
      <c r="B532" s="201"/>
      <c r="C532" s="201"/>
      <c r="D532" s="201"/>
      <c r="E532" s="201"/>
      <c r="F532" s="201"/>
      <c r="G532" s="201"/>
      <c r="Z532" s="202"/>
      <c r="AA532" s="202"/>
      <c r="AB532" s="202"/>
      <c r="AC532" s="202"/>
      <c r="AD532" s="202"/>
      <c r="AE532" s="202"/>
      <c r="AF532" s="202"/>
      <c r="AG532" s="202"/>
      <c r="AH532" s="202"/>
      <c r="AI532" s="202"/>
      <c r="AJ532" s="202"/>
      <c r="AK532" s="202"/>
      <c r="AL532" s="202"/>
      <c r="AM532" s="202"/>
      <c r="AN532" s="202"/>
      <c r="AO532" s="202"/>
      <c r="AP532" s="202"/>
      <c r="AQ532" s="202"/>
      <c r="AR532" s="202"/>
      <c r="AS532" s="202"/>
      <c r="AT532" s="202"/>
      <c r="AU532" s="202"/>
      <c r="AV532" s="202"/>
      <c r="AW532" s="202"/>
      <c r="AX532" s="202"/>
      <c r="AY532" s="202"/>
      <c r="AZ532" s="202"/>
      <c r="BA532" s="202"/>
      <c r="BB532" s="202"/>
      <c r="BC532" s="202"/>
      <c r="BD532" s="202"/>
      <c r="BE532" s="202"/>
      <c r="BF532" s="202"/>
      <c r="BG532" s="202"/>
      <c r="BH532" s="202"/>
      <c r="BI532" s="202"/>
      <c r="BJ532" s="202"/>
      <c r="BK532" s="202"/>
      <c r="BL532" s="202"/>
      <c r="BM532" s="202"/>
      <c r="BN532" s="202"/>
      <c r="BO532" s="202"/>
      <c r="BP532" s="202"/>
      <c r="BQ532" s="202"/>
      <c r="BR532" s="202"/>
      <c r="BS532" s="202"/>
      <c r="BT532" s="202"/>
      <c r="BU532" s="202"/>
      <c r="BV532" s="202"/>
      <c r="BW532" s="202"/>
      <c r="BX532" s="202"/>
    </row>
    <row r="533" spans="1:76" ht="11.25" customHeight="1" x14ac:dyDescent="0.2">
      <c r="A533" s="201"/>
      <c r="B533" s="201"/>
      <c r="C533" s="201"/>
      <c r="D533" s="201"/>
      <c r="E533" s="201"/>
      <c r="F533" s="201"/>
      <c r="G533" s="201"/>
      <c r="Z533" s="202"/>
      <c r="AA533" s="202"/>
      <c r="AB533" s="202"/>
      <c r="AC533" s="202"/>
      <c r="AD533" s="202"/>
      <c r="AE533" s="202"/>
      <c r="AF533" s="202"/>
      <c r="AG533" s="202"/>
      <c r="AH533" s="202"/>
      <c r="AI533" s="202"/>
      <c r="AJ533" s="202"/>
      <c r="AK533" s="202"/>
      <c r="AL533" s="202"/>
      <c r="AM533" s="202"/>
      <c r="AN533" s="202"/>
      <c r="AO533" s="202"/>
      <c r="AP533" s="202"/>
      <c r="AQ533" s="202"/>
      <c r="AR533" s="202"/>
      <c r="AS533" s="202"/>
      <c r="AT533" s="202"/>
      <c r="AU533" s="202"/>
      <c r="AV533" s="202"/>
      <c r="AW533" s="202"/>
      <c r="AX533" s="202"/>
      <c r="AY533" s="202"/>
      <c r="AZ533" s="202"/>
      <c r="BA533" s="202"/>
      <c r="BB533" s="202"/>
      <c r="BC533" s="202"/>
      <c r="BD533" s="202"/>
      <c r="BE533" s="202"/>
      <c r="BF533" s="202"/>
      <c r="BG533" s="202"/>
      <c r="BH533" s="202"/>
      <c r="BI533" s="202"/>
      <c r="BJ533" s="202"/>
      <c r="BK533" s="202"/>
      <c r="BL533" s="202"/>
      <c r="BM533" s="202"/>
      <c r="BN533" s="202"/>
      <c r="BO533" s="202"/>
      <c r="BP533" s="202"/>
      <c r="BQ533" s="202"/>
      <c r="BR533" s="202"/>
      <c r="BS533" s="202"/>
      <c r="BT533" s="202"/>
      <c r="BU533" s="202"/>
      <c r="BV533" s="202"/>
      <c r="BW533" s="202"/>
      <c r="BX533" s="202"/>
    </row>
    <row r="534" spans="1:76" ht="11.25" customHeight="1" x14ac:dyDescent="0.2">
      <c r="A534" s="201"/>
      <c r="B534" s="201"/>
      <c r="C534" s="201"/>
      <c r="D534" s="201"/>
      <c r="E534" s="201"/>
      <c r="F534" s="201"/>
      <c r="G534" s="201"/>
      <c r="Z534" s="202"/>
      <c r="AA534" s="202"/>
      <c r="AB534" s="202"/>
      <c r="AC534" s="202"/>
      <c r="AD534" s="202"/>
      <c r="AE534" s="202"/>
      <c r="AF534" s="202"/>
      <c r="AG534" s="202"/>
      <c r="AH534" s="202"/>
      <c r="AI534" s="202"/>
      <c r="AJ534" s="202"/>
      <c r="AK534" s="202"/>
      <c r="AL534" s="202"/>
      <c r="AM534" s="202"/>
      <c r="AN534" s="202"/>
      <c r="AO534" s="202"/>
      <c r="AP534" s="202"/>
      <c r="AQ534" s="202"/>
      <c r="AR534" s="202"/>
      <c r="AS534" s="202"/>
      <c r="AT534" s="202"/>
      <c r="AU534" s="202"/>
      <c r="AV534" s="202"/>
      <c r="AW534" s="202"/>
      <c r="AX534" s="202"/>
      <c r="AY534" s="202"/>
      <c r="AZ534" s="202"/>
      <c r="BA534" s="202"/>
      <c r="BB534" s="202"/>
      <c r="BC534" s="202"/>
      <c r="BD534" s="202"/>
      <c r="BE534" s="202"/>
      <c r="BF534" s="202"/>
      <c r="BG534" s="202"/>
      <c r="BH534" s="202"/>
      <c r="BI534" s="202"/>
      <c r="BJ534" s="202"/>
      <c r="BK534" s="202"/>
      <c r="BL534" s="202"/>
      <c r="BM534" s="202"/>
      <c r="BN534" s="202"/>
      <c r="BO534" s="202"/>
      <c r="BP534" s="202"/>
      <c r="BQ534" s="202"/>
      <c r="BR534" s="202"/>
      <c r="BS534" s="202"/>
      <c r="BT534" s="202"/>
      <c r="BU534" s="202"/>
      <c r="BV534" s="202"/>
      <c r="BW534" s="202"/>
      <c r="BX534" s="202"/>
    </row>
    <row r="535" spans="1:76" ht="11.25" customHeight="1" x14ac:dyDescent="0.2">
      <c r="A535" s="201"/>
      <c r="B535" s="201"/>
      <c r="C535" s="201"/>
      <c r="D535" s="201"/>
      <c r="E535" s="201"/>
      <c r="F535" s="201"/>
      <c r="G535" s="201"/>
      <c r="Z535" s="202"/>
      <c r="AA535" s="202"/>
      <c r="AB535" s="202"/>
      <c r="AC535" s="202"/>
      <c r="AD535" s="202"/>
      <c r="AE535" s="202"/>
      <c r="AF535" s="202"/>
      <c r="AG535" s="202"/>
      <c r="AH535" s="202"/>
      <c r="AI535" s="202"/>
      <c r="AJ535" s="202"/>
      <c r="AK535" s="202"/>
      <c r="AL535" s="202"/>
      <c r="AM535" s="202"/>
      <c r="AN535" s="202"/>
      <c r="AO535" s="202"/>
      <c r="AP535" s="202"/>
      <c r="AQ535" s="202"/>
      <c r="AR535" s="202"/>
      <c r="AS535" s="202"/>
      <c r="AT535" s="202"/>
      <c r="AU535" s="202"/>
      <c r="AV535" s="202"/>
      <c r="AW535" s="202"/>
      <c r="AX535" s="202"/>
      <c r="AY535" s="202"/>
      <c r="AZ535" s="202"/>
      <c r="BA535" s="202"/>
      <c r="BB535" s="202"/>
      <c r="BC535" s="202"/>
      <c r="BD535" s="202"/>
      <c r="BE535" s="202"/>
      <c r="BF535" s="202"/>
      <c r="BG535" s="202"/>
      <c r="BH535" s="202"/>
      <c r="BI535" s="202"/>
      <c r="BJ535" s="202"/>
      <c r="BK535" s="202"/>
      <c r="BL535" s="202"/>
      <c r="BM535" s="202"/>
      <c r="BN535" s="202"/>
      <c r="BO535" s="202"/>
      <c r="BP535" s="202"/>
      <c r="BQ535" s="202"/>
      <c r="BR535" s="202"/>
      <c r="BS535" s="202"/>
      <c r="BT535" s="202"/>
      <c r="BU535" s="202"/>
      <c r="BV535" s="202"/>
      <c r="BW535" s="202"/>
      <c r="BX535" s="202"/>
    </row>
    <row r="536" spans="1:76" ht="11.25" customHeight="1" x14ac:dyDescent="0.2">
      <c r="A536" s="201"/>
      <c r="B536" s="201"/>
      <c r="C536" s="201"/>
      <c r="D536" s="201"/>
      <c r="E536" s="201"/>
      <c r="F536" s="201"/>
      <c r="G536" s="201"/>
      <c r="Z536" s="202"/>
      <c r="AA536" s="202"/>
      <c r="AB536" s="202"/>
      <c r="AC536" s="202"/>
      <c r="AD536" s="202"/>
      <c r="AE536" s="202"/>
      <c r="AF536" s="202"/>
      <c r="AG536" s="202"/>
      <c r="AH536" s="202"/>
      <c r="AI536" s="202"/>
      <c r="AJ536" s="202"/>
      <c r="AK536" s="202"/>
      <c r="AL536" s="202"/>
      <c r="AM536" s="202"/>
      <c r="AN536" s="202"/>
      <c r="AO536" s="202"/>
      <c r="AP536" s="202"/>
      <c r="AQ536" s="202"/>
      <c r="AR536" s="202"/>
      <c r="AS536" s="202"/>
      <c r="AT536" s="202"/>
      <c r="AU536" s="202"/>
      <c r="AV536" s="202"/>
      <c r="AW536" s="202"/>
      <c r="AX536" s="202"/>
      <c r="AY536" s="202"/>
      <c r="AZ536" s="202"/>
      <c r="BA536" s="202"/>
      <c r="BB536" s="202"/>
      <c r="BC536" s="202"/>
      <c r="BD536" s="202"/>
      <c r="BE536" s="202"/>
      <c r="BF536" s="202"/>
      <c r="BG536" s="202"/>
      <c r="BH536" s="202"/>
      <c r="BI536" s="202"/>
      <c r="BJ536" s="202"/>
      <c r="BK536" s="202"/>
      <c r="BL536" s="202"/>
      <c r="BM536" s="202"/>
      <c r="BN536" s="202"/>
      <c r="BO536" s="202"/>
      <c r="BP536" s="202"/>
      <c r="BQ536" s="202"/>
      <c r="BR536" s="202"/>
      <c r="BS536" s="202"/>
      <c r="BT536" s="202"/>
      <c r="BU536" s="202"/>
      <c r="BV536" s="202"/>
      <c r="BW536" s="202"/>
      <c r="BX536" s="202"/>
    </row>
    <row r="537" spans="1:76" ht="11.25" customHeight="1" x14ac:dyDescent="0.2">
      <c r="A537" s="201"/>
      <c r="B537" s="201"/>
      <c r="C537" s="201"/>
      <c r="D537" s="201"/>
      <c r="E537" s="201"/>
      <c r="F537" s="201"/>
      <c r="G537" s="201"/>
      <c r="Z537" s="202"/>
      <c r="AA537" s="202"/>
      <c r="AB537" s="202"/>
      <c r="AC537" s="202"/>
      <c r="AD537" s="202"/>
      <c r="AE537" s="202"/>
      <c r="AF537" s="202"/>
      <c r="AG537" s="202"/>
      <c r="AH537" s="202"/>
      <c r="AI537" s="202"/>
      <c r="AJ537" s="202"/>
      <c r="AK537" s="202"/>
      <c r="AL537" s="202"/>
      <c r="AM537" s="202"/>
      <c r="AN537" s="202"/>
      <c r="AO537" s="202"/>
      <c r="AP537" s="202"/>
      <c r="AQ537" s="202"/>
      <c r="AR537" s="202"/>
      <c r="AS537" s="202"/>
      <c r="AT537" s="202"/>
      <c r="AU537" s="202"/>
      <c r="AV537" s="202"/>
      <c r="AW537" s="202"/>
      <c r="AX537" s="202"/>
      <c r="AY537" s="202"/>
      <c r="AZ537" s="202"/>
      <c r="BA537" s="202"/>
      <c r="BB537" s="202"/>
      <c r="BC537" s="202"/>
      <c r="BD537" s="202"/>
      <c r="BE537" s="202"/>
      <c r="BF537" s="202"/>
      <c r="BG537" s="202"/>
      <c r="BH537" s="202"/>
      <c r="BI537" s="202"/>
      <c r="BJ537" s="202"/>
      <c r="BK537" s="202"/>
      <c r="BL537" s="202"/>
      <c r="BM537" s="202"/>
      <c r="BN537" s="202"/>
      <c r="BO537" s="202"/>
      <c r="BP537" s="202"/>
      <c r="BQ537" s="202"/>
      <c r="BR537" s="202"/>
      <c r="BS537" s="202"/>
      <c r="BT537" s="202"/>
      <c r="BU537" s="202"/>
      <c r="BV537" s="202"/>
      <c r="BW537" s="202"/>
      <c r="BX537" s="202"/>
    </row>
    <row r="538" spans="1:76" ht="11.25" customHeight="1" x14ac:dyDescent="0.2">
      <c r="A538" s="201"/>
      <c r="B538" s="201"/>
      <c r="C538" s="201"/>
      <c r="D538" s="201"/>
      <c r="E538" s="201"/>
      <c r="F538" s="201"/>
      <c r="G538" s="201"/>
      <c r="Z538" s="202"/>
      <c r="AA538" s="202"/>
      <c r="AB538" s="202"/>
      <c r="AC538" s="202"/>
      <c r="AD538" s="202"/>
      <c r="AE538" s="202"/>
      <c r="AF538" s="202"/>
      <c r="AG538" s="202"/>
      <c r="AH538" s="202"/>
      <c r="AI538" s="202"/>
      <c r="AJ538" s="202"/>
      <c r="AK538" s="202"/>
      <c r="AL538" s="202"/>
      <c r="AM538" s="202"/>
      <c r="AN538" s="202"/>
      <c r="AO538" s="202"/>
      <c r="AP538" s="202"/>
      <c r="AQ538" s="202"/>
      <c r="AR538" s="202"/>
      <c r="AS538" s="202"/>
      <c r="AT538" s="202"/>
      <c r="AU538" s="202"/>
      <c r="AV538" s="202"/>
      <c r="AW538" s="202"/>
      <c r="AX538" s="202"/>
      <c r="AY538" s="202"/>
      <c r="AZ538" s="202"/>
      <c r="BA538" s="202"/>
      <c r="BB538" s="202"/>
      <c r="BC538" s="202"/>
      <c r="BD538" s="202"/>
      <c r="BE538" s="202"/>
      <c r="BF538" s="202"/>
      <c r="BG538" s="202"/>
      <c r="BH538" s="202"/>
      <c r="BI538" s="202"/>
      <c r="BJ538" s="202"/>
      <c r="BK538" s="202"/>
      <c r="BL538" s="202"/>
      <c r="BM538" s="202"/>
      <c r="BN538" s="202"/>
      <c r="BO538" s="202"/>
      <c r="BP538" s="202"/>
      <c r="BQ538" s="202"/>
      <c r="BR538" s="202"/>
      <c r="BS538" s="202"/>
      <c r="BT538" s="202"/>
      <c r="BU538" s="202"/>
      <c r="BV538" s="202"/>
      <c r="BW538" s="202"/>
      <c r="BX538" s="202"/>
    </row>
    <row r="539" spans="1:76" ht="11.25" customHeight="1" x14ac:dyDescent="0.2">
      <c r="A539" s="201"/>
      <c r="B539" s="201"/>
      <c r="C539" s="201"/>
      <c r="D539" s="201"/>
      <c r="E539" s="201"/>
      <c r="F539" s="201"/>
      <c r="G539" s="201"/>
      <c r="Z539" s="202"/>
      <c r="AA539" s="202"/>
      <c r="AB539" s="202"/>
      <c r="AC539" s="202"/>
      <c r="AD539" s="202"/>
      <c r="AE539" s="202"/>
      <c r="AF539" s="202"/>
      <c r="AG539" s="202"/>
      <c r="AH539" s="202"/>
      <c r="AI539" s="202"/>
      <c r="AJ539" s="202"/>
      <c r="AK539" s="202"/>
      <c r="AL539" s="202"/>
      <c r="AM539" s="202"/>
      <c r="AN539" s="202"/>
      <c r="AO539" s="202"/>
      <c r="AP539" s="202"/>
      <c r="AQ539" s="202"/>
      <c r="AR539" s="202"/>
      <c r="AS539" s="202"/>
      <c r="AT539" s="202"/>
      <c r="AU539" s="202"/>
      <c r="AV539" s="202"/>
      <c r="AW539" s="202"/>
      <c r="AX539" s="202"/>
      <c r="AY539" s="202"/>
      <c r="AZ539" s="202"/>
      <c r="BA539" s="202"/>
      <c r="BB539" s="202"/>
      <c r="BC539" s="202"/>
      <c r="BD539" s="202"/>
      <c r="BE539" s="202"/>
      <c r="BF539" s="202"/>
      <c r="BG539" s="202"/>
      <c r="BH539" s="202"/>
      <c r="BI539" s="202"/>
      <c r="BJ539" s="202"/>
      <c r="BK539" s="202"/>
      <c r="BL539" s="202"/>
      <c r="BM539" s="202"/>
      <c r="BN539" s="202"/>
      <c r="BO539" s="202"/>
      <c r="BP539" s="202"/>
      <c r="BQ539" s="202"/>
      <c r="BR539" s="202"/>
      <c r="BS539" s="202"/>
      <c r="BT539" s="202"/>
      <c r="BU539" s="202"/>
      <c r="BV539" s="202"/>
      <c r="BW539" s="202"/>
      <c r="BX539" s="202"/>
    </row>
    <row r="540" spans="1:76" ht="11.25" customHeight="1" x14ac:dyDescent="0.2">
      <c r="A540" s="201"/>
      <c r="B540" s="201"/>
      <c r="C540" s="201"/>
      <c r="D540" s="201"/>
      <c r="E540" s="201"/>
      <c r="F540" s="201"/>
      <c r="G540" s="201"/>
      <c r="Z540" s="202"/>
      <c r="AA540" s="202"/>
      <c r="AB540" s="202"/>
      <c r="AC540" s="202"/>
      <c r="AD540" s="202"/>
      <c r="AE540" s="202"/>
      <c r="AF540" s="202"/>
      <c r="AG540" s="202"/>
      <c r="AH540" s="202"/>
      <c r="AI540" s="202"/>
      <c r="AJ540" s="202"/>
      <c r="AK540" s="202"/>
      <c r="AL540" s="202"/>
      <c r="AM540" s="202"/>
      <c r="AN540" s="202"/>
      <c r="AO540" s="202"/>
      <c r="AP540" s="202"/>
      <c r="AQ540" s="202"/>
      <c r="AR540" s="202"/>
      <c r="AS540" s="202"/>
      <c r="AT540" s="202"/>
      <c r="AU540" s="202"/>
      <c r="AV540" s="202"/>
      <c r="AW540" s="202"/>
      <c r="AX540" s="202"/>
      <c r="AY540" s="202"/>
      <c r="AZ540" s="202"/>
      <c r="BA540" s="202"/>
      <c r="BB540" s="202"/>
      <c r="BC540" s="202"/>
      <c r="BD540" s="202"/>
      <c r="BE540" s="202"/>
      <c r="BF540" s="202"/>
      <c r="BG540" s="202"/>
      <c r="BH540" s="202"/>
      <c r="BI540" s="202"/>
      <c r="BJ540" s="202"/>
      <c r="BK540" s="202"/>
      <c r="BL540" s="202"/>
      <c r="BM540" s="202"/>
      <c r="BN540" s="202"/>
      <c r="BO540" s="202"/>
      <c r="BP540" s="202"/>
      <c r="BQ540" s="202"/>
      <c r="BR540" s="202"/>
      <c r="BS540" s="202"/>
      <c r="BT540" s="202"/>
      <c r="BU540" s="202"/>
      <c r="BV540" s="202"/>
      <c r="BW540" s="202"/>
      <c r="BX540" s="202"/>
    </row>
    <row r="541" spans="1:76" ht="11.25" customHeight="1" x14ac:dyDescent="0.2">
      <c r="A541" s="201"/>
      <c r="B541" s="201"/>
      <c r="C541" s="201"/>
      <c r="D541" s="201"/>
      <c r="E541" s="201"/>
      <c r="F541" s="201"/>
      <c r="G541" s="201"/>
      <c r="Z541" s="202"/>
      <c r="AA541" s="202"/>
      <c r="AB541" s="202"/>
      <c r="AC541" s="202"/>
      <c r="AD541" s="202"/>
      <c r="AE541" s="202"/>
      <c r="AF541" s="202"/>
      <c r="AG541" s="202"/>
      <c r="AH541" s="202"/>
      <c r="AI541" s="202"/>
      <c r="AJ541" s="202"/>
      <c r="AK541" s="202"/>
      <c r="AL541" s="202"/>
      <c r="AM541" s="202"/>
      <c r="AN541" s="202"/>
      <c r="AO541" s="202"/>
      <c r="AP541" s="202"/>
      <c r="AQ541" s="202"/>
      <c r="AR541" s="202"/>
      <c r="AS541" s="202"/>
      <c r="AT541" s="202"/>
      <c r="AU541" s="202"/>
      <c r="AV541" s="202"/>
      <c r="AW541" s="202"/>
      <c r="AX541" s="202"/>
      <c r="AY541" s="202"/>
      <c r="AZ541" s="202"/>
      <c r="BA541" s="202"/>
      <c r="BB541" s="202"/>
      <c r="BC541" s="202"/>
      <c r="BD541" s="202"/>
      <c r="BE541" s="202"/>
      <c r="BF541" s="202"/>
      <c r="BG541" s="202"/>
      <c r="BH541" s="202"/>
      <c r="BI541" s="202"/>
      <c r="BJ541" s="202"/>
      <c r="BK541" s="202"/>
      <c r="BL541" s="202"/>
      <c r="BM541" s="202"/>
      <c r="BN541" s="202"/>
      <c r="BO541" s="202"/>
      <c r="BP541" s="202"/>
      <c r="BQ541" s="202"/>
      <c r="BR541" s="202"/>
      <c r="BS541" s="202"/>
      <c r="BT541" s="202"/>
      <c r="BU541" s="202"/>
      <c r="BV541" s="202"/>
      <c r="BW541" s="202"/>
      <c r="BX541" s="202"/>
    </row>
    <row r="542" spans="1:76" ht="11.25" customHeight="1" x14ac:dyDescent="0.2">
      <c r="A542" s="201"/>
      <c r="B542" s="201"/>
      <c r="C542" s="201"/>
      <c r="D542" s="201"/>
      <c r="E542" s="201"/>
      <c r="F542" s="201"/>
      <c r="G542" s="201"/>
      <c r="Z542" s="202"/>
      <c r="AA542" s="202"/>
      <c r="AB542" s="202"/>
      <c r="AC542" s="202"/>
      <c r="AD542" s="202"/>
      <c r="AE542" s="202"/>
      <c r="AF542" s="202"/>
      <c r="AG542" s="202"/>
      <c r="AH542" s="202"/>
      <c r="AI542" s="202"/>
      <c r="AJ542" s="202"/>
      <c r="AK542" s="202"/>
      <c r="AL542" s="202"/>
      <c r="AM542" s="202"/>
      <c r="AN542" s="202"/>
      <c r="AO542" s="202"/>
      <c r="AP542" s="202"/>
      <c r="AQ542" s="202"/>
      <c r="AR542" s="202"/>
      <c r="AS542" s="202"/>
      <c r="AT542" s="202"/>
      <c r="AU542" s="202"/>
      <c r="AV542" s="202"/>
      <c r="AW542" s="202"/>
      <c r="AX542" s="202"/>
      <c r="AY542" s="202"/>
      <c r="AZ542" s="202"/>
      <c r="BA542" s="202"/>
      <c r="BB542" s="202"/>
      <c r="BC542" s="202"/>
      <c r="BD542" s="202"/>
      <c r="BE542" s="202"/>
      <c r="BF542" s="202"/>
      <c r="BG542" s="202"/>
      <c r="BH542" s="202"/>
      <c r="BI542" s="202"/>
      <c r="BJ542" s="202"/>
      <c r="BK542" s="202"/>
      <c r="BL542" s="202"/>
      <c r="BM542" s="202"/>
      <c r="BN542" s="202"/>
      <c r="BO542" s="202"/>
      <c r="BP542" s="202"/>
      <c r="BQ542" s="202"/>
      <c r="BR542" s="202"/>
      <c r="BS542" s="202"/>
      <c r="BT542" s="202"/>
      <c r="BU542" s="202"/>
      <c r="BV542" s="202"/>
      <c r="BW542" s="202"/>
      <c r="BX542" s="202"/>
    </row>
    <row r="543" spans="1:76" ht="11.25" customHeight="1" x14ac:dyDescent="0.2">
      <c r="A543" s="201"/>
      <c r="B543" s="201"/>
      <c r="C543" s="201"/>
      <c r="D543" s="201"/>
      <c r="E543" s="201"/>
      <c r="F543" s="201"/>
      <c r="G543" s="201"/>
      <c r="Z543" s="202"/>
      <c r="AA543" s="202"/>
      <c r="AB543" s="202"/>
      <c r="AC543" s="202"/>
      <c r="AD543" s="202"/>
      <c r="AE543" s="202"/>
      <c r="AF543" s="202"/>
      <c r="AG543" s="202"/>
      <c r="AH543" s="202"/>
      <c r="AI543" s="202"/>
      <c r="AJ543" s="202"/>
      <c r="AK543" s="202"/>
      <c r="AL543" s="202"/>
      <c r="AM543" s="202"/>
      <c r="AN543" s="202"/>
      <c r="AO543" s="202"/>
      <c r="AP543" s="202"/>
      <c r="AQ543" s="202"/>
      <c r="AR543" s="202"/>
      <c r="AS543" s="202"/>
      <c r="AT543" s="202"/>
      <c r="AU543" s="202"/>
      <c r="AV543" s="202"/>
      <c r="AW543" s="202"/>
      <c r="AX543" s="202"/>
      <c r="AY543" s="202"/>
      <c r="AZ543" s="202"/>
      <c r="BA543" s="202"/>
      <c r="BB543" s="202"/>
      <c r="BC543" s="202"/>
      <c r="BD543" s="202"/>
      <c r="BE543" s="202"/>
      <c r="BF543" s="202"/>
      <c r="BG543" s="202"/>
      <c r="BH543" s="202"/>
      <c r="BI543" s="202"/>
      <c r="BJ543" s="202"/>
      <c r="BK543" s="202"/>
      <c r="BL543" s="202"/>
      <c r="BM543" s="202"/>
      <c r="BN543" s="202"/>
      <c r="BO543" s="202"/>
      <c r="BP543" s="202"/>
      <c r="BQ543" s="202"/>
      <c r="BR543" s="202"/>
      <c r="BS543" s="202"/>
      <c r="BT543" s="202"/>
      <c r="BU543" s="202"/>
      <c r="BV543" s="202"/>
      <c r="BW543" s="202"/>
      <c r="BX543" s="202"/>
    </row>
    <row r="544" spans="1:76" ht="11.25" customHeight="1" x14ac:dyDescent="0.2">
      <c r="A544" s="201"/>
      <c r="B544" s="201"/>
      <c r="C544" s="201"/>
      <c r="D544" s="201"/>
      <c r="E544" s="201"/>
      <c r="F544" s="201"/>
      <c r="G544" s="201"/>
      <c r="Z544" s="202"/>
      <c r="AA544" s="202"/>
      <c r="AB544" s="202"/>
      <c r="AC544" s="202"/>
      <c r="AD544" s="202"/>
      <c r="AE544" s="202"/>
      <c r="AF544" s="202"/>
      <c r="AG544" s="202"/>
      <c r="AH544" s="202"/>
      <c r="AI544" s="202"/>
      <c r="AJ544" s="202"/>
      <c r="AK544" s="202"/>
      <c r="AL544" s="202"/>
      <c r="AM544" s="202"/>
      <c r="AN544" s="202"/>
      <c r="AO544" s="202"/>
      <c r="AP544" s="202"/>
      <c r="AQ544" s="202"/>
      <c r="AR544" s="202"/>
      <c r="AS544" s="202"/>
      <c r="AT544" s="202"/>
      <c r="AU544" s="202"/>
      <c r="AV544" s="202"/>
      <c r="AW544" s="202"/>
      <c r="AX544" s="202"/>
      <c r="AY544" s="202"/>
      <c r="AZ544" s="202"/>
      <c r="BA544" s="202"/>
      <c r="BB544" s="202"/>
      <c r="BC544" s="202"/>
      <c r="BD544" s="202"/>
      <c r="BE544" s="202"/>
      <c r="BF544" s="202"/>
      <c r="BG544" s="202"/>
      <c r="BH544" s="202"/>
      <c r="BI544" s="202"/>
      <c r="BJ544" s="202"/>
      <c r="BK544" s="202"/>
      <c r="BL544" s="202"/>
      <c r="BM544" s="202"/>
      <c r="BN544" s="202"/>
      <c r="BO544" s="202"/>
      <c r="BP544" s="202"/>
      <c r="BQ544" s="202"/>
      <c r="BR544" s="202"/>
      <c r="BS544" s="202"/>
      <c r="BT544" s="202"/>
      <c r="BU544" s="202"/>
      <c r="BV544" s="202"/>
      <c r="BW544" s="202"/>
      <c r="BX544" s="202"/>
    </row>
    <row r="545" spans="1:76" ht="11.25" customHeight="1" x14ac:dyDescent="0.2">
      <c r="A545" s="201"/>
      <c r="B545" s="201"/>
      <c r="C545" s="201"/>
      <c r="D545" s="201"/>
      <c r="E545" s="201"/>
      <c r="F545" s="201"/>
      <c r="G545" s="201"/>
      <c r="Z545" s="202"/>
      <c r="AA545" s="202"/>
      <c r="AB545" s="202"/>
      <c r="AC545" s="202"/>
      <c r="AD545" s="202"/>
      <c r="AE545" s="202"/>
      <c r="AF545" s="202"/>
      <c r="AG545" s="202"/>
      <c r="AH545" s="202"/>
      <c r="AI545" s="202"/>
      <c r="AJ545" s="202"/>
      <c r="AK545" s="202"/>
      <c r="AL545" s="202"/>
      <c r="AM545" s="202"/>
      <c r="AN545" s="202"/>
      <c r="AO545" s="202"/>
      <c r="AP545" s="202"/>
      <c r="AQ545" s="202"/>
      <c r="AR545" s="202"/>
      <c r="AS545" s="202"/>
      <c r="AT545" s="202"/>
      <c r="AU545" s="202"/>
      <c r="AV545" s="202"/>
      <c r="AW545" s="202"/>
      <c r="AX545" s="202"/>
      <c r="AY545" s="202"/>
      <c r="AZ545" s="202"/>
      <c r="BA545" s="202"/>
      <c r="BB545" s="202"/>
      <c r="BC545" s="202"/>
      <c r="BD545" s="202"/>
      <c r="BE545" s="202"/>
      <c r="BF545" s="202"/>
      <c r="BG545" s="202"/>
      <c r="BH545" s="202"/>
      <c r="BI545" s="202"/>
      <c r="BJ545" s="202"/>
      <c r="BK545" s="202"/>
      <c r="BL545" s="202"/>
      <c r="BM545" s="202"/>
      <c r="BN545" s="202"/>
      <c r="BO545" s="202"/>
      <c r="BP545" s="202"/>
      <c r="BQ545" s="202"/>
      <c r="BR545" s="202"/>
      <c r="BS545" s="202"/>
      <c r="BT545" s="202"/>
      <c r="BU545" s="202"/>
      <c r="BV545" s="202"/>
      <c r="BW545" s="202"/>
      <c r="BX545" s="202"/>
    </row>
    <row r="546" spans="1:76" ht="11.25" customHeight="1" x14ac:dyDescent="0.2">
      <c r="A546" s="201"/>
      <c r="B546" s="201"/>
      <c r="C546" s="201"/>
      <c r="D546" s="201"/>
      <c r="E546" s="201"/>
      <c r="F546" s="201"/>
      <c r="G546" s="201"/>
      <c r="Z546" s="202"/>
      <c r="AA546" s="202"/>
      <c r="AB546" s="202"/>
      <c r="AC546" s="202"/>
      <c r="AD546" s="202"/>
      <c r="AE546" s="202"/>
      <c r="AF546" s="202"/>
      <c r="AG546" s="202"/>
      <c r="AH546" s="202"/>
      <c r="AI546" s="202"/>
      <c r="AJ546" s="202"/>
      <c r="AK546" s="202"/>
      <c r="AL546" s="202"/>
      <c r="AM546" s="202"/>
      <c r="AN546" s="202"/>
      <c r="AO546" s="202"/>
      <c r="AP546" s="202"/>
      <c r="AQ546" s="202"/>
      <c r="AR546" s="202"/>
      <c r="AS546" s="202"/>
      <c r="AT546" s="202"/>
      <c r="AU546" s="202"/>
      <c r="AV546" s="202"/>
      <c r="AW546" s="202"/>
      <c r="AX546" s="202"/>
      <c r="AY546" s="202"/>
      <c r="AZ546" s="202"/>
      <c r="BA546" s="202"/>
      <c r="BB546" s="202"/>
      <c r="BC546" s="202"/>
      <c r="BD546" s="202"/>
      <c r="BE546" s="202"/>
      <c r="BF546" s="202"/>
      <c r="BG546" s="202"/>
      <c r="BH546" s="202"/>
      <c r="BI546" s="202"/>
      <c r="BJ546" s="202"/>
      <c r="BK546" s="202"/>
      <c r="BL546" s="202"/>
      <c r="BM546" s="202"/>
      <c r="BN546" s="202"/>
      <c r="BO546" s="202"/>
      <c r="BP546" s="202"/>
      <c r="BQ546" s="202"/>
      <c r="BR546" s="202"/>
      <c r="BS546" s="202"/>
      <c r="BT546" s="202"/>
      <c r="BU546" s="202"/>
      <c r="BV546" s="202"/>
      <c r="BW546" s="202"/>
      <c r="BX546" s="202"/>
    </row>
    <row r="547" spans="1:76" ht="11.25" customHeight="1" x14ac:dyDescent="0.2">
      <c r="A547" s="201"/>
      <c r="B547" s="201"/>
      <c r="C547" s="201"/>
      <c r="D547" s="201"/>
      <c r="E547" s="201"/>
      <c r="F547" s="201"/>
      <c r="G547" s="201"/>
      <c r="Z547" s="202"/>
      <c r="AA547" s="202"/>
      <c r="AB547" s="202"/>
      <c r="AC547" s="202"/>
      <c r="AD547" s="202"/>
      <c r="AE547" s="202"/>
      <c r="AF547" s="202"/>
      <c r="AG547" s="202"/>
      <c r="AH547" s="202"/>
      <c r="AI547" s="202"/>
      <c r="AJ547" s="202"/>
      <c r="AK547" s="202"/>
      <c r="AL547" s="202"/>
      <c r="AM547" s="202"/>
      <c r="AN547" s="202"/>
      <c r="AO547" s="202"/>
      <c r="AP547" s="202"/>
      <c r="AQ547" s="202"/>
      <c r="AR547" s="202"/>
      <c r="AS547" s="202"/>
      <c r="AT547" s="202"/>
      <c r="AU547" s="202"/>
      <c r="AV547" s="202"/>
      <c r="AW547" s="202"/>
      <c r="AX547" s="202"/>
      <c r="AY547" s="202"/>
      <c r="AZ547" s="202"/>
      <c r="BA547" s="202"/>
      <c r="BB547" s="202"/>
      <c r="BC547" s="202"/>
      <c r="BD547" s="202"/>
      <c r="BE547" s="202"/>
      <c r="BF547" s="202"/>
      <c r="BG547" s="202"/>
      <c r="BH547" s="202"/>
      <c r="BI547" s="202"/>
      <c r="BJ547" s="202"/>
      <c r="BK547" s="202"/>
      <c r="BL547" s="202"/>
      <c r="BM547" s="202"/>
      <c r="BN547" s="202"/>
      <c r="BO547" s="202"/>
      <c r="BP547" s="202"/>
      <c r="BQ547" s="202"/>
      <c r="BR547" s="202"/>
      <c r="BS547" s="202"/>
      <c r="BT547" s="202"/>
      <c r="BU547" s="202"/>
      <c r="BV547" s="202"/>
      <c r="BW547" s="202"/>
      <c r="BX547" s="202"/>
    </row>
    <row r="548" spans="1:76" ht="11.25" customHeight="1" x14ac:dyDescent="0.2">
      <c r="A548" s="201"/>
      <c r="B548" s="201"/>
      <c r="C548" s="201"/>
      <c r="D548" s="201"/>
      <c r="E548" s="201"/>
      <c r="F548" s="201"/>
      <c r="G548" s="201"/>
      <c r="Z548" s="202"/>
      <c r="AA548" s="202"/>
      <c r="AB548" s="202"/>
      <c r="AC548" s="202"/>
      <c r="AD548" s="202"/>
      <c r="AE548" s="202"/>
      <c r="AF548" s="202"/>
      <c r="AG548" s="202"/>
      <c r="AH548" s="202"/>
      <c r="AI548" s="202"/>
      <c r="AJ548" s="202"/>
      <c r="AK548" s="202"/>
      <c r="AL548" s="202"/>
      <c r="AM548" s="202"/>
      <c r="AN548" s="202"/>
      <c r="AO548" s="202"/>
      <c r="AP548" s="202"/>
      <c r="AQ548" s="202"/>
      <c r="AR548" s="202"/>
      <c r="AS548" s="202"/>
      <c r="AT548" s="202"/>
      <c r="AU548" s="202"/>
      <c r="AV548" s="202"/>
      <c r="AW548" s="202"/>
      <c r="AX548" s="202"/>
      <c r="AY548" s="202"/>
      <c r="AZ548" s="202"/>
      <c r="BA548" s="202"/>
      <c r="BB548" s="202"/>
      <c r="BC548" s="202"/>
      <c r="BD548" s="202"/>
      <c r="BE548" s="202"/>
      <c r="BF548" s="202"/>
      <c r="BG548" s="202"/>
      <c r="BH548" s="202"/>
      <c r="BI548" s="202"/>
      <c r="BJ548" s="202"/>
      <c r="BK548" s="202"/>
      <c r="BL548" s="202"/>
      <c r="BM548" s="202"/>
      <c r="BN548" s="202"/>
      <c r="BO548" s="202"/>
      <c r="BP548" s="202"/>
      <c r="BQ548" s="202"/>
      <c r="BR548" s="202"/>
      <c r="BS548" s="202"/>
      <c r="BT548" s="202"/>
      <c r="BU548" s="202"/>
      <c r="BV548" s="202"/>
      <c r="BW548" s="202"/>
      <c r="BX548" s="202"/>
    </row>
    <row r="549" spans="1:76" ht="11.25" customHeight="1" x14ac:dyDescent="0.2">
      <c r="A549" s="201"/>
      <c r="B549" s="201"/>
      <c r="C549" s="201"/>
      <c r="D549" s="201"/>
      <c r="E549" s="201"/>
      <c r="F549" s="201"/>
      <c r="G549" s="201"/>
      <c r="Z549" s="202"/>
      <c r="AA549" s="202"/>
      <c r="AB549" s="202"/>
      <c r="AC549" s="202"/>
      <c r="AD549" s="202"/>
      <c r="AE549" s="202"/>
      <c r="AF549" s="202"/>
      <c r="AG549" s="202"/>
      <c r="AH549" s="202"/>
      <c r="AI549" s="202"/>
      <c r="AJ549" s="202"/>
      <c r="AK549" s="202"/>
      <c r="AL549" s="202"/>
      <c r="AM549" s="202"/>
      <c r="AN549" s="202"/>
      <c r="AO549" s="202"/>
      <c r="AP549" s="202"/>
      <c r="AQ549" s="202"/>
      <c r="AR549" s="202"/>
      <c r="AS549" s="202"/>
      <c r="AT549" s="202"/>
      <c r="AU549" s="202"/>
      <c r="AV549" s="202"/>
      <c r="AW549" s="202"/>
      <c r="AX549" s="202"/>
      <c r="AY549" s="202"/>
      <c r="AZ549" s="202"/>
      <c r="BA549" s="202"/>
      <c r="BB549" s="202"/>
      <c r="BC549" s="202"/>
      <c r="BD549" s="202"/>
      <c r="BE549" s="202"/>
      <c r="BF549" s="202"/>
      <c r="BG549" s="202"/>
      <c r="BH549" s="202"/>
      <c r="BI549" s="202"/>
      <c r="BJ549" s="202"/>
      <c r="BK549" s="202"/>
      <c r="BL549" s="202"/>
      <c r="BM549" s="202"/>
      <c r="BN549" s="202"/>
      <c r="BO549" s="202"/>
      <c r="BP549" s="202"/>
      <c r="BQ549" s="202"/>
      <c r="BR549" s="202"/>
      <c r="BS549" s="202"/>
      <c r="BT549" s="202"/>
      <c r="BU549" s="202"/>
      <c r="BV549" s="202"/>
      <c r="BW549" s="202"/>
      <c r="BX549" s="202"/>
    </row>
    <row r="550" spans="1:76" ht="11.25" customHeight="1" x14ac:dyDescent="0.2">
      <c r="A550" s="201"/>
      <c r="B550" s="201"/>
      <c r="C550" s="201"/>
      <c r="D550" s="201"/>
      <c r="E550" s="201"/>
      <c r="F550" s="201"/>
      <c r="G550" s="201"/>
      <c r="Z550" s="202"/>
      <c r="AA550" s="202"/>
      <c r="AB550" s="202"/>
      <c r="AC550" s="202"/>
      <c r="AD550" s="202"/>
      <c r="AE550" s="202"/>
      <c r="AF550" s="202"/>
      <c r="AG550" s="202"/>
      <c r="AH550" s="202"/>
      <c r="AI550" s="202"/>
      <c r="AJ550" s="202"/>
      <c r="AK550" s="202"/>
      <c r="AL550" s="202"/>
      <c r="AM550" s="202"/>
      <c r="AN550" s="202"/>
      <c r="AO550" s="202"/>
      <c r="AP550" s="202"/>
      <c r="AQ550" s="202"/>
      <c r="AR550" s="202"/>
      <c r="AS550" s="202"/>
      <c r="AT550" s="202"/>
      <c r="AU550" s="202"/>
      <c r="AV550" s="202"/>
      <c r="AW550" s="202"/>
      <c r="AX550" s="202"/>
      <c r="AY550" s="202"/>
      <c r="AZ550" s="202"/>
      <c r="BA550" s="202"/>
      <c r="BB550" s="202"/>
      <c r="BC550" s="202"/>
      <c r="BD550" s="202"/>
      <c r="BE550" s="202"/>
      <c r="BF550" s="202"/>
      <c r="BG550" s="202"/>
      <c r="BH550" s="202"/>
      <c r="BI550" s="202"/>
      <c r="BJ550" s="202"/>
      <c r="BK550" s="202"/>
      <c r="BL550" s="202"/>
      <c r="BM550" s="202"/>
      <c r="BN550" s="202"/>
      <c r="BO550" s="202"/>
      <c r="BP550" s="202"/>
      <c r="BQ550" s="202"/>
      <c r="BR550" s="202"/>
      <c r="BS550" s="202"/>
      <c r="BT550" s="202"/>
      <c r="BU550" s="202"/>
      <c r="BV550" s="202"/>
      <c r="BW550" s="202"/>
      <c r="BX550" s="202"/>
    </row>
    <row r="551" spans="1:76" ht="11.25" customHeight="1" x14ac:dyDescent="0.2">
      <c r="A551" s="201"/>
      <c r="B551" s="201"/>
      <c r="C551" s="201"/>
      <c r="D551" s="201"/>
      <c r="E551" s="201"/>
      <c r="F551" s="201"/>
      <c r="G551" s="201"/>
      <c r="Z551" s="202"/>
      <c r="AA551" s="202"/>
      <c r="AB551" s="202"/>
      <c r="AC551" s="202"/>
      <c r="AD551" s="202"/>
      <c r="AE551" s="202"/>
      <c r="AF551" s="202"/>
      <c r="AG551" s="202"/>
      <c r="AH551" s="202"/>
      <c r="AI551" s="202"/>
      <c r="AJ551" s="202"/>
      <c r="AK551" s="202"/>
      <c r="AL551" s="202"/>
      <c r="AM551" s="202"/>
      <c r="AN551" s="202"/>
      <c r="AO551" s="202"/>
      <c r="AP551" s="202"/>
      <c r="AQ551" s="202"/>
      <c r="AR551" s="202"/>
      <c r="AS551" s="202"/>
      <c r="AT551" s="202"/>
      <c r="AU551" s="202"/>
      <c r="AV551" s="202"/>
      <c r="AW551" s="202"/>
      <c r="AX551" s="202"/>
      <c r="AY551" s="202"/>
      <c r="AZ551" s="202"/>
      <c r="BA551" s="202"/>
      <c r="BB551" s="202"/>
      <c r="BC551" s="202"/>
      <c r="BD551" s="202"/>
      <c r="BE551" s="202"/>
      <c r="BF551" s="202"/>
      <c r="BG551" s="202"/>
      <c r="BH551" s="202"/>
      <c r="BI551" s="202"/>
      <c r="BJ551" s="202"/>
      <c r="BK551" s="202"/>
      <c r="BL551" s="202"/>
      <c r="BM551" s="202"/>
      <c r="BN551" s="202"/>
      <c r="BO551" s="202"/>
      <c r="BP551" s="202"/>
      <c r="BQ551" s="202"/>
      <c r="BR551" s="202"/>
      <c r="BS551" s="202"/>
      <c r="BT551" s="202"/>
      <c r="BU551" s="202"/>
      <c r="BV551" s="202"/>
      <c r="BW551" s="202"/>
      <c r="BX551" s="202"/>
    </row>
    <row r="552" spans="1:76" ht="11.25" customHeight="1" x14ac:dyDescent="0.2">
      <c r="A552" s="201"/>
      <c r="B552" s="201"/>
      <c r="C552" s="201"/>
      <c r="D552" s="201"/>
      <c r="E552" s="201"/>
      <c r="F552" s="201"/>
      <c r="G552" s="201"/>
      <c r="Z552" s="202"/>
      <c r="AA552" s="202"/>
      <c r="AB552" s="202"/>
      <c r="AC552" s="202"/>
      <c r="AD552" s="202"/>
      <c r="AE552" s="202"/>
      <c r="AF552" s="202"/>
      <c r="AG552" s="202"/>
      <c r="AH552" s="202"/>
      <c r="AI552" s="202"/>
      <c r="AJ552" s="202"/>
      <c r="AK552" s="202"/>
      <c r="AL552" s="202"/>
      <c r="AM552" s="202"/>
      <c r="AN552" s="202"/>
      <c r="AO552" s="202"/>
      <c r="AP552" s="202"/>
      <c r="AQ552" s="202"/>
      <c r="AR552" s="202"/>
      <c r="AS552" s="202"/>
      <c r="AT552" s="202"/>
      <c r="AU552" s="202"/>
      <c r="AV552" s="202"/>
      <c r="AW552" s="202"/>
      <c r="AX552" s="202"/>
      <c r="AY552" s="202"/>
      <c r="AZ552" s="202"/>
      <c r="BA552" s="202"/>
      <c r="BB552" s="202"/>
      <c r="BC552" s="202"/>
      <c r="BD552" s="202"/>
      <c r="BE552" s="202"/>
      <c r="BF552" s="202"/>
      <c r="BG552" s="202"/>
      <c r="BH552" s="202"/>
      <c r="BI552" s="202"/>
      <c r="BJ552" s="202"/>
      <c r="BK552" s="202"/>
      <c r="BL552" s="202"/>
      <c r="BM552" s="202"/>
      <c r="BN552" s="202"/>
      <c r="BO552" s="202"/>
      <c r="BP552" s="202"/>
      <c r="BQ552" s="202"/>
      <c r="BR552" s="202"/>
      <c r="BS552" s="202"/>
      <c r="BT552" s="202"/>
      <c r="BU552" s="202"/>
      <c r="BV552" s="202"/>
      <c r="BW552" s="202"/>
      <c r="BX552" s="202"/>
    </row>
    <row r="553" spans="1:76" ht="11.25" customHeight="1" x14ac:dyDescent="0.2">
      <c r="A553" s="201"/>
      <c r="B553" s="201"/>
      <c r="C553" s="201"/>
      <c r="D553" s="201"/>
      <c r="E553" s="201"/>
      <c r="F553" s="201"/>
      <c r="G553" s="201"/>
      <c r="Z553" s="202"/>
      <c r="AA553" s="202"/>
      <c r="AB553" s="202"/>
      <c r="AC553" s="202"/>
      <c r="AD553" s="202"/>
      <c r="AE553" s="202"/>
      <c r="AF553" s="202"/>
      <c r="AG553" s="202"/>
      <c r="AH553" s="202"/>
      <c r="AI553" s="202"/>
      <c r="AJ553" s="202"/>
      <c r="AK553" s="202"/>
      <c r="AL553" s="202"/>
      <c r="AM553" s="202"/>
      <c r="AN553" s="202"/>
      <c r="AO553" s="202"/>
      <c r="AP553" s="202"/>
      <c r="AQ553" s="202"/>
      <c r="AR553" s="202"/>
      <c r="AS553" s="202"/>
      <c r="AT553" s="202"/>
      <c r="AU553" s="202"/>
      <c r="AV553" s="202"/>
      <c r="AW553" s="202"/>
      <c r="AX553" s="202"/>
      <c r="AY553" s="202"/>
      <c r="AZ553" s="202"/>
      <c r="BA553" s="202"/>
      <c r="BB553" s="202"/>
      <c r="BC553" s="202"/>
      <c r="BD553" s="202"/>
      <c r="BE553" s="202"/>
      <c r="BF553" s="202"/>
      <c r="BG553" s="202"/>
      <c r="BH553" s="202"/>
      <c r="BI553" s="202"/>
      <c r="BJ553" s="202"/>
      <c r="BK553" s="202"/>
      <c r="BL553" s="202"/>
      <c r="BM553" s="202"/>
      <c r="BN553" s="202"/>
      <c r="BO553" s="202"/>
      <c r="BP553" s="202"/>
      <c r="BQ553" s="202"/>
      <c r="BR553" s="202"/>
      <c r="BS553" s="202"/>
      <c r="BT553" s="202"/>
      <c r="BU553" s="202"/>
      <c r="BV553" s="202"/>
      <c r="BW553" s="202"/>
      <c r="BX553" s="202"/>
    </row>
    <row r="554" spans="1:76" ht="11.25" customHeight="1" x14ac:dyDescent="0.2">
      <c r="A554" s="201"/>
      <c r="B554" s="201"/>
      <c r="C554" s="201"/>
      <c r="D554" s="201"/>
      <c r="E554" s="201"/>
      <c r="F554" s="201"/>
      <c r="G554" s="201"/>
      <c r="Z554" s="202"/>
      <c r="AA554" s="202"/>
      <c r="AB554" s="202"/>
      <c r="AC554" s="202"/>
      <c r="AD554" s="202"/>
      <c r="AE554" s="202"/>
      <c r="AF554" s="202"/>
      <c r="AG554" s="202"/>
      <c r="AH554" s="202"/>
      <c r="AI554" s="202"/>
      <c r="AJ554" s="202"/>
      <c r="AK554" s="202"/>
      <c r="AL554" s="202"/>
      <c r="AM554" s="202"/>
      <c r="AN554" s="202"/>
      <c r="AO554" s="202"/>
      <c r="AP554" s="202"/>
      <c r="AQ554" s="202"/>
      <c r="AR554" s="202"/>
      <c r="AS554" s="202"/>
      <c r="AT554" s="202"/>
      <c r="AU554" s="202"/>
      <c r="AV554" s="202"/>
      <c r="AW554" s="202"/>
      <c r="AX554" s="202"/>
      <c r="AY554" s="202"/>
      <c r="AZ554" s="202"/>
      <c r="BA554" s="202"/>
      <c r="BB554" s="202"/>
      <c r="BC554" s="202"/>
      <c r="BD554" s="202"/>
      <c r="BE554" s="202"/>
      <c r="BF554" s="202"/>
      <c r="BG554" s="202"/>
      <c r="BH554" s="202"/>
      <c r="BI554" s="202"/>
      <c r="BJ554" s="202"/>
      <c r="BK554" s="202"/>
      <c r="BL554" s="202"/>
      <c r="BM554" s="202"/>
      <c r="BN554" s="202"/>
      <c r="BO554" s="202"/>
      <c r="BP554" s="202"/>
      <c r="BQ554" s="202"/>
      <c r="BR554" s="202"/>
      <c r="BS554" s="202"/>
      <c r="BT554" s="202"/>
      <c r="BU554" s="202"/>
      <c r="BV554" s="202"/>
      <c r="BW554" s="202"/>
      <c r="BX554" s="202"/>
    </row>
    <row r="555" spans="1:76" ht="11.25" customHeight="1" x14ac:dyDescent="0.2">
      <c r="A555" s="201"/>
      <c r="B555" s="201"/>
      <c r="C555" s="201"/>
      <c r="D555" s="201"/>
      <c r="E555" s="201"/>
      <c r="F555" s="201"/>
      <c r="G555" s="201"/>
      <c r="Z555" s="202"/>
      <c r="AA555" s="202"/>
      <c r="AB555" s="202"/>
      <c r="AC555" s="202"/>
      <c r="AD555" s="202"/>
      <c r="AE555" s="202"/>
      <c r="AF555" s="202"/>
      <c r="AG555" s="202"/>
      <c r="AH555" s="202"/>
      <c r="AI555" s="202"/>
      <c r="AJ555" s="202"/>
      <c r="AK555" s="202"/>
      <c r="AL555" s="202"/>
      <c r="AM555" s="202"/>
      <c r="AN555" s="202"/>
      <c r="AO555" s="202"/>
      <c r="AP555" s="202"/>
      <c r="AQ555" s="202"/>
      <c r="AR555" s="202"/>
      <c r="AS555" s="202"/>
      <c r="AT555" s="202"/>
      <c r="AU555" s="202"/>
      <c r="AV555" s="202"/>
      <c r="AW555" s="202"/>
      <c r="AX555" s="202"/>
      <c r="AY555" s="202"/>
      <c r="AZ555" s="202"/>
      <c r="BA555" s="202"/>
      <c r="BB555" s="202"/>
      <c r="BC555" s="202"/>
      <c r="BD555" s="202"/>
      <c r="BE555" s="202"/>
      <c r="BF555" s="202"/>
      <c r="BG555" s="202"/>
      <c r="BH555" s="202"/>
      <c r="BI555" s="202"/>
      <c r="BJ555" s="202"/>
      <c r="BK555" s="202"/>
      <c r="BL555" s="202"/>
      <c r="BM555" s="202"/>
      <c r="BN555" s="202"/>
      <c r="BO555" s="202"/>
      <c r="BP555" s="202"/>
      <c r="BQ555" s="202"/>
      <c r="BR555" s="202"/>
      <c r="BS555" s="202"/>
      <c r="BT555" s="202"/>
      <c r="BU555" s="202"/>
      <c r="BV555" s="202"/>
      <c r="BW555" s="202"/>
      <c r="BX555" s="202"/>
    </row>
    <row r="556" spans="1:76" ht="11.25" customHeight="1" x14ac:dyDescent="0.2">
      <c r="A556" s="201"/>
      <c r="B556" s="201"/>
      <c r="C556" s="201"/>
      <c r="D556" s="201"/>
      <c r="E556" s="201"/>
      <c r="F556" s="201"/>
      <c r="G556" s="201"/>
      <c r="Z556" s="202"/>
      <c r="AA556" s="202"/>
      <c r="AB556" s="202"/>
      <c r="AC556" s="202"/>
      <c r="AD556" s="202"/>
      <c r="AE556" s="202"/>
      <c r="AF556" s="202"/>
      <c r="AG556" s="202"/>
      <c r="AH556" s="202"/>
      <c r="AI556" s="202"/>
      <c r="AJ556" s="202"/>
      <c r="AK556" s="202"/>
      <c r="AL556" s="202"/>
      <c r="AM556" s="202"/>
      <c r="AN556" s="202"/>
      <c r="AO556" s="202"/>
      <c r="AP556" s="202"/>
      <c r="AQ556" s="202"/>
      <c r="AR556" s="202"/>
      <c r="AS556" s="202"/>
      <c r="AT556" s="202"/>
      <c r="AU556" s="202"/>
      <c r="AV556" s="202"/>
      <c r="AW556" s="202"/>
      <c r="AX556" s="202"/>
      <c r="AY556" s="202"/>
      <c r="AZ556" s="202"/>
      <c r="BA556" s="202"/>
      <c r="BB556" s="202"/>
      <c r="BC556" s="202"/>
      <c r="BD556" s="202"/>
      <c r="BE556" s="202"/>
      <c r="BF556" s="202"/>
      <c r="BG556" s="202"/>
      <c r="BH556" s="202"/>
      <c r="BI556" s="202"/>
      <c r="BJ556" s="202"/>
      <c r="BK556" s="202"/>
      <c r="BL556" s="202"/>
      <c r="BM556" s="202"/>
      <c r="BN556" s="202"/>
      <c r="BO556" s="202"/>
      <c r="BP556" s="202"/>
      <c r="BQ556" s="202"/>
      <c r="BR556" s="202"/>
      <c r="BS556" s="202"/>
      <c r="BT556" s="202"/>
      <c r="BU556" s="202"/>
      <c r="BV556" s="202"/>
      <c r="BW556" s="202"/>
      <c r="BX556" s="202"/>
    </row>
    <row r="557" spans="1:76" ht="11.25" customHeight="1" x14ac:dyDescent="0.2">
      <c r="A557" s="201"/>
      <c r="B557" s="201"/>
      <c r="C557" s="201"/>
      <c r="D557" s="201"/>
      <c r="E557" s="201"/>
      <c r="F557" s="201"/>
      <c r="G557" s="201"/>
      <c r="Z557" s="202"/>
      <c r="AA557" s="202"/>
      <c r="AB557" s="202"/>
      <c r="AC557" s="202"/>
      <c r="AD557" s="202"/>
      <c r="AE557" s="202"/>
      <c r="AF557" s="202"/>
      <c r="AG557" s="202"/>
      <c r="AH557" s="202"/>
      <c r="AI557" s="202"/>
      <c r="AJ557" s="202"/>
      <c r="AK557" s="202"/>
      <c r="AL557" s="202"/>
      <c r="AM557" s="202"/>
      <c r="AN557" s="202"/>
      <c r="AO557" s="202"/>
      <c r="AP557" s="202"/>
      <c r="AQ557" s="202"/>
      <c r="AR557" s="202"/>
      <c r="AS557" s="202"/>
      <c r="AT557" s="202"/>
      <c r="AU557" s="202"/>
      <c r="AV557" s="202"/>
      <c r="AW557" s="202"/>
      <c r="AX557" s="202"/>
      <c r="AY557" s="202"/>
      <c r="AZ557" s="202"/>
      <c r="BA557" s="202"/>
      <c r="BB557" s="202"/>
      <c r="BC557" s="202"/>
      <c r="BD557" s="202"/>
      <c r="BE557" s="202"/>
      <c r="BF557" s="202"/>
      <c r="BG557" s="202"/>
      <c r="BH557" s="202"/>
      <c r="BI557" s="202"/>
      <c r="BJ557" s="202"/>
      <c r="BK557" s="202"/>
      <c r="BL557" s="202"/>
      <c r="BM557" s="202"/>
      <c r="BN557" s="202"/>
      <c r="BO557" s="202"/>
      <c r="BP557" s="202"/>
      <c r="BQ557" s="202"/>
      <c r="BR557" s="202"/>
      <c r="BS557" s="202"/>
      <c r="BT557" s="202"/>
      <c r="BU557" s="202"/>
      <c r="BV557" s="202"/>
      <c r="BW557" s="202"/>
      <c r="BX557" s="202"/>
    </row>
    <row r="558" spans="1:76" ht="11.25" customHeight="1" x14ac:dyDescent="0.2">
      <c r="A558" s="201"/>
      <c r="B558" s="201"/>
      <c r="C558" s="201"/>
      <c r="D558" s="201"/>
      <c r="E558" s="201"/>
      <c r="F558" s="201"/>
      <c r="G558" s="201"/>
      <c r="Z558" s="202"/>
      <c r="AA558" s="202"/>
      <c r="AB558" s="202"/>
      <c r="AC558" s="202"/>
      <c r="AD558" s="202"/>
      <c r="AE558" s="202"/>
      <c r="AF558" s="202"/>
      <c r="AG558" s="202"/>
      <c r="AH558" s="202"/>
      <c r="AI558" s="202"/>
      <c r="AJ558" s="202"/>
      <c r="AK558" s="202"/>
      <c r="AL558" s="202"/>
      <c r="AM558" s="202"/>
      <c r="AN558" s="202"/>
      <c r="AO558" s="202"/>
      <c r="AP558" s="202"/>
      <c r="AQ558" s="202"/>
      <c r="AR558" s="202"/>
      <c r="AS558" s="202"/>
      <c r="AT558" s="202"/>
      <c r="AU558" s="202"/>
      <c r="AV558" s="202"/>
      <c r="AW558" s="202"/>
      <c r="AX558" s="202"/>
      <c r="AY558" s="202"/>
      <c r="AZ558" s="202"/>
      <c r="BA558" s="202"/>
      <c r="BB558" s="202"/>
      <c r="BC558" s="202"/>
      <c r="BD558" s="202"/>
      <c r="BE558" s="202"/>
      <c r="BF558" s="202"/>
      <c r="BG558" s="202"/>
      <c r="BH558" s="202"/>
      <c r="BI558" s="202"/>
      <c r="BJ558" s="202"/>
      <c r="BK558" s="202"/>
      <c r="BL558" s="202"/>
      <c r="BM558" s="202"/>
      <c r="BN558" s="202"/>
      <c r="BO558" s="202"/>
      <c r="BP558" s="202"/>
      <c r="BQ558" s="202"/>
      <c r="BR558" s="202"/>
      <c r="BS558" s="202"/>
      <c r="BT558" s="202"/>
      <c r="BU558" s="202"/>
      <c r="BV558" s="202"/>
      <c r="BW558" s="202"/>
      <c r="BX558" s="202"/>
    </row>
    <row r="559" spans="1:76" ht="11.25" customHeight="1" x14ac:dyDescent="0.2">
      <c r="A559" s="201"/>
      <c r="B559" s="201"/>
      <c r="C559" s="201"/>
      <c r="D559" s="201"/>
      <c r="E559" s="201"/>
      <c r="F559" s="201"/>
      <c r="G559" s="201"/>
      <c r="Z559" s="202"/>
      <c r="AA559" s="202"/>
      <c r="AB559" s="202"/>
      <c r="AC559" s="202"/>
      <c r="AD559" s="202"/>
      <c r="AE559" s="202"/>
      <c r="AF559" s="202"/>
      <c r="AG559" s="202"/>
      <c r="AH559" s="202"/>
      <c r="AI559" s="202"/>
      <c r="AJ559" s="202"/>
      <c r="AK559" s="202"/>
      <c r="AL559" s="202"/>
      <c r="AM559" s="202"/>
      <c r="AN559" s="202"/>
      <c r="AO559" s="202"/>
      <c r="AP559" s="202"/>
      <c r="AQ559" s="202"/>
      <c r="AR559" s="202"/>
      <c r="AS559" s="202"/>
      <c r="AT559" s="202"/>
      <c r="AU559" s="202"/>
      <c r="AV559" s="202"/>
      <c r="AW559" s="202"/>
      <c r="AX559" s="202"/>
      <c r="AY559" s="202"/>
      <c r="AZ559" s="202"/>
      <c r="BA559" s="202"/>
      <c r="BB559" s="202"/>
      <c r="BC559" s="202"/>
      <c r="BD559" s="202"/>
      <c r="BE559" s="202"/>
      <c r="BF559" s="202"/>
      <c r="BG559" s="202"/>
      <c r="BH559" s="202"/>
      <c r="BI559" s="202"/>
      <c r="BJ559" s="202"/>
      <c r="BK559" s="202"/>
      <c r="BL559" s="202"/>
      <c r="BM559" s="202"/>
      <c r="BN559" s="202"/>
      <c r="BO559" s="202"/>
      <c r="BP559" s="202"/>
      <c r="BQ559" s="202"/>
      <c r="BR559" s="202"/>
      <c r="BS559" s="202"/>
      <c r="BT559" s="202"/>
      <c r="BU559" s="202"/>
      <c r="BV559" s="202"/>
      <c r="BW559" s="202"/>
      <c r="BX559" s="202"/>
    </row>
    <row r="560" spans="1:76" ht="11.25" customHeight="1" x14ac:dyDescent="0.2">
      <c r="A560" s="201"/>
      <c r="B560" s="201"/>
      <c r="C560" s="201"/>
      <c r="D560" s="201"/>
      <c r="E560" s="201"/>
      <c r="F560" s="201"/>
      <c r="G560" s="201"/>
      <c r="Z560" s="202"/>
      <c r="AA560" s="202"/>
      <c r="AB560" s="202"/>
      <c r="AC560" s="202"/>
      <c r="AD560" s="202"/>
      <c r="AE560" s="202"/>
      <c r="AF560" s="202"/>
      <c r="AG560" s="202"/>
      <c r="AH560" s="202"/>
      <c r="AI560" s="202"/>
      <c r="AJ560" s="202"/>
      <c r="AK560" s="202"/>
      <c r="AL560" s="202"/>
      <c r="AM560" s="202"/>
      <c r="AN560" s="202"/>
      <c r="AO560" s="202"/>
      <c r="AP560" s="202"/>
      <c r="AQ560" s="202"/>
      <c r="AR560" s="202"/>
      <c r="AS560" s="202"/>
      <c r="AT560" s="202"/>
      <c r="AU560" s="202"/>
      <c r="AV560" s="202"/>
      <c r="AW560" s="202"/>
      <c r="AX560" s="202"/>
      <c r="AY560" s="202"/>
      <c r="AZ560" s="202"/>
      <c r="BA560" s="202"/>
      <c r="BB560" s="202"/>
      <c r="BC560" s="202"/>
      <c r="BD560" s="202"/>
      <c r="BE560" s="202"/>
      <c r="BF560" s="202"/>
      <c r="BG560" s="202"/>
      <c r="BH560" s="202"/>
      <c r="BI560" s="202"/>
      <c r="BJ560" s="202"/>
      <c r="BK560" s="202"/>
      <c r="BL560" s="202"/>
      <c r="BM560" s="202"/>
      <c r="BN560" s="202"/>
      <c r="BO560" s="202"/>
      <c r="BP560" s="202"/>
      <c r="BQ560" s="202"/>
      <c r="BR560" s="202"/>
      <c r="BS560" s="202"/>
      <c r="BT560" s="202"/>
      <c r="BU560" s="202"/>
      <c r="BV560" s="202"/>
      <c r="BW560" s="202"/>
      <c r="BX560" s="202"/>
    </row>
    <row r="561" spans="1:76" ht="11.25" customHeight="1" x14ac:dyDescent="0.2">
      <c r="A561" s="201"/>
      <c r="B561" s="201"/>
      <c r="C561" s="201"/>
      <c r="D561" s="201"/>
      <c r="E561" s="201"/>
      <c r="F561" s="201"/>
      <c r="G561" s="201"/>
      <c r="Z561" s="202"/>
      <c r="AA561" s="202"/>
      <c r="AB561" s="202"/>
      <c r="AC561" s="202"/>
      <c r="AD561" s="202"/>
      <c r="AE561" s="202"/>
      <c r="AF561" s="202"/>
      <c r="AG561" s="202"/>
      <c r="AH561" s="202"/>
      <c r="AI561" s="202"/>
      <c r="AJ561" s="202"/>
      <c r="AK561" s="202"/>
      <c r="AL561" s="202"/>
      <c r="AM561" s="202"/>
      <c r="AN561" s="202"/>
      <c r="AO561" s="202"/>
      <c r="AP561" s="202"/>
      <c r="AQ561" s="202"/>
      <c r="AR561" s="202"/>
      <c r="AS561" s="202"/>
      <c r="AT561" s="202"/>
      <c r="AU561" s="202"/>
      <c r="AV561" s="202"/>
      <c r="AW561" s="202"/>
      <c r="AX561" s="202"/>
      <c r="AY561" s="202"/>
      <c r="AZ561" s="202"/>
      <c r="BA561" s="202"/>
      <c r="BB561" s="202"/>
      <c r="BC561" s="202"/>
      <c r="BD561" s="202"/>
      <c r="BE561" s="202"/>
      <c r="BF561" s="202"/>
      <c r="BG561" s="202"/>
      <c r="BH561" s="202"/>
      <c r="BI561" s="202"/>
      <c r="BJ561" s="202"/>
      <c r="BK561" s="202"/>
      <c r="BL561" s="202"/>
      <c r="BM561" s="202"/>
      <c r="BN561" s="202"/>
      <c r="BO561" s="202"/>
      <c r="BP561" s="202"/>
      <c r="BQ561" s="202"/>
      <c r="BR561" s="202"/>
      <c r="BS561" s="202"/>
      <c r="BT561" s="202"/>
      <c r="BU561" s="202"/>
      <c r="BV561" s="202"/>
      <c r="BW561" s="202"/>
      <c r="BX561" s="202"/>
    </row>
    <row r="562" spans="1:76" ht="11.25" customHeight="1" x14ac:dyDescent="0.2">
      <c r="A562" s="201"/>
      <c r="B562" s="201"/>
      <c r="C562" s="201"/>
      <c r="D562" s="201"/>
      <c r="E562" s="201"/>
      <c r="F562" s="201"/>
      <c r="G562" s="201"/>
      <c r="Z562" s="202"/>
      <c r="AA562" s="202"/>
      <c r="AB562" s="202"/>
      <c r="AC562" s="202"/>
      <c r="AD562" s="202"/>
      <c r="AE562" s="202"/>
      <c r="AF562" s="202"/>
      <c r="AG562" s="202"/>
      <c r="AH562" s="202"/>
      <c r="AI562" s="202"/>
      <c r="AJ562" s="202"/>
      <c r="AK562" s="202"/>
      <c r="AL562" s="202"/>
      <c r="AM562" s="202"/>
      <c r="AN562" s="202"/>
      <c r="AO562" s="202"/>
      <c r="AP562" s="202"/>
      <c r="AQ562" s="202"/>
      <c r="AR562" s="202"/>
      <c r="AS562" s="202"/>
      <c r="AT562" s="202"/>
      <c r="AU562" s="202"/>
      <c r="AV562" s="202"/>
      <c r="AW562" s="202"/>
      <c r="AX562" s="202"/>
      <c r="AY562" s="202"/>
      <c r="AZ562" s="202"/>
      <c r="BA562" s="202"/>
      <c r="BB562" s="202"/>
      <c r="BC562" s="202"/>
      <c r="BD562" s="202"/>
      <c r="BE562" s="202"/>
      <c r="BF562" s="202"/>
      <c r="BG562" s="202"/>
      <c r="BH562" s="202"/>
      <c r="BI562" s="202"/>
      <c r="BJ562" s="202"/>
      <c r="BK562" s="202"/>
      <c r="BL562" s="202"/>
      <c r="BM562" s="202"/>
      <c r="BN562" s="202"/>
      <c r="BO562" s="202"/>
      <c r="BP562" s="202"/>
      <c r="BQ562" s="202"/>
      <c r="BR562" s="202"/>
      <c r="BS562" s="202"/>
      <c r="BT562" s="202"/>
      <c r="BU562" s="202"/>
      <c r="BV562" s="202"/>
      <c r="BW562" s="202"/>
      <c r="BX562" s="202"/>
    </row>
    <row r="563" spans="1:76" ht="11.25" customHeight="1" x14ac:dyDescent="0.2">
      <c r="A563" s="201"/>
      <c r="B563" s="201"/>
      <c r="C563" s="201"/>
      <c r="D563" s="201"/>
      <c r="E563" s="201"/>
      <c r="F563" s="201"/>
      <c r="G563" s="201"/>
      <c r="Z563" s="202"/>
      <c r="AA563" s="202"/>
      <c r="AB563" s="202"/>
      <c r="AC563" s="202"/>
      <c r="AD563" s="202"/>
      <c r="AE563" s="202"/>
      <c r="AF563" s="202"/>
      <c r="AG563" s="202"/>
      <c r="AH563" s="202"/>
      <c r="AI563" s="202"/>
      <c r="AJ563" s="202"/>
      <c r="AK563" s="202"/>
      <c r="AL563" s="202"/>
      <c r="AM563" s="202"/>
      <c r="AN563" s="202"/>
      <c r="AO563" s="202"/>
      <c r="AP563" s="202"/>
      <c r="AQ563" s="202"/>
      <c r="AR563" s="202"/>
      <c r="AS563" s="202"/>
      <c r="AT563" s="202"/>
      <c r="AU563" s="202"/>
      <c r="AV563" s="202"/>
      <c r="AW563" s="202"/>
      <c r="AX563" s="202"/>
      <c r="AY563" s="202"/>
      <c r="AZ563" s="202"/>
      <c r="BA563" s="202"/>
      <c r="BB563" s="202"/>
      <c r="BC563" s="202"/>
      <c r="BD563" s="202"/>
      <c r="BE563" s="202"/>
      <c r="BF563" s="202"/>
      <c r="BG563" s="202"/>
      <c r="BH563" s="202"/>
      <c r="BI563" s="202"/>
      <c r="BJ563" s="202"/>
      <c r="BK563" s="202"/>
      <c r="BL563" s="202"/>
      <c r="BM563" s="202"/>
      <c r="BN563" s="202"/>
      <c r="BO563" s="202"/>
      <c r="BP563" s="202"/>
      <c r="BQ563" s="202"/>
      <c r="BR563" s="202"/>
      <c r="BS563" s="202"/>
      <c r="BT563" s="202"/>
      <c r="BU563" s="202"/>
      <c r="BV563" s="202"/>
      <c r="BW563" s="202"/>
      <c r="BX563" s="202"/>
    </row>
    <row r="564" spans="1:76" ht="11.25" customHeight="1" x14ac:dyDescent="0.2">
      <c r="A564" s="201"/>
      <c r="B564" s="201"/>
      <c r="C564" s="201"/>
      <c r="D564" s="201"/>
      <c r="E564" s="201"/>
      <c r="F564" s="201"/>
      <c r="G564" s="201"/>
      <c r="Z564" s="202"/>
      <c r="AA564" s="202"/>
      <c r="AB564" s="202"/>
      <c r="AC564" s="202"/>
      <c r="AD564" s="202"/>
      <c r="AE564" s="202"/>
      <c r="AF564" s="202"/>
      <c r="AG564" s="202"/>
      <c r="AH564" s="202"/>
      <c r="AI564" s="202"/>
      <c r="AJ564" s="202"/>
      <c r="AK564" s="202"/>
      <c r="AL564" s="202"/>
      <c r="AM564" s="202"/>
      <c r="AN564" s="202"/>
      <c r="AO564" s="202"/>
      <c r="AP564" s="202"/>
      <c r="AQ564" s="202"/>
      <c r="AR564" s="202"/>
      <c r="AS564" s="202"/>
      <c r="AT564" s="202"/>
      <c r="AU564" s="202"/>
      <c r="AV564" s="202"/>
      <c r="AW564" s="202"/>
      <c r="AX564" s="202"/>
      <c r="AY564" s="202"/>
      <c r="AZ564" s="202"/>
      <c r="BA564" s="202"/>
      <c r="BB564" s="202"/>
      <c r="BC564" s="202"/>
      <c r="BD564" s="202"/>
      <c r="BE564" s="202"/>
      <c r="BF564" s="202"/>
      <c r="BG564" s="202"/>
      <c r="BH564" s="202"/>
      <c r="BI564" s="202"/>
      <c r="BJ564" s="202"/>
      <c r="BK564" s="202"/>
      <c r="BL564" s="202"/>
      <c r="BM564" s="202"/>
      <c r="BN564" s="202"/>
      <c r="BO564" s="202"/>
      <c r="BP564" s="202"/>
      <c r="BQ564" s="202"/>
      <c r="BR564" s="202"/>
      <c r="BS564" s="202"/>
      <c r="BT564" s="202"/>
      <c r="BU564" s="202"/>
      <c r="BV564" s="202"/>
      <c r="BW564" s="202"/>
      <c r="BX564" s="202"/>
    </row>
    <row r="565" spans="1:76" ht="11.25" customHeight="1" x14ac:dyDescent="0.2">
      <c r="A565" s="201"/>
      <c r="B565" s="201"/>
      <c r="C565" s="201"/>
      <c r="D565" s="201"/>
      <c r="E565" s="201"/>
      <c r="F565" s="201"/>
      <c r="G565" s="201"/>
      <c r="Z565" s="202"/>
      <c r="AA565" s="202"/>
      <c r="AB565" s="202"/>
      <c r="AC565" s="202"/>
      <c r="AD565" s="202"/>
      <c r="AE565" s="202"/>
      <c r="AF565" s="202"/>
      <c r="AG565" s="202"/>
      <c r="AH565" s="202"/>
      <c r="AI565" s="202"/>
      <c r="AJ565" s="202"/>
      <c r="AK565" s="202"/>
      <c r="AL565" s="202"/>
      <c r="AM565" s="202"/>
      <c r="AN565" s="202"/>
      <c r="AO565" s="202"/>
      <c r="AP565" s="202"/>
      <c r="AQ565" s="202"/>
      <c r="AR565" s="202"/>
      <c r="AS565" s="202"/>
      <c r="AT565" s="202"/>
      <c r="AU565" s="202"/>
      <c r="AV565" s="202"/>
      <c r="AW565" s="202"/>
      <c r="AX565" s="202"/>
      <c r="AY565" s="202"/>
      <c r="AZ565" s="202"/>
      <c r="BA565" s="202"/>
      <c r="BB565" s="202"/>
      <c r="BC565" s="202"/>
      <c r="BD565" s="202"/>
      <c r="BE565" s="202"/>
      <c r="BF565" s="202"/>
      <c r="BG565" s="202"/>
      <c r="BH565" s="202"/>
      <c r="BI565" s="202"/>
      <c r="BJ565" s="202"/>
      <c r="BK565" s="202"/>
      <c r="BL565" s="202"/>
      <c r="BM565" s="202"/>
      <c r="BN565" s="202"/>
      <c r="BO565" s="202"/>
      <c r="BP565" s="202"/>
      <c r="BQ565" s="202"/>
      <c r="BR565" s="202"/>
      <c r="BS565" s="202"/>
      <c r="BT565" s="202"/>
      <c r="BU565" s="202"/>
      <c r="BV565" s="202"/>
      <c r="BW565" s="202"/>
      <c r="BX565" s="202"/>
    </row>
    <row r="566" spans="1:76" ht="11.25" customHeight="1" x14ac:dyDescent="0.2">
      <c r="A566" s="201"/>
      <c r="B566" s="201"/>
      <c r="C566" s="201"/>
      <c r="D566" s="201"/>
      <c r="E566" s="201"/>
      <c r="F566" s="201"/>
      <c r="G566" s="201"/>
      <c r="Z566" s="202"/>
      <c r="AA566" s="202"/>
      <c r="AB566" s="202"/>
      <c r="AC566" s="202"/>
      <c r="AD566" s="202"/>
      <c r="AE566" s="202"/>
      <c r="AF566" s="202"/>
      <c r="AG566" s="202"/>
      <c r="AH566" s="202"/>
      <c r="AI566" s="202"/>
      <c r="AJ566" s="202"/>
      <c r="AK566" s="202"/>
      <c r="AL566" s="202"/>
      <c r="AM566" s="202"/>
      <c r="AN566" s="202"/>
      <c r="AO566" s="202"/>
      <c r="AP566" s="202"/>
      <c r="AQ566" s="202"/>
      <c r="AR566" s="202"/>
      <c r="AS566" s="202"/>
      <c r="AT566" s="202"/>
      <c r="AU566" s="202"/>
      <c r="AV566" s="202"/>
      <c r="AW566" s="202"/>
      <c r="AX566" s="202"/>
      <c r="AY566" s="202"/>
      <c r="AZ566" s="202"/>
      <c r="BA566" s="202"/>
      <c r="BB566" s="202"/>
      <c r="BC566" s="202"/>
      <c r="BD566" s="202"/>
      <c r="BE566" s="202"/>
      <c r="BF566" s="202"/>
      <c r="BG566" s="202"/>
      <c r="BH566" s="202"/>
      <c r="BI566" s="202"/>
      <c r="BJ566" s="202"/>
      <c r="BK566" s="202"/>
      <c r="BL566" s="202"/>
      <c r="BM566" s="202"/>
      <c r="BN566" s="202"/>
      <c r="BO566" s="202"/>
      <c r="BP566" s="202"/>
      <c r="BQ566" s="202"/>
      <c r="BR566" s="202"/>
      <c r="BS566" s="202"/>
      <c r="BT566" s="202"/>
      <c r="BU566" s="202"/>
      <c r="BV566" s="202"/>
      <c r="BW566" s="202"/>
      <c r="BX566" s="202"/>
    </row>
    <row r="567" spans="1:76" ht="11.25" customHeight="1" x14ac:dyDescent="0.2">
      <c r="A567" s="201"/>
      <c r="B567" s="201"/>
      <c r="C567" s="201"/>
      <c r="D567" s="201"/>
      <c r="E567" s="201"/>
      <c r="F567" s="201"/>
      <c r="G567" s="201"/>
      <c r="Z567" s="202"/>
      <c r="AA567" s="202"/>
      <c r="AB567" s="202"/>
      <c r="AC567" s="202"/>
      <c r="AD567" s="202"/>
      <c r="AE567" s="202"/>
      <c r="AF567" s="202"/>
      <c r="AG567" s="202"/>
      <c r="AH567" s="202"/>
      <c r="AI567" s="202"/>
      <c r="AJ567" s="202"/>
      <c r="AK567" s="202"/>
      <c r="AL567" s="202"/>
      <c r="AM567" s="202"/>
      <c r="AN567" s="202"/>
      <c r="AO567" s="202"/>
      <c r="AP567" s="202"/>
      <c r="AQ567" s="202"/>
      <c r="AR567" s="202"/>
      <c r="AS567" s="202"/>
      <c r="AT567" s="202"/>
      <c r="AU567" s="202"/>
      <c r="AV567" s="202"/>
      <c r="AW567" s="202"/>
      <c r="AX567" s="202"/>
      <c r="AY567" s="202"/>
      <c r="AZ567" s="202"/>
      <c r="BA567" s="202"/>
      <c r="BB567" s="202"/>
      <c r="BC567" s="202"/>
      <c r="BD567" s="202"/>
      <c r="BE567" s="202"/>
      <c r="BF567" s="202"/>
      <c r="BG567" s="202"/>
      <c r="BH567" s="202"/>
      <c r="BI567" s="202"/>
      <c r="BJ567" s="202"/>
      <c r="BK567" s="202"/>
      <c r="BL567" s="202"/>
      <c r="BM567" s="202"/>
      <c r="BN567" s="202"/>
      <c r="BO567" s="202"/>
      <c r="BP567" s="202"/>
      <c r="BQ567" s="202"/>
      <c r="BR567" s="202"/>
      <c r="BS567" s="202"/>
      <c r="BT567" s="202"/>
      <c r="BU567" s="202"/>
      <c r="BV567" s="202"/>
      <c r="BW567" s="202"/>
      <c r="BX567" s="202"/>
    </row>
    <row r="568" spans="1:76" ht="11.25" customHeight="1" x14ac:dyDescent="0.2">
      <c r="A568" s="201"/>
      <c r="B568" s="201"/>
      <c r="C568" s="201"/>
      <c r="D568" s="201"/>
      <c r="E568" s="201"/>
      <c r="F568" s="201"/>
      <c r="G568" s="201"/>
      <c r="Z568" s="202"/>
      <c r="AA568" s="202"/>
      <c r="AB568" s="202"/>
      <c r="AC568" s="202"/>
      <c r="AD568" s="202"/>
      <c r="AE568" s="202"/>
      <c r="AF568" s="202"/>
      <c r="AG568" s="202"/>
      <c r="AH568" s="202"/>
      <c r="AI568" s="202"/>
      <c r="AJ568" s="202"/>
      <c r="AK568" s="202"/>
      <c r="AL568" s="202"/>
      <c r="AM568" s="202"/>
      <c r="AN568" s="202"/>
      <c r="AO568" s="202"/>
      <c r="AP568" s="202"/>
      <c r="AQ568" s="202"/>
      <c r="AR568" s="202"/>
      <c r="AS568" s="202"/>
      <c r="AT568" s="202"/>
      <c r="AU568" s="202"/>
      <c r="AV568" s="202"/>
      <c r="AW568" s="202"/>
      <c r="AX568" s="202"/>
      <c r="AY568" s="202"/>
      <c r="AZ568" s="202"/>
      <c r="BA568" s="202"/>
      <c r="BB568" s="202"/>
      <c r="BC568" s="202"/>
      <c r="BD568" s="202"/>
      <c r="BE568" s="202"/>
      <c r="BF568" s="202"/>
      <c r="BG568" s="202"/>
      <c r="BH568" s="202"/>
      <c r="BI568" s="202"/>
      <c r="BJ568" s="202"/>
      <c r="BK568" s="202"/>
      <c r="BL568" s="202"/>
      <c r="BM568" s="202"/>
      <c r="BN568" s="202"/>
      <c r="BO568" s="202"/>
      <c r="BP568" s="202"/>
      <c r="BQ568" s="202"/>
      <c r="BR568" s="202"/>
      <c r="BS568" s="202"/>
      <c r="BT568" s="202"/>
      <c r="BU568" s="202"/>
      <c r="BV568" s="202"/>
      <c r="BW568" s="202"/>
      <c r="BX568" s="202"/>
    </row>
    <row r="569" spans="1:76" ht="11.25" customHeight="1" x14ac:dyDescent="0.2">
      <c r="A569" s="201"/>
      <c r="B569" s="201"/>
      <c r="C569" s="201"/>
      <c r="D569" s="201"/>
      <c r="E569" s="201"/>
      <c r="F569" s="201"/>
      <c r="G569" s="201"/>
      <c r="Z569" s="202"/>
      <c r="AA569" s="202"/>
      <c r="AB569" s="202"/>
      <c r="AC569" s="202"/>
      <c r="AD569" s="202"/>
      <c r="AE569" s="202"/>
      <c r="AF569" s="202"/>
      <c r="AG569" s="202"/>
      <c r="AH569" s="202"/>
      <c r="AI569" s="202"/>
      <c r="AJ569" s="202"/>
      <c r="AK569" s="202"/>
      <c r="AL569" s="202"/>
      <c r="AM569" s="202"/>
      <c r="AN569" s="202"/>
      <c r="AO569" s="202"/>
      <c r="AP569" s="202"/>
      <c r="AQ569" s="202"/>
      <c r="AR569" s="202"/>
      <c r="AS569" s="202"/>
      <c r="AT569" s="202"/>
      <c r="AU569" s="202"/>
      <c r="AV569" s="202"/>
      <c r="AW569" s="202"/>
      <c r="AX569" s="202"/>
      <c r="AY569" s="202"/>
      <c r="AZ569" s="202"/>
      <c r="BA569" s="202"/>
      <c r="BB569" s="202"/>
      <c r="BC569" s="202"/>
      <c r="BD569" s="202"/>
      <c r="BE569" s="202"/>
      <c r="BF569" s="202"/>
      <c r="BG569" s="202"/>
      <c r="BH569" s="202"/>
      <c r="BI569" s="202"/>
      <c r="BJ569" s="202"/>
      <c r="BK569" s="202"/>
      <c r="BL569" s="202"/>
      <c r="BM569" s="202"/>
      <c r="BN569" s="202"/>
      <c r="BO569" s="202"/>
      <c r="BP569" s="202"/>
      <c r="BQ569" s="202"/>
      <c r="BR569" s="202"/>
      <c r="BS569" s="202"/>
      <c r="BT569" s="202"/>
      <c r="BU569" s="202"/>
      <c r="BV569" s="202"/>
      <c r="BW569" s="202"/>
      <c r="BX569" s="202"/>
    </row>
    <row r="570" spans="1:76" ht="11.25" customHeight="1" x14ac:dyDescent="0.2">
      <c r="A570" s="201"/>
      <c r="B570" s="201"/>
      <c r="C570" s="201"/>
      <c r="D570" s="201"/>
      <c r="E570" s="201"/>
      <c r="F570" s="201"/>
      <c r="G570" s="201"/>
      <c r="Z570" s="202"/>
      <c r="AA570" s="202"/>
      <c r="AB570" s="202"/>
      <c r="AC570" s="202"/>
      <c r="AD570" s="202"/>
      <c r="AE570" s="202"/>
      <c r="AF570" s="202"/>
      <c r="AG570" s="202"/>
      <c r="AH570" s="202"/>
      <c r="AI570" s="202"/>
      <c r="AJ570" s="202"/>
      <c r="AK570" s="202"/>
      <c r="AL570" s="202"/>
      <c r="AM570" s="202"/>
      <c r="AN570" s="202"/>
      <c r="AO570" s="202"/>
      <c r="AP570" s="202"/>
      <c r="AQ570" s="202"/>
      <c r="AR570" s="202"/>
      <c r="AS570" s="202"/>
      <c r="AT570" s="202"/>
      <c r="AU570" s="202"/>
      <c r="AV570" s="202"/>
      <c r="AW570" s="202"/>
      <c r="AX570" s="202"/>
      <c r="AY570" s="202"/>
      <c r="AZ570" s="202"/>
      <c r="BA570" s="202"/>
      <c r="BB570" s="202"/>
      <c r="BC570" s="202"/>
      <c r="BD570" s="202"/>
      <c r="BE570" s="202"/>
      <c r="BF570" s="202"/>
      <c r="BG570" s="202"/>
      <c r="BH570" s="202"/>
      <c r="BI570" s="202"/>
      <c r="BJ570" s="202"/>
      <c r="BK570" s="202"/>
      <c r="BL570" s="202"/>
      <c r="BM570" s="202"/>
      <c r="BN570" s="202"/>
      <c r="BO570" s="202"/>
      <c r="BP570" s="202"/>
      <c r="BQ570" s="202"/>
      <c r="BR570" s="202"/>
      <c r="BS570" s="202"/>
      <c r="BT570" s="202"/>
      <c r="BU570" s="202"/>
      <c r="BV570" s="202"/>
      <c r="BW570" s="202"/>
      <c r="BX570" s="202"/>
    </row>
    <row r="571" spans="1:76" ht="11.25" customHeight="1" x14ac:dyDescent="0.2">
      <c r="A571" s="201"/>
      <c r="B571" s="201"/>
      <c r="C571" s="201"/>
      <c r="D571" s="201"/>
      <c r="E571" s="201"/>
      <c r="F571" s="201"/>
      <c r="G571" s="201"/>
      <c r="Z571" s="202"/>
      <c r="AA571" s="202"/>
      <c r="AB571" s="202"/>
      <c r="AC571" s="202"/>
      <c r="AD571" s="202"/>
      <c r="AE571" s="202"/>
      <c r="AF571" s="202"/>
      <c r="AG571" s="202"/>
      <c r="AH571" s="202"/>
      <c r="AI571" s="202"/>
      <c r="AJ571" s="202"/>
      <c r="AK571" s="202"/>
      <c r="AL571" s="202"/>
      <c r="AM571" s="202"/>
      <c r="AN571" s="202"/>
      <c r="AO571" s="202"/>
      <c r="AP571" s="202"/>
      <c r="AQ571" s="202"/>
      <c r="AR571" s="202"/>
      <c r="AS571" s="202"/>
      <c r="AT571" s="202"/>
      <c r="AU571" s="202"/>
      <c r="AV571" s="202"/>
      <c r="AW571" s="202"/>
      <c r="AX571" s="202"/>
      <c r="AY571" s="202"/>
      <c r="AZ571" s="202"/>
      <c r="BA571" s="202"/>
      <c r="BB571" s="202"/>
      <c r="BC571" s="202"/>
      <c r="BD571" s="202"/>
      <c r="BE571" s="202"/>
      <c r="BF571" s="202"/>
      <c r="BG571" s="202"/>
      <c r="BH571" s="202"/>
      <c r="BI571" s="202"/>
      <c r="BJ571" s="202"/>
      <c r="BK571" s="202"/>
      <c r="BL571" s="202"/>
      <c r="BM571" s="202"/>
      <c r="BN571" s="202"/>
      <c r="BO571" s="202"/>
      <c r="BP571" s="202"/>
      <c r="BQ571" s="202"/>
      <c r="BR571" s="202"/>
      <c r="BS571" s="202"/>
      <c r="BT571" s="202"/>
      <c r="BU571" s="202"/>
      <c r="BV571" s="202"/>
      <c r="BW571" s="202"/>
      <c r="BX571" s="202"/>
    </row>
    <row r="572" spans="1:76" ht="11.25" customHeight="1" x14ac:dyDescent="0.2">
      <c r="A572" s="201"/>
      <c r="B572" s="201"/>
      <c r="C572" s="201"/>
      <c r="D572" s="201"/>
      <c r="E572" s="201"/>
      <c r="F572" s="201"/>
      <c r="G572" s="201"/>
      <c r="Z572" s="202"/>
      <c r="AA572" s="202"/>
      <c r="AB572" s="202"/>
      <c r="AC572" s="202"/>
      <c r="AD572" s="202"/>
      <c r="AE572" s="202"/>
      <c r="AF572" s="202"/>
      <c r="AG572" s="202"/>
      <c r="AH572" s="202"/>
      <c r="AI572" s="202"/>
      <c r="AJ572" s="202"/>
      <c r="AK572" s="202"/>
      <c r="AL572" s="202"/>
      <c r="AM572" s="202"/>
      <c r="AN572" s="202"/>
      <c r="AO572" s="202"/>
      <c r="AP572" s="202"/>
      <c r="AQ572" s="202"/>
      <c r="AR572" s="202"/>
      <c r="AS572" s="202"/>
      <c r="AT572" s="202"/>
      <c r="AU572" s="202"/>
      <c r="AV572" s="202"/>
      <c r="AW572" s="202"/>
      <c r="AX572" s="202"/>
      <c r="AY572" s="202"/>
      <c r="AZ572" s="202"/>
      <c r="BA572" s="202"/>
      <c r="BB572" s="202"/>
      <c r="BC572" s="202"/>
      <c r="BD572" s="202"/>
      <c r="BE572" s="202"/>
      <c r="BF572" s="202"/>
      <c r="BG572" s="202"/>
      <c r="BH572" s="202"/>
      <c r="BI572" s="202"/>
      <c r="BJ572" s="202"/>
      <c r="BK572" s="202"/>
      <c r="BL572" s="202"/>
      <c r="BM572" s="202"/>
      <c r="BN572" s="202"/>
      <c r="BO572" s="202"/>
      <c r="BP572" s="202"/>
      <c r="BQ572" s="202"/>
      <c r="BR572" s="202"/>
      <c r="BS572" s="202"/>
      <c r="BT572" s="202"/>
      <c r="BU572" s="202"/>
      <c r="BV572" s="202"/>
      <c r="BW572" s="202"/>
      <c r="BX572" s="202"/>
    </row>
    <row r="573" spans="1:76" ht="11.25" customHeight="1" x14ac:dyDescent="0.2">
      <c r="A573" s="201"/>
      <c r="B573" s="201"/>
      <c r="C573" s="201"/>
      <c r="D573" s="201"/>
      <c r="E573" s="201"/>
      <c r="F573" s="201"/>
      <c r="G573" s="201"/>
      <c r="Z573" s="202"/>
      <c r="AA573" s="202"/>
      <c r="AB573" s="202"/>
      <c r="AC573" s="202"/>
      <c r="AD573" s="202"/>
      <c r="AE573" s="202"/>
      <c r="AF573" s="202"/>
      <c r="AG573" s="202"/>
      <c r="AH573" s="202"/>
      <c r="AI573" s="202"/>
      <c r="AJ573" s="202"/>
      <c r="AK573" s="202"/>
      <c r="AL573" s="202"/>
      <c r="AM573" s="202"/>
      <c r="AN573" s="202"/>
      <c r="AO573" s="202"/>
      <c r="AP573" s="202"/>
      <c r="AQ573" s="202"/>
      <c r="AR573" s="202"/>
      <c r="AS573" s="202"/>
      <c r="AT573" s="202"/>
      <c r="AU573" s="202"/>
      <c r="AV573" s="202"/>
      <c r="AW573" s="202"/>
      <c r="AX573" s="202"/>
      <c r="AY573" s="202"/>
      <c r="AZ573" s="202"/>
      <c r="BA573" s="202"/>
      <c r="BB573" s="202"/>
      <c r="BC573" s="202"/>
      <c r="BD573" s="202"/>
      <c r="BE573" s="202"/>
      <c r="BF573" s="202"/>
      <c r="BG573" s="202"/>
      <c r="BH573" s="202"/>
      <c r="BI573" s="202"/>
      <c r="BJ573" s="202"/>
      <c r="BK573" s="202"/>
      <c r="BL573" s="202"/>
      <c r="BM573" s="202"/>
      <c r="BN573" s="202"/>
      <c r="BO573" s="202"/>
      <c r="BP573" s="202"/>
      <c r="BQ573" s="202"/>
      <c r="BR573" s="202"/>
      <c r="BS573" s="202"/>
      <c r="BT573" s="202"/>
      <c r="BU573" s="202"/>
      <c r="BV573" s="202"/>
      <c r="BW573" s="202"/>
      <c r="BX573" s="202"/>
    </row>
    <row r="574" spans="1:76" ht="11.25" customHeight="1" x14ac:dyDescent="0.2">
      <c r="A574" s="201"/>
      <c r="B574" s="201"/>
      <c r="C574" s="201"/>
      <c r="D574" s="201"/>
      <c r="E574" s="201"/>
      <c r="F574" s="201"/>
      <c r="G574" s="201"/>
      <c r="Z574" s="202"/>
      <c r="AA574" s="202"/>
      <c r="AB574" s="202"/>
      <c r="AC574" s="202"/>
      <c r="AD574" s="202"/>
      <c r="AE574" s="202"/>
      <c r="AF574" s="202"/>
      <c r="AG574" s="202"/>
      <c r="AH574" s="202"/>
      <c r="AI574" s="202"/>
      <c r="AJ574" s="202"/>
      <c r="AK574" s="202"/>
      <c r="AL574" s="202"/>
      <c r="AM574" s="202"/>
      <c r="AN574" s="202"/>
      <c r="AO574" s="202"/>
      <c r="AP574" s="202"/>
      <c r="AQ574" s="202"/>
      <c r="AR574" s="202"/>
      <c r="AS574" s="202"/>
      <c r="AT574" s="202"/>
      <c r="AU574" s="202"/>
      <c r="AV574" s="202"/>
      <c r="AW574" s="202"/>
      <c r="AX574" s="202"/>
      <c r="AY574" s="202"/>
      <c r="AZ574" s="202"/>
      <c r="BA574" s="202"/>
      <c r="BB574" s="202"/>
      <c r="BC574" s="202"/>
      <c r="BD574" s="202"/>
      <c r="BE574" s="202"/>
      <c r="BF574" s="202"/>
      <c r="BG574" s="202"/>
      <c r="BH574" s="202"/>
      <c r="BI574" s="202"/>
      <c r="BJ574" s="202"/>
      <c r="BK574" s="202"/>
      <c r="BL574" s="202"/>
      <c r="BM574" s="202"/>
      <c r="BN574" s="202"/>
      <c r="BO574" s="202"/>
      <c r="BP574" s="202"/>
      <c r="BQ574" s="202"/>
      <c r="BR574" s="202"/>
      <c r="BS574" s="202"/>
      <c r="BT574" s="202"/>
      <c r="BU574" s="202"/>
      <c r="BV574" s="202"/>
      <c r="BW574" s="202"/>
      <c r="BX574" s="202"/>
    </row>
    <row r="575" spans="1:76" ht="11.25" customHeight="1" x14ac:dyDescent="0.2">
      <c r="A575" s="201"/>
      <c r="B575" s="201"/>
      <c r="C575" s="201"/>
      <c r="D575" s="201"/>
      <c r="E575" s="201"/>
      <c r="F575" s="201"/>
      <c r="G575" s="201"/>
      <c r="Z575" s="202"/>
      <c r="AA575" s="202"/>
      <c r="AB575" s="202"/>
      <c r="AC575" s="202"/>
      <c r="AD575" s="202"/>
      <c r="AE575" s="202"/>
      <c r="AF575" s="202"/>
      <c r="AG575" s="202"/>
      <c r="AH575" s="202"/>
      <c r="AI575" s="202"/>
      <c r="AJ575" s="202"/>
      <c r="AK575" s="202"/>
      <c r="AL575" s="202"/>
      <c r="AM575" s="202"/>
      <c r="AN575" s="202"/>
      <c r="AO575" s="202"/>
      <c r="AP575" s="202"/>
      <c r="AQ575" s="202"/>
      <c r="AR575" s="202"/>
      <c r="AS575" s="202"/>
      <c r="AT575" s="202"/>
      <c r="AU575" s="202"/>
      <c r="AV575" s="202"/>
      <c r="AW575" s="202"/>
      <c r="AX575" s="202"/>
      <c r="AY575" s="202"/>
      <c r="AZ575" s="202"/>
      <c r="BA575" s="202"/>
      <c r="BB575" s="202"/>
      <c r="BC575" s="202"/>
      <c r="BD575" s="202"/>
      <c r="BE575" s="202"/>
      <c r="BF575" s="202"/>
      <c r="BG575" s="202"/>
      <c r="BH575" s="202"/>
      <c r="BI575" s="202"/>
      <c r="BJ575" s="202"/>
      <c r="BK575" s="202"/>
      <c r="BL575" s="202"/>
      <c r="BM575" s="202"/>
      <c r="BN575" s="202"/>
      <c r="BO575" s="202"/>
      <c r="BP575" s="202"/>
      <c r="BQ575" s="202"/>
      <c r="BR575" s="202"/>
      <c r="BS575" s="202"/>
      <c r="BT575" s="202"/>
      <c r="BU575" s="202"/>
      <c r="BV575" s="202"/>
      <c r="BW575" s="202"/>
      <c r="BX575" s="202"/>
    </row>
    <row r="576" spans="1:76" ht="11.25" customHeight="1" x14ac:dyDescent="0.2">
      <c r="A576" s="201"/>
      <c r="B576" s="201"/>
      <c r="C576" s="201"/>
      <c r="D576" s="201"/>
      <c r="E576" s="201"/>
      <c r="F576" s="201"/>
      <c r="G576" s="201"/>
      <c r="Z576" s="202"/>
      <c r="AA576" s="202"/>
      <c r="AB576" s="202"/>
      <c r="AC576" s="202"/>
      <c r="AD576" s="202"/>
      <c r="AE576" s="202"/>
      <c r="AF576" s="202"/>
      <c r="AG576" s="202"/>
      <c r="AH576" s="202"/>
      <c r="AI576" s="202"/>
      <c r="AJ576" s="202"/>
      <c r="AK576" s="202"/>
      <c r="AL576" s="202"/>
      <c r="AM576" s="202"/>
      <c r="AN576" s="202"/>
      <c r="AO576" s="202"/>
      <c r="AP576" s="202"/>
      <c r="AQ576" s="202"/>
      <c r="AR576" s="202"/>
      <c r="AS576" s="202"/>
      <c r="AT576" s="202"/>
      <c r="AU576" s="202"/>
      <c r="AV576" s="202"/>
      <c r="AW576" s="202"/>
      <c r="AX576" s="202"/>
      <c r="AY576" s="202"/>
      <c r="AZ576" s="202"/>
      <c r="BA576" s="202"/>
      <c r="BB576" s="202"/>
      <c r="BC576" s="202"/>
      <c r="BD576" s="202"/>
      <c r="BE576" s="202"/>
      <c r="BF576" s="202"/>
      <c r="BG576" s="202"/>
      <c r="BH576" s="202"/>
      <c r="BI576" s="202"/>
      <c r="BJ576" s="202"/>
      <c r="BK576" s="202"/>
      <c r="BL576" s="202"/>
      <c r="BM576" s="202"/>
      <c r="BN576" s="202"/>
      <c r="BO576" s="202"/>
      <c r="BP576" s="202"/>
      <c r="BQ576" s="202"/>
      <c r="BR576" s="202"/>
      <c r="BS576" s="202"/>
      <c r="BT576" s="202"/>
      <c r="BU576" s="202"/>
      <c r="BV576" s="202"/>
      <c r="BW576" s="202"/>
      <c r="BX576" s="202"/>
    </row>
    <row r="577" spans="1:76" ht="11.25" customHeight="1" x14ac:dyDescent="0.2">
      <c r="A577" s="201"/>
      <c r="B577" s="201"/>
      <c r="C577" s="201"/>
      <c r="D577" s="201"/>
      <c r="E577" s="201"/>
      <c r="F577" s="201"/>
      <c r="G577" s="201"/>
      <c r="Z577" s="202"/>
      <c r="AA577" s="202"/>
      <c r="AB577" s="202"/>
      <c r="AC577" s="202"/>
      <c r="AD577" s="202"/>
      <c r="AE577" s="202"/>
      <c r="AF577" s="202"/>
      <c r="AG577" s="202"/>
      <c r="AH577" s="202"/>
      <c r="AI577" s="202"/>
      <c r="AJ577" s="202"/>
      <c r="AK577" s="202"/>
      <c r="AL577" s="202"/>
      <c r="AM577" s="202"/>
      <c r="AN577" s="202"/>
      <c r="AO577" s="202"/>
      <c r="AP577" s="202"/>
      <c r="AQ577" s="202"/>
      <c r="AR577" s="202"/>
      <c r="AS577" s="202"/>
      <c r="AT577" s="202"/>
      <c r="AU577" s="202"/>
      <c r="AV577" s="202"/>
      <c r="AW577" s="202"/>
      <c r="AX577" s="202"/>
      <c r="AY577" s="202"/>
      <c r="AZ577" s="202"/>
      <c r="BA577" s="202"/>
      <c r="BB577" s="202"/>
      <c r="BC577" s="202"/>
      <c r="BD577" s="202"/>
      <c r="BE577" s="202"/>
      <c r="BF577" s="202"/>
      <c r="BG577" s="202"/>
      <c r="BH577" s="202"/>
      <c r="BI577" s="202"/>
      <c r="BJ577" s="202"/>
      <c r="BK577" s="202"/>
      <c r="BL577" s="202"/>
      <c r="BM577" s="202"/>
      <c r="BN577" s="202"/>
      <c r="BO577" s="202"/>
      <c r="BP577" s="202"/>
      <c r="BQ577" s="202"/>
      <c r="BR577" s="202"/>
      <c r="BS577" s="202"/>
      <c r="BT577" s="202"/>
      <c r="BU577" s="202"/>
      <c r="BV577" s="202"/>
      <c r="BW577" s="202"/>
      <c r="BX577" s="202"/>
    </row>
    <row r="578" spans="1:76" ht="11.25" customHeight="1" x14ac:dyDescent="0.2">
      <c r="A578" s="201"/>
      <c r="B578" s="201"/>
      <c r="C578" s="201"/>
      <c r="D578" s="201"/>
      <c r="E578" s="201"/>
      <c r="F578" s="201"/>
      <c r="G578" s="201"/>
      <c r="Z578" s="202"/>
      <c r="AA578" s="202"/>
      <c r="AB578" s="202"/>
      <c r="AC578" s="202"/>
      <c r="AD578" s="202"/>
      <c r="AE578" s="202"/>
      <c r="AF578" s="202"/>
      <c r="AG578" s="202"/>
      <c r="AH578" s="202"/>
      <c r="AI578" s="202"/>
      <c r="AJ578" s="202"/>
      <c r="AK578" s="202"/>
      <c r="AL578" s="202"/>
      <c r="AM578" s="202"/>
      <c r="AN578" s="202"/>
      <c r="AO578" s="202"/>
      <c r="AP578" s="202"/>
      <c r="AQ578" s="202"/>
      <c r="AR578" s="202"/>
      <c r="AS578" s="202"/>
      <c r="AT578" s="202"/>
      <c r="AU578" s="202"/>
      <c r="AV578" s="202"/>
      <c r="AW578" s="202"/>
      <c r="AX578" s="202"/>
      <c r="AY578" s="202"/>
      <c r="AZ578" s="202"/>
      <c r="BA578" s="202"/>
      <c r="BB578" s="202"/>
      <c r="BC578" s="202"/>
      <c r="BD578" s="202"/>
      <c r="BE578" s="202"/>
      <c r="BF578" s="202"/>
      <c r="BG578" s="202"/>
      <c r="BH578" s="202"/>
      <c r="BI578" s="202"/>
      <c r="BJ578" s="202"/>
      <c r="BK578" s="202"/>
      <c r="BL578" s="202"/>
      <c r="BM578" s="202"/>
      <c r="BN578" s="202"/>
      <c r="BO578" s="202"/>
      <c r="BP578" s="202"/>
      <c r="BQ578" s="202"/>
      <c r="BR578" s="202"/>
      <c r="BS578" s="202"/>
      <c r="BT578" s="202"/>
      <c r="BU578" s="202"/>
      <c r="BV578" s="202"/>
      <c r="BW578" s="202"/>
      <c r="BX578" s="202"/>
    </row>
    <row r="579" spans="1:76" ht="11.25" customHeight="1" x14ac:dyDescent="0.2">
      <c r="A579" s="201"/>
      <c r="B579" s="201"/>
      <c r="C579" s="201"/>
      <c r="D579" s="201"/>
      <c r="E579" s="201"/>
      <c r="F579" s="201"/>
      <c r="G579" s="201"/>
      <c r="Z579" s="202"/>
      <c r="AA579" s="202"/>
      <c r="AB579" s="202"/>
      <c r="AC579" s="202"/>
      <c r="AD579" s="202"/>
      <c r="AE579" s="202"/>
      <c r="AF579" s="202"/>
      <c r="AG579" s="202"/>
      <c r="AH579" s="202"/>
      <c r="AI579" s="202"/>
      <c r="AJ579" s="202"/>
      <c r="AK579" s="202"/>
      <c r="AL579" s="202"/>
      <c r="AM579" s="202"/>
      <c r="AN579" s="202"/>
      <c r="AO579" s="202"/>
      <c r="AP579" s="202"/>
      <c r="AQ579" s="202"/>
      <c r="AR579" s="202"/>
      <c r="AS579" s="202"/>
      <c r="AT579" s="202"/>
      <c r="AU579" s="202"/>
      <c r="AV579" s="202"/>
      <c r="AW579" s="202"/>
      <c r="AX579" s="202"/>
      <c r="AY579" s="202"/>
      <c r="AZ579" s="202"/>
      <c r="BA579" s="202"/>
      <c r="BB579" s="202"/>
      <c r="BC579" s="202"/>
      <c r="BD579" s="202"/>
      <c r="BE579" s="202"/>
      <c r="BF579" s="202"/>
      <c r="BG579" s="202"/>
      <c r="BH579" s="202"/>
      <c r="BI579" s="202"/>
      <c r="BJ579" s="202"/>
      <c r="BK579" s="202"/>
      <c r="BL579" s="202"/>
      <c r="BM579" s="202"/>
      <c r="BN579" s="202"/>
      <c r="BO579" s="202"/>
      <c r="BP579" s="202"/>
      <c r="BQ579" s="202"/>
      <c r="BR579" s="202"/>
      <c r="BS579" s="202"/>
      <c r="BT579" s="202"/>
      <c r="BU579" s="202"/>
      <c r="BV579" s="202"/>
      <c r="BW579" s="202"/>
      <c r="BX579" s="202"/>
    </row>
    <row r="580" spans="1:76" ht="11.25" customHeight="1" x14ac:dyDescent="0.2">
      <c r="A580" s="201"/>
      <c r="B580" s="201"/>
      <c r="C580" s="201"/>
      <c r="D580" s="201"/>
      <c r="E580" s="201"/>
      <c r="F580" s="201"/>
      <c r="G580" s="201"/>
      <c r="Z580" s="202"/>
      <c r="AA580" s="202"/>
      <c r="AB580" s="202"/>
      <c r="AC580" s="202"/>
      <c r="AD580" s="202"/>
      <c r="AE580" s="202"/>
      <c r="AF580" s="202"/>
      <c r="AG580" s="202"/>
      <c r="AH580" s="202"/>
      <c r="AI580" s="202"/>
      <c r="AJ580" s="202"/>
      <c r="AK580" s="202"/>
      <c r="AL580" s="202"/>
      <c r="AM580" s="202"/>
      <c r="AN580" s="202"/>
      <c r="AO580" s="202"/>
      <c r="AP580" s="202"/>
      <c r="AQ580" s="202"/>
      <c r="AR580" s="202"/>
      <c r="AS580" s="202"/>
      <c r="AT580" s="202"/>
      <c r="AU580" s="202"/>
      <c r="AV580" s="202"/>
      <c r="AW580" s="202"/>
      <c r="AX580" s="202"/>
      <c r="AY580" s="202"/>
      <c r="AZ580" s="202"/>
      <c r="BA580" s="202"/>
      <c r="BB580" s="202"/>
      <c r="BC580" s="202"/>
      <c r="BD580" s="202"/>
      <c r="BE580" s="202"/>
      <c r="BF580" s="202"/>
      <c r="BG580" s="202"/>
      <c r="BH580" s="202"/>
      <c r="BI580" s="202"/>
      <c r="BJ580" s="202"/>
      <c r="BK580" s="202"/>
      <c r="BL580" s="202"/>
      <c r="BM580" s="202"/>
      <c r="BN580" s="202"/>
      <c r="BO580" s="202"/>
      <c r="BP580" s="202"/>
      <c r="BQ580" s="202"/>
      <c r="BR580" s="202"/>
      <c r="BS580" s="202"/>
      <c r="BT580" s="202"/>
      <c r="BU580" s="202"/>
      <c r="BV580" s="202"/>
      <c r="BW580" s="202"/>
      <c r="BX580" s="202"/>
    </row>
    <row r="581" spans="1:76" ht="11.25" customHeight="1" x14ac:dyDescent="0.2">
      <c r="A581" s="201"/>
      <c r="B581" s="201"/>
      <c r="C581" s="201"/>
      <c r="D581" s="201"/>
      <c r="E581" s="201"/>
      <c r="F581" s="201"/>
      <c r="G581" s="201"/>
      <c r="Z581" s="202"/>
      <c r="AA581" s="202"/>
      <c r="AB581" s="202"/>
      <c r="AC581" s="202"/>
      <c r="AD581" s="202"/>
      <c r="AE581" s="202"/>
      <c r="AF581" s="202"/>
      <c r="AG581" s="202"/>
      <c r="AH581" s="202"/>
      <c r="AI581" s="202"/>
      <c r="AJ581" s="202"/>
      <c r="AK581" s="202"/>
      <c r="AL581" s="202"/>
      <c r="AM581" s="202"/>
      <c r="AN581" s="202"/>
      <c r="AO581" s="202"/>
      <c r="AP581" s="202"/>
      <c r="AQ581" s="202"/>
      <c r="AR581" s="202"/>
      <c r="AS581" s="202"/>
      <c r="AT581" s="202"/>
      <c r="AU581" s="202"/>
      <c r="AV581" s="202"/>
      <c r="AW581" s="202"/>
      <c r="AX581" s="202"/>
      <c r="AY581" s="202"/>
      <c r="AZ581" s="202"/>
      <c r="BA581" s="202"/>
      <c r="BB581" s="202"/>
      <c r="BC581" s="202"/>
      <c r="BD581" s="202"/>
      <c r="BE581" s="202"/>
      <c r="BF581" s="202"/>
      <c r="BG581" s="202"/>
      <c r="BH581" s="202"/>
      <c r="BI581" s="202"/>
      <c r="BJ581" s="202"/>
      <c r="BK581" s="202"/>
      <c r="BL581" s="202"/>
      <c r="BM581" s="202"/>
      <c r="BN581" s="202"/>
      <c r="BO581" s="202"/>
      <c r="BP581" s="202"/>
      <c r="BQ581" s="202"/>
      <c r="BR581" s="202"/>
      <c r="BS581" s="202"/>
      <c r="BT581" s="202"/>
      <c r="BU581" s="202"/>
      <c r="BV581" s="202"/>
      <c r="BW581" s="202"/>
      <c r="BX581" s="202"/>
    </row>
    <row r="582" spans="1:76" ht="11.25" customHeight="1" x14ac:dyDescent="0.2">
      <c r="A582" s="201"/>
      <c r="B582" s="201"/>
      <c r="C582" s="201"/>
      <c r="D582" s="201"/>
      <c r="E582" s="201"/>
      <c r="F582" s="201"/>
      <c r="G582" s="201"/>
      <c r="Z582" s="202"/>
      <c r="AA582" s="202"/>
      <c r="AB582" s="202"/>
      <c r="AC582" s="202"/>
      <c r="AD582" s="202"/>
      <c r="AE582" s="202"/>
      <c r="AF582" s="202"/>
      <c r="AG582" s="202"/>
      <c r="AH582" s="202"/>
      <c r="AI582" s="202"/>
      <c r="AJ582" s="202"/>
      <c r="AK582" s="202"/>
      <c r="AL582" s="202"/>
      <c r="AM582" s="202"/>
      <c r="AN582" s="202"/>
      <c r="AO582" s="202"/>
      <c r="AP582" s="202"/>
      <c r="AQ582" s="202"/>
      <c r="AR582" s="202"/>
      <c r="AS582" s="202"/>
      <c r="AT582" s="202"/>
      <c r="AU582" s="202"/>
      <c r="AV582" s="202"/>
      <c r="AW582" s="202"/>
      <c r="AX582" s="202"/>
      <c r="AY582" s="202"/>
      <c r="AZ582" s="202"/>
      <c r="BA582" s="202"/>
      <c r="BB582" s="202"/>
      <c r="BC582" s="202"/>
      <c r="BD582" s="202"/>
      <c r="BE582" s="202"/>
      <c r="BF582" s="202"/>
      <c r="BG582" s="202"/>
      <c r="BH582" s="202"/>
      <c r="BI582" s="202"/>
      <c r="BJ582" s="202"/>
      <c r="BK582" s="202"/>
      <c r="BL582" s="202"/>
      <c r="BM582" s="202"/>
      <c r="BN582" s="202"/>
      <c r="BO582" s="202"/>
      <c r="BP582" s="202"/>
      <c r="BQ582" s="202"/>
      <c r="BR582" s="202"/>
      <c r="BS582" s="202"/>
      <c r="BT582" s="202"/>
      <c r="BU582" s="202"/>
      <c r="BV582" s="202"/>
      <c r="BW582" s="202"/>
      <c r="BX582" s="202"/>
    </row>
    <row r="583" spans="1:76" ht="11.25" customHeight="1" x14ac:dyDescent="0.2">
      <c r="A583" s="201"/>
      <c r="B583" s="201"/>
      <c r="C583" s="201"/>
      <c r="D583" s="201"/>
      <c r="E583" s="201"/>
      <c r="F583" s="201"/>
      <c r="G583" s="201"/>
      <c r="Z583" s="202"/>
      <c r="AA583" s="202"/>
      <c r="AB583" s="202"/>
      <c r="AC583" s="202"/>
      <c r="AD583" s="202"/>
      <c r="AE583" s="202"/>
      <c r="AF583" s="202"/>
      <c r="AG583" s="202"/>
      <c r="AH583" s="202"/>
      <c r="AI583" s="202"/>
      <c r="AJ583" s="202"/>
      <c r="AK583" s="202"/>
      <c r="AL583" s="202"/>
      <c r="AM583" s="202"/>
      <c r="AN583" s="202"/>
      <c r="AO583" s="202"/>
      <c r="AP583" s="202"/>
      <c r="AQ583" s="202"/>
      <c r="AR583" s="202"/>
      <c r="AS583" s="202"/>
      <c r="AT583" s="202"/>
      <c r="AU583" s="202"/>
      <c r="AV583" s="202"/>
      <c r="AW583" s="202"/>
      <c r="AX583" s="202"/>
      <c r="AY583" s="202"/>
      <c r="AZ583" s="202"/>
      <c r="BA583" s="202"/>
      <c r="BB583" s="202"/>
      <c r="BC583" s="202"/>
      <c r="BD583" s="202"/>
      <c r="BE583" s="202"/>
      <c r="BF583" s="202"/>
      <c r="BG583" s="202"/>
      <c r="BH583" s="202"/>
      <c r="BI583" s="202"/>
      <c r="BJ583" s="202"/>
      <c r="BK583" s="202"/>
      <c r="BL583" s="202"/>
      <c r="BM583" s="202"/>
      <c r="BN583" s="202"/>
      <c r="BO583" s="202"/>
      <c r="BP583" s="202"/>
      <c r="BQ583" s="202"/>
      <c r="BR583" s="202"/>
      <c r="BS583" s="202"/>
      <c r="BT583" s="202"/>
      <c r="BU583" s="202"/>
      <c r="BV583" s="202"/>
      <c r="BW583" s="202"/>
      <c r="BX583" s="202"/>
    </row>
    <row r="584" spans="1:76" ht="11.25" customHeight="1" x14ac:dyDescent="0.2">
      <c r="A584" s="201"/>
      <c r="B584" s="201"/>
      <c r="C584" s="201"/>
      <c r="D584" s="201"/>
      <c r="E584" s="201"/>
      <c r="F584" s="201"/>
      <c r="G584" s="201"/>
      <c r="Z584" s="202"/>
      <c r="AA584" s="202"/>
      <c r="AB584" s="202"/>
      <c r="AC584" s="202"/>
      <c r="AD584" s="202"/>
      <c r="AE584" s="202"/>
      <c r="AF584" s="202"/>
      <c r="AG584" s="202"/>
      <c r="AH584" s="202"/>
      <c r="AI584" s="202"/>
      <c r="AJ584" s="202"/>
      <c r="AK584" s="202"/>
      <c r="AL584" s="202"/>
      <c r="AM584" s="202"/>
      <c r="AN584" s="202"/>
      <c r="AO584" s="202"/>
      <c r="AP584" s="202"/>
      <c r="AQ584" s="202"/>
      <c r="AR584" s="202"/>
      <c r="AS584" s="202"/>
      <c r="AT584" s="202"/>
      <c r="AU584" s="202"/>
      <c r="AV584" s="202"/>
      <c r="AW584" s="202"/>
      <c r="AX584" s="202"/>
      <c r="AY584" s="202"/>
      <c r="AZ584" s="202"/>
      <c r="BA584" s="202"/>
      <c r="BB584" s="202"/>
      <c r="BC584" s="202"/>
      <c r="BD584" s="202"/>
      <c r="BE584" s="202"/>
      <c r="BF584" s="202"/>
      <c r="BG584" s="202"/>
      <c r="BH584" s="202"/>
      <c r="BI584" s="202"/>
      <c r="BJ584" s="202"/>
      <c r="BK584" s="202"/>
      <c r="BL584" s="202"/>
      <c r="BM584" s="202"/>
      <c r="BN584" s="202"/>
      <c r="BO584" s="202"/>
      <c r="BP584" s="202"/>
      <c r="BQ584" s="202"/>
      <c r="BR584" s="202"/>
      <c r="BS584" s="202"/>
      <c r="BT584" s="202"/>
      <c r="BU584" s="202"/>
      <c r="BV584" s="202"/>
      <c r="BW584" s="202"/>
      <c r="BX584" s="202"/>
    </row>
    <row r="585" spans="1:76" ht="11.25" customHeight="1" x14ac:dyDescent="0.2">
      <c r="A585" s="201"/>
      <c r="B585" s="201"/>
      <c r="C585" s="201"/>
      <c r="D585" s="201"/>
      <c r="E585" s="201"/>
      <c r="F585" s="201"/>
      <c r="G585" s="201"/>
      <c r="Z585" s="202"/>
      <c r="AA585" s="202"/>
      <c r="AB585" s="202"/>
      <c r="AC585" s="202"/>
      <c r="AD585" s="202"/>
      <c r="AE585" s="202"/>
      <c r="AF585" s="202"/>
      <c r="AG585" s="202"/>
      <c r="AH585" s="202"/>
      <c r="AI585" s="202"/>
      <c r="AJ585" s="202"/>
      <c r="AK585" s="202"/>
      <c r="AL585" s="202"/>
      <c r="AM585" s="202"/>
      <c r="AN585" s="202"/>
      <c r="AO585" s="202"/>
      <c r="AP585" s="202"/>
      <c r="AQ585" s="202"/>
      <c r="AR585" s="202"/>
      <c r="AS585" s="202"/>
      <c r="AT585" s="202"/>
      <c r="AU585" s="202"/>
      <c r="AV585" s="202"/>
      <c r="AW585" s="202"/>
      <c r="AX585" s="202"/>
      <c r="AY585" s="202"/>
      <c r="AZ585" s="202"/>
      <c r="BA585" s="202"/>
      <c r="BB585" s="202"/>
      <c r="BC585" s="202"/>
      <c r="BD585" s="202"/>
      <c r="BE585" s="202"/>
      <c r="BF585" s="202"/>
      <c r="BG585" s="202"/>
      <c r="BH585" s="202"/>
      <c r="BI585" s="202"/>
      <c r="BJ585" s="202"/>
      <c r="BK585" s="202"/>
      <c r="BL585" s="202"/>
      <c r="BM585" s="202"/>
      <c r="BN585" s="202"/>
      <c r="BO585" s="202"/>
      <c r="BP585" s="202"/>
      <c r="BQ585" s="202"/>
      <c r="BR585" s="202"/>
      <c r="BS585" s="202"/>
      <c r="BT585" s="202"/>
      <c r="BU585" s="202"/>
      <c r="BV585" s="202"/>
      <c r="BW585" s="202"/>
      <c r="BX585" s="202"/>
    </row>
    <row r="586" spans="1:76" ht="11.25" customHeight="1" x14ac:dyDescent="0.2">
      <c r="A586" s="201"/>
      <c r="B586" s="201"/>
      <c r="C586" s="201"/>
      <c r="D586" s="201"/>
      <c r="E586" s="201"/>
      <c r="F586" s="201"/>
      <c r="G586" s="201"/>
      <c r="Z586" s="202"/>
      <c r="AA586" s="202"/>
      <c r="AB586" s="202"/>
      <c r="AC586" s="202"/>
      <c r="AD586" s="202"/>
      <c r="AE586" s="202"/>
      <c r="AF586" s="202"/>
      <c r="AG586" s="202"/>
      <c r="AH586" s="202"/>
      <c r="AI586" s="202"/>
      <c r="AJ586" s="202"/>
      <c r="AK586" s="202"/>
      <c r="AL586" s="202"/>
      <c r="AM586" s="202"/>
      <c r="AN586" s="202"/>
      <c r="AO586" s="202"/>
      <c r="AP586" s="202"/>
      <c r="AQ586" s="202"/>
      <c r="AR586" s="202"/>
      <c r="AS586" s="202"/>
      <c r="AT586" s="202"/>
      <c r="AU586" s="202"/>
      <c r="AV586" s="202"/>
      <c r="AW586" s="202"/>
      <c r="AX586" s="202"/>
      <c r="AY586" s="202"/>
      <c r="AZ586" s="202"/>
      <c r="BA586" s="202"/>
      <c r="BB586" s="202"/>
      <c r="BC586" s="202"/>
      <c r="BD586" s="202"/>
      <c r="BE586" s="202"/>
      <c r="BF586" s="202"/>
      <c r="BG586" s="202"/>
      <c r="BH586" s="202"/>
      <c r="BI586" s="202"/>
      <c r="BJ586" s="202"/>
      <c r="BK586" s="202"/>
      <c r="BL586" s="202"/>
      <c r="BM586" s="202"/>
      <c r="BN586" s="202"/>
      <c r="BO586" s="202"/>
      <c r="BP586" s="202"/>
      <c r="BQ586" s="202"/>
      <c r="BR586" s="202"/>
      <c r="BS586" s="202"/>
      <c r="BT586" s="202"/>
      <c r="BU586" s="202"/>
      <c r="BV586" s="202"/>
      <c r="BW586" s="202"/>
      <c r="BX586" s="202"/>
    </row>
    <row r="587" spans="1:76" ht="11.25" customHeight="1" x14ac:dyDescent="0.2">
      <c r="A587" s="201"/>
      <c r="B587" s="201"/>
      <c r="C587" s="201"/>
      <c r="D587" s="201"/>
      <c r="E587" s="201"/>
      <c r="F587" s="201"/>
      <c r="G587" s="201"/>
      <c r="Z587" s="202"/>
      <c r="AA587" s="202"/>
      <c r="AB587" s="202"/>
      <c r="AC587" s="202"/>
      <c r="AD587" s="202"/>
      <c r="AE587" s="202"/>
      <c r="AF587" s="202"/>
      <c r="AG587" s="202"/>
      <c r="AH587" s="202"/>
      <c r="AI587" s="202"/>
      <c r="AJ587" s="202"/>
      <c r="AK587" s="202"/>
      <c r="AL587" s="202"/>
      <c r="AM587" s="202"/>
      <c r="AN587" s="202"/>
      <c r="AO587" s="202"/>
      <c r="AP587" s="202"/>
      <c r="AQ587" s="202"/>
      <c r="AR587" s="202"/>
      <c r="AS587" s="202"/>
      <c r="AT587" s="202"/>
      <c r="AU587" s="202"/>
      <c r="AV587" s="202"/>
      <c r="AW587" s="202"/>
      <c r="AX587" s="202"/>
      <c r="AY587" s="202"/>
      <c r="AZ587" s="202"/>
      <c r="BA587" s="202"/>
      <c r="BB587" s="202"/>
      <c r="BC587" s="202"/>
      <c r="BD587" s="202"/>
      <c r="BE587" s="202"/>
      <c r="BF587" s="202"/>
      <c r="BG587" s="202"/>
      <c r="BH587" s="202"/>
      <c r="BI587" s="202"/>
      <c r="BJ587" s="202"/>
      <c r="BK587" s="202"/>
      <c r="BL587" s="202"/>
      <c r="BM587" s="202"/>
      <c r="BN587" s="202"/>
      <c r="BO587" s="202"/>
      <c r="BP587" s="202"/>
      <c r="BQ587" s="202"/>
      <c r="BR587" s="202"/>
      <c r="BS587" s="202"/>
      <c r="BT587" s="202"/>
      <c r="BU587" s="202"/>
      <c r="BV587" s="202"/>
      <c r="BW587" s="202"/>
      <c r="BX587" s="202"/>
    </row>
    <row r="588" spans="1:76" ht="11.25" customHeight="1" x14ac:dyDescent="0.2">
      <c r="A588" s="201"/>
      <c r="B588" s="201"/>
      <c r="C588" s="201"/>
      <c r="D588" s="201"/>
      <c r="E588" s="201"/>
      <c r="F588" s="201"/>
      <c r="G588" s="201"/>
      <c r="Z588" s="202"/>
      <c r="AA588" s="202"/>
      <c r="AB588" s="202"/>
      <c r="AC588" s="202"/>
      <c r="AD588" s="202"/>
      <c r="AE588" s="202"/>
      <c r="AF588" s="202"/>
      <c r="AG588" s="202"/>
      <c r="AH588" s="202"/>
      <c r="AI588" s="202"/>
      <c r="AJ588" s="202"/>
      <c r="AK588" s="202"/>
      <c r="AL588" s="202"/>
      <c r="AM588" s="202"/>
      <c r="AN588" s="202"/>
      <c r="AO588" s="202"/>
      <c r="AP588" s="202"/>
      <c r="AQ588" s="202"/>
      <c r="AR588" s="202"/>
      <c r="AS588" s="202"/>
      <c r="AT588" s="202"/>
      <c r="AU588" s="202"/>
      <c r="AV588" s="202"/>
      <c r="AW588" s="202"/>
      <c r="AX588" s="202"/>
      <c r="AY588" s="202"/>
      <c r="AZ588" s="202"/>
      <c r="BA588" s="202"/>
      <c r="BB588" s="202"/>
      <c r="BC588" s="202"/>
      <c r="BD588" s="202"/>
      <c r="BE588" s="202"/>
      <c r="BF588" s="202"/>
      <c r="BG588" s="202"/>
      <c r="BH588" s="202"/>
      <c r="BI588" s="202"/>
      <c r="BJ588" s="202"/>
      <c r="BK588" s="202"/>
      <c r="BL588" s="202"/>
      <c r="BM588" s="202"/>
      <c r="BN588" s="202"/>
      <c r="BO588" s="202"/>
      <c r="BP588" s="202"/>
      <c r="BQ588" s="202"/>
      <c r="BR588" s="202"/>
      <c r="BS588" s="202"/>
      <c r="BT588" s="202"/>
      <c r="BU588" s="202"/>
      <c r="BV588" s="202"/>
      <c r="BW588" s="202"/>
      <c r="BX588" s="202"/>
    </row>
    <row r="589" spans="1:76" ht="11.25" customHeight="1" x14ac:dyDescent="0.2">
      <c r="A589" s="201"/>
      <c r="B589" s="201"/>
      <c r="C589" s="201"/>
      <c r="D589" s="201"/>
      <c r="E589" s="201"/>
      <c r="F589" s="201"/>
      <c r="G589" s="201"/>
      <c r="Z589" s="202"/>
      <c r="AA589" s="202"/>
      <c r="AB589" s="202"/>
      <c r="AC589" s="202"/>
      <c r="AD589" s="202"/>
      <c r="AE589" s="202"/>
      <c r="AF589" s="202"/>
      <c r="AG589" s="202"/>
      <c r="AH589" s="202"/>
      <c r="AI589" s="202"/>
      <c r="AJ589" s="202"/>
      <c r="AK589" s="202"/>
      <c r="AL589" s="202"/>
      <c r="AM589" s="202"/>
      <c r="AN589" s="202"/>
      <c r="AO589" s="202"/>
      <c r="AP589" s="202"/>
      <c r="AQ589" s="202"/>
      <c r="AR589" s="202"/>
      <c r="AS589" s="202"/>
      <c r="AT589" s="202"/>
      <c r="AU589" s="202"/>
      <c r="AV589" s="202"/>
      <c r="AW589" s="202"/>
      <c r="AX589" s="202"/>
      <c r="AY589" s="202"/>
      <c r="AZ589" s="202"/>
      <c r="BA589" s="202"/>
      <c r="BB589" s="202"/>
      <c r="BC589" s="202"/>
      <c r="BD589" s="202"/>
      <c r="BE589" s="202"/>
      <c r="BF589" s="202"/>
      <c r="BG589" s="202"/>
      <c r="BH589" s="202"/>
      <c r="BI589" s="202"/>
      <c r="BJ589" s="202"/>
      <c r="BK589" s="202"/>
      <c r="BL589" s="202"/>
      <c r="BM589" s="202"/>
      <c r="BN589" s="202"/>
      <c r="BO589" s="202"/>
      <c r="BP589" s="202"/>
      <c r="BQ589" s="202"/>
      <c r="BR589" s="202"/>
      <c r="BS589" s="202"/>
      <c r="BT589" s="202"/>
      <c r="BU589" s="202"/>
      <c r="BV589" s="202"/>
      <c r="BW589" s="202"/>
      <c r="BX589" s="202"/>
    </row>
    <row r="590" spans="1:76" ht="11.25" customHeight="1" x14ac:dyDescent="0.2">
      <c r="A590" s="201"/>
      <c r="B590" s="201"/>
      <c r="C590" s="201"/>
      <c r="D590" s="201"/>
      <c r="E590" s="201"/>
      <c r="F590" s="201"/>
      <c r="G590" s="201"/>
      <c r="Z590" s="202"/>
      <c r="AA590" s="202"/>
      <c r="AB590" s="202"/>
      <c r="AC590" s="202"/>
      <c r="AD590" s="202"/>
      <c r="AE590" s="202"/>
      <c r="AF590" s="202"/>
      <c r="AG590" s="202"/>
      <c r="AH590" s="202"/>
      <c r="AI590" s="202"/>
      <c r="AJ590" s="202"/>
      <c r="AK590" s="202"/>
      <c r="AL590" s="202"/>
      <c r="AM590" s="202"/>
      <c r="AN590" s="202"/>
      <c r="AO590" s="202"/>
      <c r="AP590" s="202"/>
      <c r="AQ590" s="202"/>
      <c r="AR590" s="202"/>
      <c r="AS590" s="202"/>
      <c r="AT590" s="202"/>
      <c r="AU590" s="202"/>
      <c r="AV590" s="202"/>
      <c r="AW590" s="202"/>
      <c r="AX590" s="202"/>
      <c r="AY590" s="202"/>
      <c r="AZ590" s="202"/>
      <c r="BA590" s="202"/>
      <c r="BB590" s="202"/>
      <c r="BC590" s="202"/>
      <c r="BD590" s="202"/>
      <c r="BE590" s="202"/>
      <c r="BF590" s="202"/>
      <c r="BG590" s="202"/>
      <c r="BH590" s="202"/>
      <c r="BI590" s="202"/>
      <c r="BJ590" s="202"/>
      <c r="BK590" s="202"/>
      <c r="BL590" s="202"/>
      <c r="BM590" s="202"/>
      <c r="BN590" s="202"/>
      <c r="BO590" s="202"/>
      <c r="BP590" s="202"/>
      <c r="BQ590" s="202"/>
      <c r="BR590" s="202"/>
      <c r="BS590" s="202"/>
      <c r="BT590" s="202"/>
      <c r="BU590" s="202"/>
      <c r="BV590" s="202"/>
      <c r="BW590" s="202"/>
      <c r="BX590" s="202"/>
    </row>
    <row r="591" spans="1:76" ht="11.25" customHeight="1" x14ac:dyDescent="0.2">
      <c r="A591" s="201"/>
      <c r="B591" s="201"/>
      <c r="C591" s="201"/>
      <c r="D591" s="201"/>
      <c r="E591" s="201"/>
      <c r="F591" s="201"/>
      <c r="G591" s="201"/>
      <c r="Z591" s="202"/>
      <c r="AA591" s="202"/>
      <c r="AB591" s="202"/>
      <c r="AC591" s="202"/>
      <c r="AD591" s="202"/>
      <c r="AE591" s="202"/>
      <c r="AF591" s="202"/>
      <c r="AG591" s="202"/>
      <c r="AH591" s="202"/>
      <c r="AI591" s="202"/>
      <c r="AJ591" s="202"/>
      <c r="AK591" s="202"/>
      <c r="AL591" s="202"/>
      <c r="AM591" s="202"/>
      <c r="AN591" s="202"/>
      <c r="AO591" s="202"/>
      <c r="AP591" s="202"/>
      <c r="AQ591" s="202"/>
      <c r="AR591" s="202"/>
      <c r="AS591" s="202"/>
      <c r="AT591" s="202"/>
      <c r="AU591" s="202"/>
      <c r="AV591" s="202"/>
      <c r="AW591" s="202"/>
      <c r="AX591" s="202"/>
      <c r="AY591" s="202"/>
      <c r="AZ591" s="202"/>
      <c r="BA591" s="202"/>
      <c r="BB591" s="202"/>
      <c r="BC591" s="202"/>
      <c r="BD591" s="202"/>
      <c r="BE591" s="202"/>
      <c r="BF591" s="202"/>
      <c r="BG591" s="202"/>
      <c r="BH591" s="202"/>
      <c r="BI591" s="202"/>
      <c r="BJ591" s="202"/>
      <c r="BK591" s="202"/>
      <c r="BL591" s="202"/>
      <c r="BM591" s="202"/>
      <c r="BN591" s="202"/>
      <c r="BO591" s="202"/>
      <c r="BP591" s="202"/>
      <c r="BQ591" s="202"/>
      <c r="BR591" s="202"/>
      <c r="BS591" s="202"/>
      <c r="BT591" s="202"/>
      <c r="BU591" s="202"/>
      <c r="BV591" s="202"/>
      <c r="BW591" s="202"/>
      <c r="BX591" s="202"/>
    </row>
    <row r="592" spans="1:76" ht="11.25" customHeight="1" x14ac:dyDescent="0.2">
      <c r="A592" s="201"/>
      <c r="B592" s="201"/>
      <c r="C592" s="201"/>
      <c r="D592" s="201"/>
      <c r="E592" s="201"/>
      <c r="F592" s="201"/>
      <c r="G592" s="201"/>
      <c r="Z592" s="202"/>
      <c r="AA592" s="202"/>
      <c r="AB592" s="202"/>
      <c r="AC592" s="202"/>
      <c r="AD592" s="202"/>
      <c r="AE592" s="202"/>
      <c r="AF592" s="202"/>
      <c r="AG592" s="202"/>
      <c r="AH592" s="202"/>
      <c r="AI592" s="202"/>
      <c r="AJ592" s="202"/>
      <c r="AK592" s="202"/>
      <c r="AL592" s="202"/>
      <c r="AM592" s="202"/>
      <c r="AN592" s="202"/>
      <c r="AO592" s="202"/>
      <c r="AP592" s="202"/>
      <c r="AQ592" s="202"/>
      <c r="AR592" s="202"/>
      <c r="AS592" s="202"/>
      <c r="AT592" s="202"/>
      <c r="AU592" s="202"/>
      <c r="AV592" s="202"/>
      <c r="AW592" s="202"/>
      <c r="AX592" s="202"/>
      <c r="AY592" s="202"/>
      <c r="AZ592" s="202"/>
      <c r="BA592" s="202"/>
      <c r="BB592" s="202"/>
      <c r="BC592" s="202"/>
      <c r="BD592" s="202"/>
      <c r="BE592" s="202"/>
      <c r="BF592" s="202"/>
      <c r="BG592" s="202"/>
      <c r="BH592" s="202"/>
      <c r="BI592" s="202"/>
      <c r="BJ592" s="202"/>
      <c r="BK592" s="202"/>
      <c r="BL592" s="202"/>
      <c r="BM592" s="202"/>
      <c r="BN592" s="202"/>
      <c r="BO592" s="202"/>
      <c r="BP592" s="202"/>
      <c r="BQ592" s="202"/>
      <c r="BR592" s="202"/>
      <c r="BS592" s="202"/>
      <c r="BT592" s="202"/>
      <c r="BU592" s="202"/>
      <c r="BV592" s="202"/>
      <c r="BW592" s="202"/>
      <c r="BX592" s="202"/>
    </row>
    <row r="593" spans="1:76" ht="11.25" customHeight="1" x14ac:dyDescent="0.2">
      <c r="A593" s="201"/>
      <c r="B593" s="201"/>
      <c r="C593" s="201"/>
      <c r="D593" s="201"/>
      <c r="E593" s="201"/>
      <c r="F593" s="201"/>
      <c r="G593" s="201"/>
      <c r="Z593" s="202"/>
      <c r="AA593" s="202"/>
      <c r="AB593" s="202"/>
      <c r="AC593" s="202"/>
      <c r="AD593" s="202"/>
      <c r="AE593" s="202"/>
      <c r="AF593" s="202"/>
      <c r="AG593" s="202"/>
      <c r="AH593" s="202"/>
      <c r="AI593" s="202"/>
      <c r="AJ593" s="202"/>
      <c r="AK593" s="202"/>
      <c r="AL593" s="202"/>
      <c r="AM593" s="202"/>
      <c r="AN593" s="202"/>
      <c r="AO593" s="202"/>
      <c r="AP593" s="202"/>
      <c r="AQ593" s="202"/>
      <c r="AR593" s="202"/>
      <c r="AS593" s="202"/>
      <c r="AT593" s="202"/>
      <c r="AU593" s="202"/>
      <c r="AV593" s="202"/>
      <c r="AW593" s="202"/>
      <c r="AX593" s="202"/>
      <c r="AY593" s="202"/>
      <c r="AZ593" s="202"/>
      <c r="BA593" s="202"/>
      <c r="BB593" s="202"/>
      <c r="BC593" s="202"/>
      <c r="BD593" s="202"/>
      <c r="BE593" s="202"/>
      <c r="BF593" s="202"/>
      <c r="BG593" s="202"/>
      <c r="BH593" s="202"/>
      <c r="BI593" s="202"/>
      <c r="BJ593" s="202"/>
      <c r="BK593" s="202"/>
      <c r="BL593" s="202"/>
      <c r="BM593" s="202"/>
      <c r="BN593" s="202"/>
      <c r="BO593" s="202"/>
      <c r="BP593" s="202"/>
      <c r="BQ593" s="202"/>
      <c r="BR593" s="202"/>
      <c r="BS593" s="202"/>
      <c r="BT593" s="202"/>
      <c r="BU593" s="202"/>
      <c r="BV593" s="202"/>
      <c r="BW593" s="202"/>
      <c r="BX593" s="202"/>
    </row>
    <row r="594" spans="1:76" ht="11.25" customHeight="1" x14ac:dyDescent="0.2">
      <c r="A594" s="201"/>
      <c r="B594" s="201"/>
      <c r="C594" s="201"/>
      <c r="D594" s="201"/>
      <c r="E594" s="201"/>
      <c r="F594" s="201"/>
      <c r="G594" s="201"/>
      <c r="Z594" s="202"/>
      <c r="AA594" s="202"/>
      <c r="AB594" s="202"/>
      <c r="AC594" s="202"/>
      <c r="AD594" s="202"/>
      <c r="AE594" s="202"/>
      <c r="AF594" s="202"/>
      <c r="AG594" s="202"/>
      <c r="AH594" s="202"/>
      <c r="AI594" s="202"/>
      <c r="AJ594" s="202"/>
      <c r="AK594" s="202"/>
      <c r="AL594" s="202"/>
      <c r="AM594" s="202"/>
      <c r="AN594" s="202"/>
      <c r="AO594" s="202"/>
      <c r="AP594" s="202"/>
      <c r="AQ594" s="202"/>
      <c r="AR594" s="202"/>
      <c r="AS594" s="202"/>
      <c r="AT594" s="202"/>
      <c r="AU594" s="202"/>
      <c r="AV594" s="202"/>
      <c r="AW594" s="202"/>
      <c r="AX594" s="202"/>
      <c r="AY594" s="202"/>
      <c r="AZ594" s="202"/>
      <c r="BA594" s="202"/>
      <c r="BB594" s="202"/>
      <c r="BC594" s="202"/>
      <c r="BD594" s="202"/>
      <c r="BE594" s="202"/>
      <c r="BF594" s="202"/>
      <c r="BG594" s="202"/>
      <c r="BH594" s="202"/>
      <c r="BI594" s="202"/>
      <c r="BJ594" s="202"/>
      <c r="BK594" s="202"/>
      <c r="BL594" s="202"/>
      <c r="BM594" s="202"/>
      <c r="BN594" s="202"/>
      <c r="BO594" s="202"/>
      <c r="BP594" s="202"/>
      <c r="BQ594" s="202"/>
      <c r="BR594" s="202"/>
      <c r="BS594" s="202"/>
      <c r="BT594" s="202"/>
      <c r="BU594" s="202"/>
      <c r="BV594" s="202"/>
      <c r="BW594" s="202"/>
      <c r="BX594" s="202"/>
    </row>
    <row r="595" spans="1:76" ht="11.25" customHeight="1" x14ac:dyDescent="0.2">
      <c r="A595" s="201"/>
      <c r="B595" s="201"/>
      <c r="C595" s="201"/>
      <c r="D595" s="201"/>
      <c r="E595" s="201"/>
      <c r="F595" s="201"/>
      <c r="G595" s="201"/>
      <c r="Z595" s="202"/>
      <c r="AA595" s="202"/>
      <c r="AB595" s="202"/>
      <c r="AC595" s="202"/>
      <c r="AD595" s="202"/>
      <c r="AE595" s="202"/>
      <c r="AF595" s="202"/>
      <c r="AG595" s="202"/>
      <c r="AH595" s="202"/>
      <c r="AI595" s="202"/>
      <c r="AJ595" s="202"/>
      <c r="AK595" s="202"/>
      <c r="AL595" s="202"/>
      <c r="AM595" s="202"/>
      <c r="AN595" s="202"/>
      <c r="AO595" s="202"/>
      <c r="AP595" s="202"/>
      <c r="AQ595" s="202"/>
      <c r="AR595" s="202"/>
      <c r="AS595" s="202"/>
      <c r="AT595" s="202"/>
      <c r="AU595" s="202"/>
      <c r="AV595" s="202"/>
      <c r="AW595" s="202"/>
      <c r="AX595" s="202"/>
      <c r="AY595" s="202"/>
      <c r="AZ595" s="202"/>
      <c r="BA595" s="202"/>
      <c r="BB595" s="202"/>
      <c r="BC595" s="202"/>
      <c r="BD595" s="202"/>
      <c r="BE595" s="202"/>
      <c r="BF595" s="202"/>
      <c r="BG595" s="202"/>
      <c r="BH595" s="202"/>
      <c r="BI595" s="202"/>
      <c r="BJ595" s="202"/>
      <c r="BK595" s="202"/>
      <c r="BL595" s="202"/>
      <c r="BM595" s="202"/>
      <c r="BN595" s="202"/>
      <c r="BO595" s="202"/>
      <c r="BP595" s="202"/>
      <c r="BQ595" s="202"/>
      <c r="BR595" s="202"/>
      <c r="BS595" s="202"/>
      <c r="BT595" s="202"/>
      <c r="BU595" s="202"/>
      <c r="BV595" s="202"/>
      <c r="BW595" s="202"/>
      <c r="BX595" s="202"/>
    </row>
    <row r="596" spans="1:76" ht="11.25" customHeight="1" x14ac:dyDescent="0.2">
      <c r="A596" s="201"/>
      <c r="B596" s="201"/>
      <c r="C596" s="201"/>
      <c r="D596" s="201"/>
      <c r="E596" s="201"/>
      <c r="F596" s="201"/>
      <c r="G596" s="201"/>
      <c r="Z596" s="202"/>
      <c r="AA596" s="202"/>
      <c r="AB596" s="202"/>
      <c r="AC596" s="202"/>
      <c r="AD596" s="202"/>
      <c r="AE596" s="202"/>
      <c r="AF596" s="202"/>
      <c r="AG596" s="202"/>
      <c r="AH596" s="202"/>
      <c r="AI596" s="202"/>
      <c r="AJ596" s="202"/>
      <c r="AK596" s="202"/>
      <c r="AL596" s="202"/>
      <c r="AM596" s="202"/>
      <c r="AN596" s="202"/>
      <c r="AO596" s="202"/>
      <c r="AP596" s="202"/>
      <c r="AQ596" s="202"/>
      <c r="AR596" s="202"/>
      <c r="AS596" s="202"/>
      <c r="AT596" s="202"/>
      <c r="AU596" s="202"/>
      <c r="AV596" s="202"/>
      <c r="AW596" s="202"/>
      <c r="AX596" s="202"/>
      <c r="AY596" s="202"/>
      <c r="AZ596" s="202"/>
      <c r="BA596" s="202"/>
      <c r="BB596" s="202"/>
      <c r="BC596" s="202"/>
      <c r="BD596" s="202"/>
      <c r="BE596" s="202"/>
      <c r="BF596" s="202"/>
      <c r="BG596" s="202"/>
      <c r="BH596" s="202"/>
      <c r="BI596" s="202"/>
      <c r="BJ596" s="202"/>
      <c r="BK596" s="202"/>
      <c r="BL596" s="202"/>
      <c r="BM596" s="202"/>
      <c r="BN596" s="202"/>
      <c r="BO596" s="202"/>
      <c r="BP596" s="202"/>
      <c r="BQ596" s="202"/>
      <c r="BR596" s="202"/>
      <c r="BS596" s="202"/>
      <c r="BT596" s="202"/>
      <c r="BU596" s="202"/>
      <c r="BV596" s="202"/>
      <c r="BW596" s="202"/>
      <c r="BX596" s="202"/>
    </row>
    <row r="597" spans="1:76" ht="11.25" customHeight="1" x14ac:dyDescent="0.2">
      <c r="A597" s="201"/>
      <c r="B597" s="201"/>
      <c r="C597" s="201"/>
      <c r="D597" s="201"/>
      <c r="E597" s="201"/>
      <c r="F597" s="201"/>
      <c r="G597" s="201"/>
      <c r="Z597" s="202"/>
      <c r="AA597" s="202"/>
      <c r="AB597" s="202"/>
      <c r="AC597" s="202"/>
      <c r="AD597" s="202"/>
      <c r="AE597" s="202"/>
      <c r="AF597" s="202"/>
      <c r="AG597" s="202"/>
      <c r="AH597" s="202"/>
      <c r="AI597" s="202"/>
      <c r="AJ597" s="202"/>
      <c r="AK597" s="202"/>
      <c r="AL597" s="202"/>
      <c r="AM597" s="202"/>
      <c r="AN597" s="202"/>
      <c r="AO597" s="202"/>
      <c r="AP597" s="202"/>
      <c r="AQ597" s="202"/>
      <c r="AR597" s="202"/>
      <c r="AS597" s="202"/>
      <c r="AT597" s="202"/>
      <c r="AU597" s="202"/>
      <c r="AV597" s="202"/>
      <c r="AW597" s="202"/>
      <c r="AX597" s="202"/>
      <c r="AY597" s="202"/>
      <c r="AZ597" s="202"/>
      <c r="BA597" s="202"/>
      <c r="BB597" s="202"/>
      <c r="BC597" s="202"/>
      <c r="BD597" s="202"/>
      <c r="BE597" s="202"/>
      <c r="BF597" s="202"/>
      <c r="BG597" s="202"/>
      <c r="BH597" s="202"/>
      <c r="BI597" s="202"/>
      <c r="BJ597" s="202"/>
      <c r="BK597" s="202"/>
      <c r="BL597" s="202"/>
      <c r="BM597" s="202"/>
      <c r="BN597" s="202"/>
      <c r="BO597" s="202"/>
      <c r="BP597" s="202"/>
      <c r="BQ597" s="202"/>
      <c r="BR597" s="202"/>
      <c r="BS597" s="202"/>
      <c r="BT597" s="202"/>
      <c r="BU597" s="202"/>
      <c r="BV597" s="202"/>
      <c r="BW597" s="202"/>
      <c r="BX597" s="202"/>
    </row>
    <row r="598" spans="1:76" ht="11.25" customHeight="1" x14ac:dyDescent="0.2">
      <c r="A598" s="201"/>
      <c r="B598" s="201"/>
      <c r="C598" s="201"/>
      <c r="D598" s="201"/>
      <c r="E598" s="201"/>
      <c r="F598" s="201"/>
      <c r="G598" s="201"/>
      <c r="Z598" s="202"/>
      <c r="AA598" s="202"/>
      <c r="AB598" s="202"/>
      <c r="AC598" s="202"/>
      <c r="AD598" s="202"/>
      <c r="AE598" s="202"/>
      <c r="AF598" s="202"/>
      <c r="AG598" s="202"/>
      <c r="AH598" s="202"/>
      <c r="AI598" s="202"/>
      <c r="AJ598" s="202"/>
      <c r="AK598" s="202"/>
      <c r="AL598" s="202"/>
      <c r="AM598" s="202"/>
      <c r="AN598" s="202"/>
      <c r="AO598" s="202"/>
      <c r="AP598" s="202"/>
      <c r="AQ598" s="202"/>
      <c r="AR598" s="202"/>
      <c r="AS598" s="202"/>
      <c r="AT598" s="202"/>
      <c r="AU598" s="202"/>
      <c r="AV598" s="202"/>
      <c r="AW598" s="202"/>
      <c r="AX598" s="202"/>
      <c r="AY598" s="202"/>
      <c r="AZ598" s="202"/>
      <c r="BA598" s="202"/>
      <c r="BB598" s="202"/>
      <c r="BC598" s="202"/>
      <c r="BD598" s="202"/>
      <c r="BE598" s="202"/>
      <c r="BF598" s="202"/>
      <c r="BG598" s="202"/>
      <c r="BH598" s="202"/>
      <c r="BI598" s="202"/>
      <c r="BJ598" s="202"/>
      <c r="BK598" s="202"/>
      <c r="BL598" s="202"/>
      <c r="BM598" s="202"/>
      <c r="BN598" s="202"/>
      <c r="BO598" s="202"/>
      <c r="BP598" s="202"/>
      <c r="BQ598" s="202"/>
      <c r="BR598" s="202"/>
      <c r="BS598" s="202"/>
      <c r="BT598" s="202"/>
      <c r="BU598" s="202"/>
      <c r="BV598" s="202"/>
      <c r="BW598" s="202"/>
      <c r="BX598" s="202"/>
    </row>
    <row r="599" spans="1:76" ht="11.25" customHeight="1" x14ac:dyDescent="0.2">
      <c r="A599" s="201"/>
      <c r="B599" s="201"/>
      <c r="C599" s="201"/>
      <c r="D599" s="201"/>
      <c r="E599" s="201"/>
      <c r="F599" s="201"/>
      <c r="G599" s="201"/>
      <c r="Z599" s="202"/>
      <c r="AA599" s="202"/>
      <c r="AB599" s="202"/>
      <c r="AC599" s="202"/>
      <c r="AD599" s="202"/>
      <c r="AE599" s="202"/>
      <c r="AF599" s="202"/>
      <c r="AG599" s="202"/>
      <c r="AH599" s="202"/>
      <c r="AI599" s="202"/>
      <c r="AJ599" s="202"/>
      <c r="AK599" s="202"/>
      <c r="AL599" s="202"/>
      <c r="AM599" s="202"/>
      <c r="AN599" s="202"/>
      <c r="AO599" s="202"/>
      <c r="AP599" s="202"/>
      <c r="AQ599" s="202"/>
      <c r="AR599" s="202"/>
      <c r="AS599" s="202"/>
      <c r="AT599" s="202"/>
      <c r="AU599" s="202"/>
      <c r="AV599" s="202"/>
      <c r="AW599" s="202"/>
      <c r="AX599" s="202"/>
      <c r="AY599" s="202"/>
      <c r="AZ599" s="202"/>
      <c r="BA599" s="202"/>
      <c r="BB599" s="202"/>
      <c r="BC599" s="202"/>
      <c r="BD599" s="202"/>
      <c r="BE599" s="202"/>
      <c r="BF599" s="202"/>
      <c r="BG599" s="202"/>
      <c r="BH599" s="202"/>
      <c r="BI599" s="202"/>
      <c r="BJ599" s="202"/>
      <c r="BK599" s="202"/>
      <c r="BL599" s="202"/>
      <c r="BM599" s="202"/>
      <c r="BN599" s="202"/>
      <c r="BO599" s="202"/>
      <c r="BP599" s="202"/>
      <c r="BQ599" s="202"/>
      <c r="BR599" s="202"/>
      <c r="BS599" s="202"/>
      <c r="BT599" s="202"/>
      <c r="BU599" s="202"/>
      <c r="BV599" s="202"/>
      <c r="BW599" s="202"/>
      <c r="BX599" s="202"/>
    </row>
    <row r="600" spans="1:76" ht="11.25" customHeight="1" x14ac:dyDescent="0.2">
      <c r="A600" s="201"/>
      <c r="B600" s="201"/>
      <c r="C600" s="201"/>
      <c r="D600" s="201"/>
      <c r="E600" s="201"/>
      <c r="F600" s="201"/>
      <c r="G600" s="201"/>
      <c r="Z600" s="202"/>
      <c r="AA600" s="202"/>
      <c r="AB600" s="202"/>
      <c r="AC600" s="202"/>
      <c r="AD600" s="202"/>
      <c r="AE600" s="202"/>
      <c r="AF600" s="202"/>
      <c r="AG600" s="202"/>
      <c r="AH600" s="202"/>
      <c r="AI600" s="202"/>
      <c r="AJ600" s="202"/>
      <c r="AK600" s="202"/>
      <c r="AL600" s="202"/>
      <c r="AM600" s="202"/>
      <c r="AN600" s="202"/>
      <c r="AO600" s="202"/>
      <c r="AP600" s="202"/>
      <c r="AQ600" s="202"/>
      <c r="AR600" s="202"/>
      <c r="AS600" s="202"/>
      <c r="AT600" s="202"/>
      <c r="AU600" s="202"/>
      <c r="AV600" s="202"/>
      <c r="AW600" s="202"/>
      <c r="AX600" s="202"/>
      <c r="AY600" s="202"/>
      <c r="AZ600" s="202"/>
      <c r="BA600" s="202"/>
      <c r="BB600" s="202"/>
      <c r="BC600" s="202"/>
      <c r="BD600" s="202"/>
      <c r="BE600" s="202"/>
      <c r="BF600" s="202"/>
      <c r="BG600" s="202"/>
      <c r="BH600" s="202"/>
      <c r="BI600" s="202"/>
      <c r="BJ600" s="202"/>
      <c r="BK600" s="202"/>
      <c r="BL600" s="202"/>
      <c r="BM600" s="202"/>
      <c r="BN600" s="202"/>
      <c r="BO600" s="202"/>
      <c r="BP600" s="202"/>
      <c r="BQ600" s="202"/>
      <c r="BR600" s="202"/>
      <c r="BS600" s="202"/>
      <c r="BT600" s="202"/>
      <c r="BU600" s="202"/>
      <c r="BV600" s="202"/>
      <c r="BW600" s="202"/>
      <c r="BX600" s="202"/>
    </row>
    <row r="601" spans="1:76" ht="11.25" customHeight="1" x14ac:dyDescent="0.2">
      <c r="A601" s="201"/>
      <c r="B601" s="201"/>
      <c r="C601" s="201"/>
      <c r="D601" s="201"/>
      <c r="E601" s="201"/>
      <c r="F601" s="201"/>
      <c r="G601" s="201"/>
      <c r="Z601" s="202"/>
      <c r="AA601" s="202"/>
      <c r="AB601" s="202"/>
      <c r="AC601" s="202"/>
      <c r="AD601" s="202"/>
      <c r="AE601" s="202"/>
      <c r="AF601" s="202"/>
      <c r="AG601" s="202"/>
      <c r="AH601" s="202"/>
      <c r="AI601" s="202"/>
      <c r="AJ601" s="202"/>
      <c r="AK601" s="202"/>
      <c r="AL601" s="202"/>
      <c r="AM601" s="202"/>
      <c r="AN601" s="202"/>
      <c r="AO601" s="202"/>
      <c r="AP601" s="202"/>
      <c r="AQ601" s="202"/>
      <c r="AR601" s="202"/>
      <c r="AS601" s="202"/>
      <c r="AT601" s="202"/>
      <c r="AU601" s="202"/>
      <c r="AV601" s="202"/>
      <c r="AW601" s="202"/>
      <c r="AX601" s="202"/>
      <c r="AY601" s="202"/>
      <c r="AZ601" s="202"/>
      <c r="BA601" s="202"/>
      <c r="BB601" s="202"/>
      <c r="BC601" s="202"/>
      <c r="BD601" s="202"/>
      <c r="BE601" s="202"/>
      <c r="BF601" s="202"/>
      <c r="BG601" s="202"/>
      <c r="BH601" s="202"/>
      <c r="BI601" s="202"/>
      <c r="BJ601" s="202"/>
      <c r="BK601" s="202"/>
      <c r="BL601" s="202"/>
      <c r="BM601" s="202"/>
      <c r="BN601" s="202"/>
      <c r="BO601" s="202"/>
      <c r="BP601" s="202"/>
      <c r="BQ601" s="202"/>
      <c r="BR601" s="202"/>
      <c r="BS601" s="202"/>
      <c r="BT601" s="202"/>
      <c r="BU601" s="202"/>
      <c r="BV601" s="202"/>
      <c r="BW601" s="202"/>
      <c r="BX601" s="202"/>
    </row>
    <row r="602" spans="1:76" ht="11.25" customHeight="1" x14ac:dyDescent="0.2">
      <c r="A602" s="201"/>
      <c r="B602" s="201"/>
      <c r="C602" s="201"/>
      <c r="D602" s="201"/>
      <c r="E602" s="201"/>
      <c r="F602" s="201"/>
      <c r="G602" s="201"/>
      <c r="Z602" s="202"/>
      <c r="AA602" s="202"/>
      <c r="AB602" s="202"/>
      <c r="AC602" s="202"/>
      <c r="AD602" s="202"/>
      <c r="AE602" s="202"/>
      <c r="AF602" s="202"/>
      <c r="AG602" s="202"/>
      <c r="AH602" s="202"/>
      <c r="AI602" s="202"/>
      <c r="AJ602" s="202"/>
      <c r="AK602" s="202"/>
      <c r="AL602" s="202"/>
      <c r="AM602" s="202"/>
      <c r="AN602" s="202"/>
      <c r="AO602" s="202"/>
      <c r="AP602" s="202"/>
      <c r="AQ602" s="202"/>
      <c r="AR602" s="202"/>
      <c r="AS602" s="202"/>
      <c r="AT602" s="202"/>
      <c r="AU602" s="202"/>
      <c r="AV602" s="202"/>
      <c r="AW602" s="202"/>
      <c r="AX602" s="202"/>
      <c r="AY602" s="202"/>
      <c r="AZ602" s="202"/>
      <c r="BA602" s="202"/>
      <c r="BB602" s="202"/>
      <c r="BC602" s="202"/>
      <c r="BD602" s="202"/>
      <c r="BE602" s="202"/>
      <c r="BF602" s="202"/>
      <c r="BG602" s="202"/>
      <c r="BH602" s="202"/>
      <c r="BI602" s="202"/>
      <c r="BJ602" s="202"/>
      <c r="BK602" s="202"/>
      <c r="BL602" s="202"/>
      <c r="BM602" s="202"/>
      <c r="BN602" s="202"/>
      <c r="BO602" s="202"/>
      <c r="BP602" s="202"/>
      <c r="BQ602" s="202"/>
      <c r="BR602" s="202"/>
      <c r="BS602" s="202"/>
      <c r="BT602" s="202"/>
      <c r="BU602" s="202"/>
      <c r="BV602" s="202"/>
      <c r="BW602" s="202"/>
      <c r="BX602" s="202"/>
    </row>
    <row r="603" spans="1:76" ht="11.25" customHeight="1" x14ac:dyDescent="0.2">
      <c r="A603" s="201"/>
      <c r="B603" s="201"/>
      <c r="C603" s="201"/>
      <c r="D603" s="201"/>
      <c r="E603" s="201"/>
      <c r="F603" s="201"/>
      <c r="G603" s="201"/>
      <c r="Z603" s="202"/>
      <c r="AA603" s="202"/>
      <c r="AB603" s="202"/>
      <c r="AC603" s="202"/>
      <c r="AD603" s="202"/>
      <c r="AE603" s="202"/>
      <c r="AF603" s="202"/>
      <c r="AG603" s="202"/>
      <c r="AH603" s="202"/>
      <c r="AI603" s="202"/>
      <c r="AJ603" s="202"/>
      <c r="AK603" s="202"/>
      <c r="AL603" s="202"/>
      <c r="AM603" s="202"/>
      <c r="AN603" s="202"/>
      <c r="AO603" s="202"/>
      <c r="AP603" s="202"/>
      <c r="AQ603" s="202"/>
      <c r="AR603" s="202"/>
      <c r="AS603" s="202"/>
      <c r="AT603" s="202"/>
      <c r="AU603" s="202"/>
      <c r="AV603" s="202"/>
      <c r="AW603" s="202"/>
      <c r="AX603" s="202"/>
      <c r="AY603" s="202"/>
      <c r="AZ603" s="202"/>
      <c r="BA603" s="202"/>
      <c r="BB603" s="202"/>
      <c r="BC603" s="202"/>
      <c r="BD603" s="202"/>
      <c r="BE603" s="202"/>
      <c r="BF603" s="202"/>
      <c r="BG603" s="202"/>
      <c r="BH603" s="202"/>
      <c r="BI603" s="202"/>
      <c r="BJ603" s="202"/>
      <c r="BK603" s="202"/>
      <c r="BL603" s="202"/>
      <c r="BM603" s="202"/>
      <c r="BN603" s="202"/>
      <c r="BO603" s="202"/>
      <c r="BP603" s="202"/>
      <c r="BQ603" s="202"/>
      <c r="BR603" s="202"/>
      <c r="BS603" s="202"/>
      <c r="BT603" s="202"/>
      <c r="BU603" s="202"/>
      <c r="BV603" s="202"/>
      <c r="BW603" s="202"/>
      <c r="BX603" s="202"/>
    </row>
    <row r="604" spans="1:76" ht="11.25" customHeight="1" x14ac:dyDescent="0.2">
      <c r="A604" s="201"/>
      <c r="B604" s="201"/>
      <c r="C604" s="201"/>
      <c r="D604" s="201"/>
      <c r="E604" s="201"/>
      <c r="F604" s="201"/>
      <c r="G604" s="201"/>
      <c r="Z604" s="202"/>
      <c r="AA604" s="202"/>
      <c r="AB604" s="202"/>
      <c r="AC604" s="202"/>
      <c r="AD604" s="202"/>
      <c r="AE604" s="202"/>
      <c r="AF604" s="202"/>
      <c r="AG604" s="202"/>
      <c r="AH604" s="202"/>
      <c r="AI604" s="202"/>
      <c r="AJ604" s="202"/>
      <c r="AK604" s="202"/>
      <c r="AL604" s="202"/>
      <c r="AM604" s="202"/>
      <c r="AN604" s="202"/>
      <c r="AO604" s="202"/>
      <c r="AP604" s="202"/>
      <c r="AQ604" s="202"/>
      <c r="AR604" s="202"/>
      <c r="AS604" s="202"/>
      <c r="AT604" s="202"/>
      <c r="AU604" s="202"/>
      <c r="AV604" s="202"/>
      <c r="AW604" s="202"/>
      <c r="AX604" s="202"/>
      <c r="AY604" s="202"/>
      <c r="AZ604" s="202"/>
      <c r="BA604" s="202"/>
      <c r="BB604" s="202"/>
      <c r="BC604" s="202"/>
      <c r="BD604" s="202"/>
      <c r="BE604" s="202"/>
      <c r="BF604" s="202"/>
      <c r="BG604" s="202"/>
      <c r="BH604" s="202"/>
      <c r="BI604" s="202"/>
      <c r="BJ604" s="202"/>
      <c r="BK604" s="202"/>
      <c r="BL604" s="202"/>
      <c r="BM604" s="202"/>
      <c r="BN604" s="202"/>
      <c r="BO604" s="202"/>
      <c r="BP604" s="202"/>
      <c r="BQ604" s="202"/>
      <c r="BR604" s="202"/>
      <c r="BS604" s="202"/>
      <c r="BT604" s="202"/>
      <c r="BU604" s="202"/>
      <c r="BV604" s="202"/>
      <c r="BW604" s="202"/>
      <c r="BX604" s="202"/>
    </row>
    <row r="605" spans="1:76" ht="11.25" customHeight="1" x14ac:dyDescent="0.2">
      <c r="A605" s="201"/>
      <c r="B605" s="201"/>
      <c r="C605" s="201"/>
      <c r="D605" s="201"/>
      <c r="E605" s="201"/>
      <c r="F605" s="201"/>
      <c r="G605" s="201"/>
      <c r="Z605" s="202"/>
      <c r="AA605" s="202"/>
      <c r="AB605" s="202"/>
      <c r="AC605" s="202"/>
      <c r="AD605" s="202"/>
      <c r="AE605" s="202"/>
      <c r="AF605" s="202"/>
      <c r="AG605" s="202"/>
      <c r="AH605" s="202"/>
      <c r="AI605" s="202"/>
      <c r="AJ605" s="202"/>
      <c r="AK605" s="202"/>
      <c r="AL605" s="202"/>
      <c r="AM605" s="202"/>
      <c r="AN605" s="202"/>
      <c r="AO605" s="202"/>
      <c r="AP605" s="202"/>
      <c r="AQ605" s="202"/>
      <c r="AR605" s="202"/>
      <c r="AS605" s="202"/>
      <c r="AT605" s="202"/>
      <c r="AU605" s="202"/>
      <c r="AV605" s="202"/>
      <c r="AW605" s="202"/>
      <c r="AX605" s="202"/>
      <c r="AY605" s="202"/>
      <c r="AZ605" s="202"/>
      <c r="BA605" s="202"/>
      <c r="BB605" s="202"/>
      <c r="BC605" s="202"/>
      <c r="BD605" s="202"/>
      <c r="BE605" s="202"/>
      <c r="BF605" s="202"/>
      <c r="BG605" s="202"/>
      <c r="BH605" s="202"/>
      <c r="BI605" s="202"/>
      <c r="BJ605" s="202"/>
      <c r="BK605" s="202"/>
      <c r="BL605" s="202"/>
      <c r="BM605" s="202"/>
      <c r="BN605" s="202"/>
      <c r="BO605" s="202"/>
      <c r="BP605" s="202"/>
      <c r="BQ605" s="202"/>
      <c r="BR605" s="202"/>
      <c r="BS605" s="202"/>
      <c r="BT605" s="202"/>
      <c r="BU605" s="202"/>
      <c r="BV605" s="202"/>
      <c r="BW605" s="202"/>
      <c r="BX605" s="202"/>
    </row>
    <row r="606" spans="1:76" ht="11.25" customHeight="1" x14ac:dyDescent="0.2">
      <c r="A606" s="201"/>
      <c r="B606" s="201"/>
      <c r="C606" s="201"/>
      <c r="D606" s="201"/>
      <c r="E606" s="201"/>
      <c r="F606" s="201"/>
      <c r="G606" s="201"/>
      <c r="Z606" s="202"/>
      <c r="AA606" s="202"/>
      <c r="AB606" s="202"/>
      <c r="AC606" s="202"/>
      <c r="AD606" s="202"/>
      <c r="AE606" s="202"/>
      <c r="AF606" s="202"/>
      <c r="AG606" s="202"/>
      <c r="AH606" s="202"/>
      <c r="AI606" s="202"/>
      <c r="AJ606" s="202"/>
      <c r="AK606" s="202"/>
      <c r="AL606" s="202"/>
      <c r="AM606" s="202"/>
      <c r="AN606" s="202"/>
      <c r="AO606" s="202"/>
      <c r="AP606" s="202"/>
      <c r="AQ606" s="202"/>
      <c r="AR606" s="202"/>
      <c r="AS606" s="202"/>
      <c r="AT606" s="202"/>
      <c r="AU606" s="202"/>
      <c r="AV606" s="202"/>
      <c r="AW606" s="202"/>
      <c r="AX606" s="202"/>
      <c r="AY606" s="202"/>
      <c r="AZ606" s="202"/>
      <c r="BA606" s="202"/>
      <c r="BB606" s="202"/>
      <c r="BC606" s="202"/>
      <c r="BD606" s="202"/>
      <c r="BE606" s="202"/>
      <c r="BF606" s="202"/>
      <c r="BG606" s="202"/>
      <c r="BH606" s="202"/>
      <c r="BI606" s="202"/>
      <c r="BJ606" s="202"/>
      <c r="BK606" s="202"/>
      <c r="BL606" s="202"/>
      <c r="BM606" s="202"/>
      <c r="BN606" s="202"/>
      <c r="BO606" s="202"/>
      <c r="BP606" s="202"/>
      <c r="BQ606" s="202"/>
      <c r="BR606" s="202"/>
      <c r="BS606" s="202"/>
      <c r="BT606" s="202"/>
      <c r="BU606" s="202"/>
      <c r="BV606" s="202"/>
      <c r="BW606" s="202"/>
      <c r="BX606" s="202"/>
    </row>
    <row r="607" spans="1:76" ht="11.25" customHeight="1" x14ac:dyDescent="0.2">
      <c r="A607" s="201"/>
      <c r="B607" s="201"/>
      <c r="C607" s="201"/>
      <c r="D607" s="201"/>
      <c r="E607" s="201"/>
      <c r="F607" s="201"/>
      <c r="G607" s="201"/>
      <c r="Z607" s="202"/>
      <c r="AA607" s="202"/>
      <c r="AB607" s="202"/>
      <c r="AC607" s="202"/>
      <c r="AD607" s="202"/>
      <c r="AE607" s="202"/>
      <c r="AF607" s="202"/>
      <c r="AG607" s="202"/>
      <c r="AH607" s="202"/>
      <c r="AI607" s="202"/>
      <c r="AJ607" s="202"/>
      <c r="AK607" s="202"/>
      <c r="AL607" s="202"/>
      <c r="AM607" s="202"/>
      <c r="AN607" s="202"/>
      <c r="AO607" s="202"/>
      <c r="AP607" s="202"/>
      <c r="AQ607" s="202"/>
      <c r="AR607" s="202"/>
      <c r="AS607" s="202"/>
      <c r="AT607" s="202"/>
      <c r="AU607" s="202"/>
      <c r="AV607" s="202"/>
      <c r="AW607" s="202"/>
      <c r="AX607" s="202"/>
      <c r="AY607" s="202"/>
      <c r="AZ607" s="202"/>
      <c r="BA607" s="202"/>
      <c r="BB607" s="202"/>
      <c r="BC607" s="202"/>
      <c r="BD607" s="202"/>
      <c r="BE607" s="202"/>
      <c r="BF607" s="202"/>
      <c r="BG607" s="202"/>
      <c r="BH607" s="202"/>
      <c r="BI607" s="202"/>
      <c r="BJ607" s="202"/>
      <c r="BK607" s="202"/>
      <c r="BL607" s="202"/>
      <c r="BM607" s="202"/>
      <c r="BN607" s="202"/>
      <c r="BO607" s="202"/>
      <c r="BP607" s="202"/>
      <c r="BQ607" s="202"/>
      <c r="BR607" s="202"/>
      <c r="BS607" s="202"/>
      <c r="BT607" s="202"/>
      <c r="BU607" s="202"/>
      <c r="BV607" s="202"/>
      <c r="BW607" s="202"/>
      <c r="BX607" s="202"/>
    </row>
    <row r="608" spans="1:76" ht="11.25" customHeight="1" x14ac:dyDescent="0.2">
      <c r="A608" s="201"/>
      <c r="B608" s="201"/>
      <c r="C608" s="201"/>
      <c r="D608" s="201"/>
      <c r="E608" s="201"/>
      <c r="F608" s="201"/>
      <c r="G608" s="201"/>
      <c r="Z608" s="202"/>
      <c r="AA608" s="202"/>
      <c r="AB608" s="202"/>
      <c r="AC608" s="202"/>
      <c r="AD608" s="202"/>
      <c r="AE608" s="202"/>
      <c r="AF608" s="202"/>
      <c r="AG608" s="202"/>
      <c r="AH608" s="202"/>
      <c r="AI608" s="202"/>
      <c r="AJ608" s="202"/>
      <c r="AK608" s="202"/>
      <c r="AL608" s="202"/>
      <c r="AM608" s="202"/>
      <c r="AN608" s="202"/>
      <c r="AO608" s="202"/>
      <c r="AP608" s="202"/>
      <c r="AQ608" s="202"/>
      <c r="AR608" s="202"/>
      <c r="AS608" s="202"/>
      <c r="AT608" s="202"/>
      <c r="AU608" s="202"/>
      <c r="AV608" s="202"/>
      <c r="AW608" s="202"/>
      <c r="AX608" s="202"/>
      <c r="AY608" s="202"/>
      <c r="AZ608" s="202"/>
      <c r="BA608" s="202"/>
      <c r="BB608" s="202"/>
      <c r="BC608" s="202"/>
      <c r="BD608" s="202"/>
      <c r="BE608" s="202"/>
      <c r="BF608" s="202"/>
      <c r="BG608" s="202"/>
      <c r="BH608" s="202"/>
      <c r="BI608" s="202"/>
      <c r="BJ608" s="202"/>
      <c r="BK608" s="202"/>
      <c r="BL608" s="202"/>
      <c r="BM608" s="202"/>
      <c r="BN608" s="202"/>
      <c r="BO608" s="202"/>
      <c r="BP608" s="202"/>
      <c r="BQ608" s="202"/>
      <c r="BR608" s="202"/>
      <c r="BS608" s="202"/>
      <c r="BT608" s="202"/>
      <c r="BU608" s="202"/>
      <c r="BV608" s="202"/>
      <c r="BW608" s="202"/>
      <c r="BX608" s="202"/>
    </row>
    <row r="609" spans="1:76" ht="11.25" customHeight="1" x14ac:dyDescent="0.2">
      <c r="A609" s="201"/>
      <c r="B609" s="201"/>
      <c r="C609" s="201"/>
      <c r="D609" s="201"/>
      <c r="E609" s="201"/>
      <c r="F609" s="201"/>
      <c r="G609" s="201"/>
      <c r="Z609" s="202"/>
      <c r="AA609" s="202"/>
      <c r="AB609" s="202"/>
      <c r="AC609" s="202"/>
      <c r="AD609" s="202"/>
      <c r="AE609" s="202"/>
      <c r="AF609" s="202"/>
      <c r="AG609" s="202"/>
      <c r="AH609" s="202"/>
      <c r="AI609" s="202"/>
      <c r="AJ609" s="202"/>
      <c r="AK609" s="202"/>
      <c r="AL609" s="202"/>
      <c r="AM609" s="202"/>
      <c r="AN609" s="202"/>
      <c r="AO609" s="202"/>
      <c r="AP609" s="202"/>
      <c r="AQ609" s="202"/>
      <c r="AR609" s="202"/>
      <c r="AS609" s="202"/>
      <c r="AT609" s="202"/>
      <c r="AU609" s="202"/>
      <c r="AV609" s="202"/>
      <c r="AW609" s="202"/>
      <c r="AX609" s="202"/>
      <c r="AY609" s="202"/>
      <c r="AZ609" s="202"/>
      <c r="BA609" s="202"/>
      <c r="BB609" s="202"/>
      <c r="BC609" s="202"/>
      <c r="BD609" s="202"/>
      <c r="BE609" s="202"/>
      <c r="BF609" s="202"/>
      <c r="BG609" s="202"/>
      <c r="BH609" s="202"/>
      <c r="BI609" s="202"/>
      <c r="BJ609" s="202"/>
      <c r="BK609" s="202"/>
      <c r="BL609" s="202"/>
      <c r="BM609" s="202"/>
      <c r="BN609" s="202"/>
      <c r="BO609" s="202"/>
      <c r="BP609" s="202"/>
      <c r="BQ609" s="202"/>
      <c r="BR609" s="202"/>
      <c r="BS609" s="202"/>
      <c r="BT609" s="202"/>
      <c r="BU609" s="202"/>
      <c r="BV609" s="202"/>
      <c r="BW609" s="202"/>
      <c r="BX609" s="202"/>
    </row>
    <row r="610" spans="1:76" ht="11.25" customHeight="1" x14ac:dyDescent="0.2">
      <c r="A610" s="201"/>
      <c r="B610" s="201"/>
      <c r="C610" s="201"/>
      <c r="D610" s="201"/>
      <c r="E610" s="201"/>
      <c r="F610" s="201"/>
      <c r="G610" s="201"/>
      <c r="Z610" s="202"/>
      <c r="AA610" s="202"/>
      <c r="AB610" s="202"/>
      <c r="AC610" s="202"/>
      <c r="AD610" s="202"/>
      <c r="AE610" s="202"/>
      <c r="AF610" s="202"/>
      <c r="AG610" s="202"/>
      <c r="AH610" s="202"/>
      <c r="AI610" s="202"/>
      <c r="AJ610" s="202"/>
      <c r="AK610" s="202"/>
      <c r="AL610" s="202"/>
      <c r="AM610" s="202"/>
      <c r="AN610" s="202"/>
      <c r="AO610" s="202"/>
      <c r="AP610" s="202"/>
      <c r="AQ610" s="202"/>
      <c r="AR610" s="202"/>
      <c r="AS610" s="202"/>
      <c r="AT610" s="202"/>
      <c r="AU610" s="202"/>
      <c r="AV610" s="202"/>
      <c r="AW610" s="202"/>
      <c r="AX610" s="202"/>
      <c r="AY610" s="202"/>
      <c r="AZ610" s="202"/>
      <c r="BA610" s="202"/>
      <c r="BB610" s="202"/>
      <c r="BC610" s="202"/>
      <c r="BD610" s="202"/>
      <c r="BE610" s="202"/>
      <c r="BF610" s="202"/>
      <c r="BG610" s="202"/>
      <c r="BH610" s="202"/>
      <c r="BI610" s="202"/>
      <c r="BJ610" s="202"/>
      <c r="BK610" s="202"/>
      <c r="BL610" s="202"/>
      <c r="BM610" s="202"/>
      <c r="BN610" s="202"/>
      <c r="BO610" s="202"/>
      <c r="BP610" s="202"/>
      <c r="BQ610" s="202"/>
      <c r="BR610" s="202"/>
      <c r="BS610" s="202"/>
      <c r="BT610" s="202"/>
      <c r="BU610" s="202"/>
      <c r="BV610" s="202"/>
      <c r="BW610" s="202"/>
      <c r="BX610" s="202"/>
    </row>
    <row r="611" spans="1:76" ht="11.25" customHeight="1" x14ac:dyDescent="0.2">
      <c r="A611" s="201"/>
      <c r="B611" s="201"/>
      <c r="C611" s="201"/>
      <c r="D611" s="201"/>
      <c r="E611" s="201"/>
      <c r="F611" s="201"/>
      <c r="G611" s="201"/>
      <c r="Z611" s="202"/>
      <c r="AA611" s="202"/>
      <c r="AB611" s="202"/>
      <c r="AC611" s="202"/>
      <c r="AD611" s="202"/>
      <c r="AE611" s="202"/>
      <c r="AF611" s="202"/>
      <c r="AG611" s="202"/>
      <c r="AH611" s="202"/>
      <c r="AI611" s="202"/>
      <c r="AJ611" s="202"/>
      <c r="AK611" s="202"/>
      <c r="AL611" s="202"/>
      <c r="AM611" s="202"/>
      <c r="AN611" s="202"/>
      <c r="AO611" s="202"/>
      <c r="AP611" s="202"/>
      <c r="AQ611" s="202"/>
      <c r="AR611" s="202"/>
      <c r="AS611" s="202"/>
      <c r="AT611" s="202"/>
      <c r="AU611" s="202"/>
      <c r="AV611" s="202"/>
      <c r="AW611" s="202"/>
      <c r="AX611" s="202"/>
      <c r="AY611" s="202"/>
      <c r="AZ611" s="202"/>
      <c r="BA611" s="202"/>
      <c r="BB611" s="202"/>
      <c r="BC611" s="202"/>
      <c r="BD611" s="202"/>
      <c r="BE611" s="202"/>
      <c r="BF611" s="202"/>
      <c r="BG611" s="202"/>
      <c r="BH611" s="202"/>
      <c r="BI611" s="202"/>
      <c r="BJ611" s="202"/>
      <c r="BK611" s="202"/>
      <c r="BL611" s="202"/>
      <c r="BM611" s="202"/>
      <c r="BN611" s="202"/>
      <c r="BO611" s="202"/>
      <c r="BP611" s="202"/>
      <c r="BQ611" s="202"/>
      <c r="BR611" s="202"/>
      <c r="BS611" s="202"/>
      <c r="BT611" s="202"/>
      <c r="BU611" s="202"/>
      <c r="BV611" s="202"/>
      <c r="BW611" s="202"/>
      <c r="BX611" s="202"/>
    </row>
    <row r="612" spans="1:76" ht="11.25" customHeight="1" x14ac:dyDescent="0.2">
      <c r="A612" s="201"/>
      <c r="B612" s="201"/>
      <c r="C612" s="201"/>
      <c r="D612" s="201"/>
      <c r="E612" s="201"/>
      <c r="F612" s="201"/>
      <c r="G612" s="201"/>
      <c r="Z612" s="202"/>
      <c r="AA612" s="202"/>
      <c r="AB612" s="202"/>
      <c r="AC612" s="202"/>
      <c r="AD612" s="202"/>
      <c r="AE612" s="202"/>
      <c r="AF612" s="202"/>
      <c r="AG612" s="202"/>
      <c r="AH612" s="202"/>
      <c r="AI612" s="202"/>
      <c r="AJ612" s="202"/>
      <c r="AK612" s="202"/>
      <c r="AL612" s="202"/>
      <c r="AM612" s="202"/>
      <c r="AN612" s="202"/>
      <c r="AO612" s="202"/>
      <c r="AP612" s="202"/>
      <c r="AQ612" s="202"/>
      <c r="AR612" s="202"/>
      <c r="AS612" s="202"/>
      <c r="AT612" s="202"/>
      <c r="AU612" s="202"/>
      <c r="AV612" s="202"/>
      <c r="AW612" s="202"/>
      <c r="AX612" s="202"/>
      <c r="AY612" s="202"/>
      <c r="AZ612" s="202"/>
      <c r="BA612" s="202"/>
      <c r="BB612" s="202"/>
      <c r="BC612" s="202"/>
      <c r="BD612" s="202"/>
      <c r="BE612" s="202"/>
      <c r="BF612" s="202"/>
      <c r="BG612" s="202"/>
      <c r="BH612" s="202"/>
      <c r="BI612" s="202"/>
      <c r="BJ612" s="202"/>
      <c r="BK612" s="202"/>
      <c r="BL612" s="202"/>
      <c r="BM612" s="202"/>
      <c r="BN612" s="202"/>
      <c r="BO612" s="202"/>
      <c r="BP612" s="202"/>
      <c r="BQ612" s="202"/>
      <c r="BR612" s="202"/>
      <c r="BS612" s="202"/>
      <c r="BT612" s="202"/>
      <c r="BU612" s="202"/>
      <c r="BV612" s="202"/>
      <c r="BW612" s="202"/>
      <c r="BX612" s="202"/>
    </row>
    <row r="613" spans="1:76" ht="11.25" customHeight="1" x14ac:dyDescent="0.2">
      <c r="A613" s="201"/>
      <c r="B613" s="201"/>
      <c r="C613" s="201"/>
      <c r="D613" s="201"/>
      <c r="E613" s="201"/>
      <c r="F613" s="201"/>
      <c r="G613" s="201"/>
      <c r="Z613" s="202"/>
      <c r="AA613" s="202"/>
      <c r="AB613" s="202"/>
      <c r="AC613" s="202"/>
      <c r="AD613" s="202"/>
      <c r="AE613" s="202"/>
      <c r="AF613" s="202"/>
      <c r="AG613" s="202"/>
      <c r="AH613" s="202"/>
      <c r="AI613" s="202"/>
      <c r="AJ613" s="202"/>
      <c r="AK613" s="202"/>
      <c r="AL613" s="202"/>
      <c r="AM613" s="202"/>
      <c r="AN613" s="202"/>
      <c r="AO613" s="202"/>
      <c r="AP613" s="202"/>
      <c r="AQ613" s="202"/>
      <c r="AR613" s="202"/>
      <c r="AS613" s="202"/>
      <c r="AT613" s="202"/>
      <c r="AU613" s="202"/>
      <c r="AV613" s="202"/>
      <c r="AW613" s="202"/>
      <c r="AX613" s="202"/>
      <c r="AY613" s="202"/>
      <c r="AZ613" s="202"/>
      <c r="BA613" s="202"/>
      <c r="BB613" s="202"/>
      <c r="BC613" s="202"/>
      <c r="BD613" s="202"/>
      <c r="BE613" s="202"/>
      <c r="BF613" s="202"/>
      <c r="BG613" s="202"/>
      <c r="BH613" s="202"/>
      <c r="BI613" s="202"/>
      <c r="BJ613" s="202"/>
      <c r="BK613" s="202"/>
      <c r="BL613" s="202"/>
      <c r="BM613" s="202"/>
      <c r="BN613" s="202"/>
      <c r="BO613" s="202"/>
      <c r="BP613" s="202"/>
      <c r="BQ613" s="202"/>
      <c r="BR613" s="202"/>
      <c r="BS613" s="202"/>
      <c r="BT613" s="202"/>
      <c r="BU613" s="202"/>
      <c r="BV613" s="202"/>
      <c r="BW613" s="202"/>
      <c r="BX613" s="202"/>
    </row>
    <row r="614" spans="1:76" ht="11.25" customHeight="1" x14ac:dyDescent="0.2">
      <c r="A614" s="201"/>
      <c r="B614" s="201"/>
      <c r="C614" s="201"/>
      <c r="D614" s="201"/>
      <c r="E614" s="201"/>
      <c r="F614" s="201"/>
      <c r="G614" s="201"/>
      <c r="Z614" s="202"/>
      <c r="AA614" s="202"/>
      <c r="AB614" s="202"/>
      <c r="AC614" s="202"/>
      <c r="AD614" s="202"/>
      <c r="AE614" s="202"/>
      <c r="AF614" s="202"/>
      <c r="AG614" s="202"/>
      <c r="AH614" s="202"/>
      <c r="AI614" s="202"/>
      <c r="AJ614" s="202"/>
      <c r="AK614" s="202"/>
      <c r="AL614" s="202"/>
      <c r="AM614" s="202"/>
      <c r="AN614" s="202"/>
      <c r="AO614" s="202"/>
      <c r="AP614" s="202"/>
      <c r="AQ614" s="202"/>
      <c r="AR614" s="202"/>
      <c r="AS614" s="202"/>
      <c r="AT614" s="202"/>
      <c r="AU614" s="202"/>
      <c r="AV614" s="202"/>
      <c r="AW614" s="202"/>
      <c r="AX614" s="202"/>
      <c r="AY614" s="202"/>
      <c r="AZ614" s="202"/>
      <c r="BA614" s="202"/>
      <c r="BB614" s="202"/>
      <c r="BC614" s="202"/>
      <c r="BD614" s="202"/>
      <c r="BE614" s="202"/>
      <c r="BF614" s="202"/>
      <c r="BG614" s="202"/>
      <c r="BH614" s="202"/>
      <c r="BI614" s="202"/>
      <c r="BJ614" s="202"/>
      <c r="BK614" s="202"/>
      <c r="BL614" s="202"/>
      <c r="BM614" s="202"/>
      <c r="BN614" s="202"/>
      <c r="BO614" s="202"/>
      <c r="BP614" s="202"/>
      <c r="BQ614" s="202"/>
      <c r="BR614" s="202"/>
      <c r="BS614" s="202"/>
      <c r="BT614" s="202"/>
      <c r="BU614" s="202"/>
      <c r="BV614" s="202"/>
      <c r="BW614" s="202"/>
      <c r="BX614" s="202"/>
    </row>
    <row r="615" spans="1:76" ht="11.25" customHeight="1" x14ac:dyDescent="0.2">
      <c r="A615" s="201"/>
      <c r="B615" s="201"/>
      <c r="C615" s="201"/>
      <c r="D615" s="201"/>
      <c r="E615" s="201"/>
      <c r="F615" s="201"/>
      <c r="G615" s="201"/>
      <c r="Z615" s="202"/>
      <c r="AA615" s="202"/>
      <c r="AB615" s="202"/>
      <c r="AC615" s="202"/>
      <c r="AD615" s="202"/>
      <c r="AE615" s="202"/>
      <c r="AF615" s="202"/>
      <c r="AG615" s="202"/>
      <c r="AH615" s="202"/>
      <c r="AI615" s="202"/>
      <c r="AJ615" s="202"/>
      <c r="AK615" s="202"/>
      <c r="AL615" s="202"/>
      <c r="AM615" s="202"/>
      <c r="AN615" s="202"/>
      <c r="AO615" s="202"/>
      <c r="AP615" s="202"/>
      <c r="AQ615" s="202"/>
      <c r="AR615" s="202"/>
      <c r="AS615" s="202"/>
      <c r="AT615" s="202"/>
      <c r="AU615" s="202"/>
      <c r="AV615" s="202"/>
      <c r="AW615" s="202"/>
      <c r="AX615" s="202"/>
      <c r="AY615" s="202"/>
      <c r="AZ615" s="202"/>
      <c r="BA615" s="202"/>
      <c r="BB615" s="202"/>
      <c r="BC615" s="202"/>
      <c r="BD615" s="202"/>
      <c r="BE615" s="202"/>
      <c r="BF615" s="202"/>
      <c r="BG615" s="202"/>
      <c r="BH615" s="202"/>
      <c r="BI615" s="202"/>
      <c r="BJ615" s="202"/>
      <c r="BK615" s="202"/>
      <c r="BL615" s="202"/>
      <c r="BM615" s="202"/>
      <c r="BN615" s="202"/>
      <c r="BO615" s="202"/>
      <c r="BP615" s="202"/>
      <c r="BQ615" s="202"/>
      <c r="BR615" s="202"/>
      <c r="BS615" s="202"/>
      <c r="BT615" s="202"/>
      <c r="BU615" s="202"/>
      <c r="BV615" s="202"/>
      <c r="BW615" s="202"/>
      <c r="BX615" s="202"/>
    </row>
    <row r="616" spans="1:76" ht="11.25" customHeight="1" x14ac:dyDescent="0.2">
      <c r="A616" s="201"/>
      <c r="B616" s="201"/>
      <c r="C616" s="201"/>
      <c r="D616" s="201"/>
      <c r="E616" s="201"/>
      <c r="F616" s="201"/>
      <c r="G616" s="201"/>
      <c r="Z616" s="202"/>
      <c r="AA616" s="202"/>
      <c r="AB616" s="202"/>
      <c r="AC616" s="202"/>
      <c r="AD616" s="202"/>
      <c r="AE616" s="202"/>
      <c r="AF616" s="202"/>
      <c r="AG616" s="202"/>
      <c r="AH616" s="202"/>
      <c r="AI616" s="202"/>
      <c r="AJ616" s="202"/>
      <c r="AK616" s="202"/>
      <c r="AL616" s="202"/>
      <c r="AM616" s="202"/>
      <c r="AN616" s="202"/>
      <c r="AO616" s="202"/>
      <c r="AP616" s="202"/>
      <c r="AQ616" s="202"/>
      <c r="AR616" s="202"/>
      <c r="AS616" s="202"/>
      <c r="AT616" s="202"/>
      <c r="AU616" s="202"/>
      <c r="AV616" s="202"/>
      <c r="AW616" s="202"/>
      <c r="AX616" s="202"/>
      <c r="AY616" s="202"/>
      <c r="AZ616" s="202"/>
      <c r="BA616" s="202"/>
      <c r="BB616" s="202"/>
      <c r="BC616" s="202"/>
      <c r="BD616" s="202"/>
      <c r="BE616" s="202"/>
      <c r="BF616" s="202"/>
      <c r="BG616" s="202"/>
      <c r="BH616" s="202"/>
      <c r="BI616" s="202"/>
      <c r="BJ616" s="202"/>
      <c r="BK616" s="202"/>
      <c r="BL616" s="202"/>
      <c r="BM616" s="202"/>
      <c r="BN616" s="202"/>
      <c r="BO616" s="202"/>
      <c r="BP616" s="202"/>
      <c r="BQ616" s="202"/>
      <c r="BR616" s="202"/>
      <c r="BS616" s="202"/>
      <c r="BT616" s="202"/>
      <c r="BU616" s="202"/>
      <c r="BV616" s="202"/>
      <c r="BW616" s="202"/>
      <c r="BX616" s="202"/>
    </row>
    <row r="617" spans="1:76" ht="11.25" customHeight="1" x14ac:dyDescent="0.2">
      <c r="A617" s="201"/>
      <c r="B617" s="201"/>
      <c r="C617" s="201"/>
      <c r="D617" s="201"/>
      <c r="E617" s="201"/>
      <c r="F617" s="201"/>
      <c r="G617" s="201"/>
      <c r="Z617" s="202"/>
      <c r="AA617" s="202"/>
      <c r="AB617" s="202"/>
      <c r="AC617" s="202"/>
      <c r="AD617" s="202"/>
      <c r="AE617" s="202"/>
      <c r="AF617" s="202"/>
      <c r="AG617" s="202"/>
      <c r="AH617" s="202"/>
      <c r="AI617" s="202"/>
      <c r="AJ617" s="202"/>
      <c r="AK617" s="202"/>
      <c r="AL617" s="202"/>
      <c r="AM617" s="202"/>
      <c r="AN617" s="202"/>
      <c r="AO617" s="202"/>
      <c r="AP617" s="202"/>
      <c r="AQ617" s="202"/>
      <c r="AR617" s="202"/>
      <c r="AS617" s="202"/>
      <c r="AT617" s="202"/>
      <c r="AU617" s="202"/>
      <c r="AV617" s="202"/>
      <c r="AW617" s="202"/>
      <c r="AX617" s="202"/>
      <c r="AY617" s="202"/>
      <c r="AZ617" s="202"/>
      <c r="BA617" s="202"/>
      <c r="BB617" s="202"/>
      <c r="BC617" s="202"/>
      <c r="BD617" s="202"/>
      <c r="BE617" s="202"/>
      <c r="BF617" s="202"/>
      <c r="BG617" s="202"/>
      <c r="BH617" s="202"/>
      <c r="BI617" s="202"/>
      <c r="BJ617" s="202"/>
      <c r="BK617" s="202"/>
      <c r="BL617" s="202"/>
      <c r="BM617" s="202"/>
      <c r="BN617" s="202"/>
      <c r="BO617" s="202"/>
      <c r="BP617" s="202"/>
      <c r="BQ617" s="202"/>
      <c r="BR617" s="202"/>
      <c r="BS617" s="202"/>
      <c r="BT617" s="202"/>
      <c r="BU617" s="202"/>
      <c r="BV617" s="202"/>
      <c r="BW617" s="202"/>
      <c r="BX617" s="202"/>
    </row>
    <row r="618" spans="1:76" ht="11.25" customHeight="1" x14ac:dyDescent="0.2">
      <c r="A618" s="201"/>
      <c r="B618" s="201"/>
      <c r="C618" s="201"/>
      <c r="D618" s="201"/>
      <c r="E618" s="201"/>
      <c r="F618" s="201"/>
      <c r="G618" s="201"/>
      <c r="Z618" s="202"/>
      <c r="AA618" s="202"/>
      <c r="AB618" s="202"/>
      <c r="AC618" s="202"/>
      <c r="AD618" s="202"/>
      <c r="AE618" s="202"/>
      <c r="AF618" s="202"/>
      <c r="AG618" s="202"/>
      <c r="AH618" s="202"/>
      <c r="AI618" s="202"/>
      <c r="AJ618" s="202"/>
      <c r="AK618" s="202"/>
      <c r="AL618" s="202"/>
      <c r="AM618" s="202"/>
      <c r="AN618" s="202"/>
      <c r="AO618" s="202"/>
      <c r="AP618" s="202"/>
      <c r="AQ618" s="202"/>
      <c r="AR618" s="202"/>
      <c r="AS618" s="202"/>
      <c r="AT618" s="202"/>
      <c r="AU618" s="202"/>
      <c r="AV618" s="202"/>
      <c r="AW618" s="202"/>
      <c r="AX618" s="202"/>
      <c r="AY618" s="202"/>
      <c r="AZ618" s="202"/>
      <c r="BA618" s="202"/>
      <c r="BB618" s="202"/>
      <c r="BC618" s="202"/>
      <c r="BD618" s="202"/>
      <c r="BE618" s="202"/>
      <c r="BF618" s="202"/>
      <c r="BG618" s="202"/>
      <c r="BH618" s="202"/>
      <c r="BI618" s="202"/>
      <c r="BJ618" s="202"/>
      <c r="BK618" s="202"/>
      <c r="BL618" s="202"/>
      <c r="BM618" s="202"/>
      <c r="BN618" s="202"/>
      <c r="BO618" s="202"/>
      <c r="BP618" s="202"/>
      <c r="BQ618" s="202"/>
      <c r="BR618" s="202"/>
      <c r="BS618" s="202"/>
      <c r="BT618" s="202"/>
      <c r="BU618" s="202"/>
      <c r="BV618" s="202"/>
      <c r="BW618" s="202"/>
      <c r="BX618" s="202"/>
    </row>
    <row r="619" spans="1:76" ht="11.25" customHeight="1" x14ac:dyDescent="0.2">
      <c r="A619" s="201"/>
      <c r="B619" s="201"/>
      <c r="C619" s="201"/>
      <c r="D619" s="201"/>
      <c r="E619" s="201"/>
      <c r="F619" s="201"/>
      <c r="G619" s="201"/>
      <c r="Z619" s="202"/>
      <c r="AA619" s="202"/>
      <c r="AB619" s="202"/>
      <c r="AC619" s="202"/>
      <c r="AD619" s="202"/>
      <c r="AE619" s="202"/>
      <c r="AF619" s="202"/>
      <c r="AG619" s="202"/>
      <c r="AH619" s="202"/>
      <c r="AI619" s="202"/>
      <c r="AJ619" s="202"/>
      <c r="AK619" s="202"/>
      <c r="AL619" s="202"/>
      <c r="AM619" s="202"/>
      <c r="AN619" s="202"/>
      <c r="AO619" s="202"/>
      <c r="AP619" s="202"/>
      <c r="AQ619" s="202"/>
      <c r="AR619" s="202"/>
      <c r="AS619" s="202"/>
      <c r="AT619" s="202"/>
      <c r="AU619" s="202"/>
      <c r="AV619" s="202"/>
      <c r="AW619" s="202"/>
      <c r="AX619" s="202"/>
      <c r="AY619" s="202"/>
      <c r="AZ619" s="202"/>
      <c r="BA619" s="202"/>
      <c r="BB619" s="202"/>
      <c r="BC619" s="202"/>
      <c r="BD619" s="202"/>
      <c r="BE619" s="202"/>
      <c r="BF619" s="202"/>
      <c r="BG619" s="202"/>
      <c r="BH619" s="202"/>
      <c r="BI619" s="202"/>
      <c r="BJ619" s="202"/>
      <c r="BK619" s="202"/>
      <c r="BL619" s="202"/>
      <c r="BM619" s="202"/>
      <c r="BN619" s="202"/>
      <c r="BO619" s="202"/>
      <c r="BP619" s="202"/>
      <c r="BQ619" s="202"/>
      <c r="BR619" s="202"/>
      <c r="BS619" s="202"/>
      <c r="BT619" s="202"/>
      <c r="BU619" s="202"/>
      <c r="BV619" s="202"/>
      <c r="BW619" s="202"/>
      <c r="BX619" s="202"/>
    </row>
    <row r="620" spans="1:76" ht="11.25" customHeight="1" x14ac:dyDescent="0.2">
      <c r="A620" s="201"/>
      <c r="B620" s="201"/>
      <c r="C620" s="201"/>
      <c r="D620" s="201"/>
      <c r="E620" s="201"/>
      <c r="F620" s="201"/>
      <c r="G620" s="201"/>
      <c r="Z620" s="202"/>
      <c r="AA620" s="202"/>
      <c r="AB620" s="202"/>
      <c r="AC620" s="202"/>
      <c r="AD620" s="202"/>
      <c r="AE620" s="202"/>
      <c r="AF620" s="202"/>
      <c r="AG620" s="202"/>
      <c r="AH620" s="202"/>
      <c r="AI620" s="202"/>
      <c r="AJ620" s="202"/>
      <c r="AK620" s="202"/>
      <c r="AL620" s="202"/>
      <c r="AM620" s="202"/>
      <c r="AN620" s="202"/>
      <c r="AO620" s="202"/>
      <c r="AP620" s="202"/>
      <c r="AQ620" s="202"/>
      <c r="AR620" s="202"/>
      <c r="AS620" s="202"/>
      <c r="AT620" s="202"/>
      <c r="AU620" s="202"/>
      <c r="AV620" s="202"/>
      <c r="AW620" s="202"/>
      <c r="AX620" s="202"/>
      <c r="AY620" s="202"/>
      <c r="AZ620" s="202"/>
      <c r="BA620" s="202"/>
      <c r="BB620" s="202"/>
      <c r="BC620" s="202"/>
      <c r="BD620" s="202"/>
      <c r="BE620" s="202"/>
      <c r="BF620" s="202"/>
      <c r="BG620" s="202"/>
      <c r="BH620" s="202"/>
      <c r="BI620" s="202"/>
      <c r="BJ620" s="202"/>
      <c r="BK620" s="202"/>
      <c r="BL620" s="202"/>
      <c r="BM620" s="202"/>
      <c r="BN620" s="202"/>
      <c r="BO620" s="202"/>
      <c r="BP620" s="202"/>
      <c r="BQ620" s="202"/>
      <c r="BR620" s="202"/>
      <c r="BS620" s="202"/>
      <c r="BT620" s="202"/>
      <c r="BU620" s="202"/>
      <c r="BV620" s="202"/>
      <c r="BW620" s="202"/>
      <c r="BX620" s="202"/>
    </row>
    <row r="621" spans="1:76" ht="11.25" customHeight="1" x14ac:dyDescent="0.2">
      <c r="A621" s="201"/>
      <c r="B621" s="201"/>
      <c r="C621" s="201"/>
      <c r="D621" s="201"/>
      <c r="E621" s="201"/>
      <c r="F621" s="201"/>
      <c r="G621" s="201"/>
      <c r="Z621" s="202"/>
      <c r="AA621" s="202"/>
      <c r="AB621" s="202"/>
      <c r="AC621" s="202"/>
      <c r="AD621" s="202"/>
      <c r="AE621" s="202"/>
      <c r="AF621" s="202"/>
      <c r="AG621" s="202"/>
      <c r="AH621" s="202"/>
      <c r="AI621" s="202"/>
      <c r="AJ621" s="202"/>
      <c r="AK621" s="202"/>
      <c r="AL621" s="202"/>
      <c r="AM621" s="202"/>
      <c r="AN621" s="202"/>
      <c r="AO621" s="202"/>
      <c r="AP621" s="202"/>
      <c r="AQ621" s="202"/>
      <c r="AR621" s="202"/>
      <c r="AS621" s="202"/>
      <c r="AT621" s="202"/>
      <c r="AU621" s="202"/>
      <c r="AV621" s="202"/>
      <c r="AW621" s="202"/>
      <c r="AX621" s="202"/>
      <c r="AY621" s="202"/>
      <c r="AZ621" s="202"/>
      <c r="BA621" s="202"/>
      <c r="BB621" s="202"/>
      <c r="BC621" s="202"/>
      <c r="BD621" s="202"/>
      <c r="BE621" s="202"/>
      <c r="BF621" s="202"/>
      <c r="BG621" s="202"/>
      <c r="BH621" s="202"/>
      <c r="BI621" s="202"/>
      <c r="BJ621" s="202"/>
      <c r="BK621" s="202"/>
      <c r="BL621" s="202"/>
      <c r="BM621" s="202"/>
      <c r="BN621" s="202"/>
      <c r="BO621" s="202"/>
      <c r="BP621" s="202"/>
      <c r="BQ621" s="202"/>
      <c r="BR621" s="202"/>
      <c r="BS621" s="202"/>
      <c r="BT621" s="202"/>
      <c r="BU621" s="202"/>
      <c r="BV621" s="202"/>
      <c r="BW621" s="202"/>
      <c r="BX621" s="202"/>
    </row>
    <row r="622" spans="1:76" ht="11.25" customHeight="1" x14ac:dyDescent="0.2">
      <c r="A622" s="201"/>
      <c r="B622" s="201"/>
      <c r="C622" s="201"/>
      <c r="D622" s="201"/>
      <c r="E622" s="201"/>
      <c r="F622" s="201"/>
      <c r="G622" s="201"/>
      <c r="Z622" s="202"/>
      <c r="AA622" s="202"/>
      <c r="AB622" s="202"/>
      <c r="AC622" s="202"/>
      <c r="AD622" s="202"/>
      <c r="AE622" s="202"/>
      <c r="AF622" s="202"/>
      <c r="AG622" s="202"/>
      <c r="AH622" s="202"/>
      <c r="AI622" s="202"/>
      <c r="AJ622" s="202"/>
      <c r="AK622" s="202"/>
      <c r="AL622" s="202"/>
      <c r="AM622" s="202"/>
      <c r="AN622" s="202"/>
      <c r="AO622" s="202"/>
      <c r="AP622" s="202"/>
      <c r="AQ622" s="202"/>
      <c r="AR622" s="202"/>
      <c r="AS622" s="202"/>
      <c r="AT622" s="202"/>
      <c r="AU622" s="202"/>
      <c r="AV622" s="202"/>
      <c r="AW622" s="202"/>
      <c r="AX622" s="202"/>
      <c r="AY622" s="202"/>
      <c r="AZ622" s="202"/>
      <c r="BA622" s="202"/>
      <c r="BB622" s="202"/>
      <c r="BC622" s="202"/>
      <c r="BD622" s="202"/>
      <c r="BE622" s="202"/>
      <c r="BF622" s="202"/>
      <c r="BG622" s="202"/>
      <c r="BH622" s="202"/>
      <c r="BI622" s="202"/>
      <c r="BJ622" s="202"/>
      <c r="BK622" s="202"/>
      <c r="BL622" s="202"/>
      <c r="BM622" s="202"/>
      <c r="BN622" s="202"/>
      <c r="BO622" s="202"/>
      <c r="BP622" s="202"/>
      <c r="BQ622" s="202"/>
      <c r="BR622" s="202"/>
      <c r="BS622" s="202"/>
      <c r="BT622" s="202"/>
      <c r="BU622" s="202"/>
      <c r="BV622" s="202"/>
      <c r="BW622" s="202"/>
      <c r="BX622" s="202"/>
    </row>
    <row r="623" spans="1:76" ht="11.25" customHeight="1" x14ac:dyDescent="0.2">
      <c r="A623" s="201"/>
      <c r="B623" s="201"/>
      <c r="C623" s="201"/>
      <c r="D623" s="201"/>
      <c r="E623" s="201"/>
      <c r="F623" s="201"/>
      <c r="G623" s="201"/>
      <c r="Z623" s="202"/>
      <c r="AA623" s="202"/>
      <c r="AB623" s="202"/>
      <c r="AC623" s="202"/>
      <c r="AD623" s="202"/>
      <c r="AE623" s="202"/>
      <c r="AF623" s="202"/>
      <c r="AG623" s="202"/>
      <c r="AH623" s="202"/>
      <c r="AI623" s="202"/>
      <c r="AJ623" s="202"/>
      <c r="AK623" s="202"/>
      <c r="AL623" s="202"/>
      <c r="AM623" s="202"/>
      <c r="AN623" s="202"/>
      <c r="AO623" s="202"/>
      <c r="AP623" s="202"/>
      <c r="AQ623" s="202"/>
      <c r="AR623" s="202"/>
      <c r="AS623" s="202"/>
      <c r="AT623" s="202"/>
      <c r="AU623" s="202"/>
      <c r="AV623" s="202"/>
      <c r="AW623" s="202"/>
      <c r="AX623" s="202"/>
      <c r="AY623" s="202"/>
      <c r="AZ623" s="202"/>
      <c r="BA623" s="202"/>
      <c r="BB623" s="202"/>
      <c r="BC623" s="202"/>
      <c r="BD623" s="202"/>
      <c r="BE623" s="202"/>
      <c r="BF623" s="202"/>
      <c r="BG623" s="202"/>
      <c r="BH623" s="202"/>
      <c r="BI623" s="202"/>
      <c r="BJ623" s="202"/>
      <c r="BK623" s="202"/>
      <c r="BL623" s="202"/>
      <c r="BM623" s="202"/>
      <c r="BN623" s="202"/>
      <c r="BO623" s="202"/>
      <c r="BP623" s="202"/>
      <c r="BQ623" s="202"/>
      <c r="BR623" s="202"/>
      <c r="BS623" s="202"/>
      <c r="BT623" s="202"/>
      <c r="BU623" s="202"/>
      <c r="BV623" s="202"/>
      <c r="BW623" s="202"/>
      <c r="BX623" s="202"/>
    </row>
    <row r="624" spans="1:76" ht="11.25" customHeight="1" x14ac:dyDescent="0.2">
      <c r="A624" s="201"/>
      <c r="B624" s="201"/>
      <c r="C624" s="201"/>
      <c r="D624" s="201"/>
      <c r="E624" s="201"/>
      <c r="F624" s="201"/>
      <c r="G624" s="201"/>
      <c r="Z624" s="202"/>
      <c r="AA624" s="202"/>
      <c r="AB624" s="202"/>
      <c r="AC624" s="202"/>
      <c r="AD624" s="202"/>
      <c r="AE624" s="202"/>
      <c r="AF624" s="202"/>
      <c r="AG624" s="202"/>
      <c r="AH624" s="202"/>
      <c r="AI624" s="202"/>
      <c r="AJ624" s="202"/>
      <c r="AK624" s="202"/>
      <c r="AL624" s="202"/>
      <c r="AM624" s="202"/>
      <c r="AN624" s="202"/>
      <c r="AO624" s="202"/>
      <c r="AP624" s="202"/>
      <c r="AQ624" s="202"/>
      <c r="AR624" s="202"/>
      <c r="AS624" s="202"/>
      <c r="AT624" s="202"/>
      <c r="AU624" s="202"/>
      <c r="AV624" s="202"/>
      <c r="AW624" s="202"/>
      <c r="AX624" s="202"/>
      <c r="AY624" s="202"/>
      <c r="AZ624" s="202"/>
      <c r="BA624" s="202"/>
      <c r="BB624" s="202"/>
      <c r="BC624" s="202"/>
      <c r="BD624" s="202"/>
      <c r="BE624" s="202"/>
      <c r="BF624" s="202"/>
      <c r="BG624" s="202"/>
      <c r="BH624" s="202"/>
      <c r="BI624" s="202"/>
      <c r="BJ624" s="202"/>
      <c r="BK624" s="202"/>
      <c r="BL624" s="202"/>
      <c r="BM624" s="202"/>
      <c r="BN624" s="202"/>
      <c r="BO624" s="202"/>
      <c r="BP624" s="202"/>
      <c r="BQ624" s="202"/>
      <c r="BR624" s="202"/>
      <c r="BS624" s="202"/>
      <c r="BT624" s="202"/>
      <c r="BU624" s="202"/>
      <c r="BV624" s="202"/>
      <c r="BW624" s="202"/>
      <c r="BX624" s="202"/>
    </row>
    <row r="625" spans="1:76" ht="11.25" customHeight="1" x14ac:dyDescent="0.2">
      <c r="A625" s="201"/>
      <c r="B625" s="201"/>
      <c r="C625" s="201"/>
      <c r="D625" s="201"/>
      <c r="E625" s="201"/>
      <c r="F625" s="201"/>
      <c r="G625" s="201"/>
      <c r="Z625" s="202"/>
      <c r="AA625" s="202"/>
      <c r="AB625" s="202"/>
      <c r="AC625" s="202"/>
      <c r="AD625" s="202"/>
      <c r="AE625" s="202"/>
      <c r="AF625" s="202"/>
      <c r="AG625" s="202"/>
      <c r="AH625" s="202"/>
      <c r="AI625" s="202"/>
      <c r="AJ625" s="202"/>
      <c r="AK625" s="202"/>
      <c r="AL625" s="202"/>
      <c r="AM625" s="202"/>
      <c r="AN625" s="202"/>
      <c r="AO625" s="202"/>
      <c r="AP625" s="202"/>
      <c r="AQ625" s="202"/>
      <c r="AR625" s="202"/>
      <c r="AS625" s="202"/>
      <c r="AT625" s="202"/>
      <c r="AU625" s="202"/>
      <c r="AV625" s="202"/>
      <c r="AW625" s="202"/>
      <c r="AX625" s="202"/>
      <c r="AY625" s="202"/>
      <c r="AZ625" s="202"/>
      <c r="BA625" s="202"/>
      <c r="BB625" s="202"/>
      <c r="BC625" s="202"/>
      <c r="BD625" s="202"/>
      <c r="BE625" s="202"/>
      <c r="BF625" s="202"/>
      <c r="BG625" s="202"/>
      <c r="BH625" s="202"/>
      <c r="BI625" s="202"/>
      <c r="BJ625" s="202"/>
      <c r="BK625" s="202"/>
      <c r="BL625" s="202"/>
      <c r="BM625" s="202"/>
      <c r="BN625" s="202"/>
      <c r="BO625" s="202"/>
      <c r="BP625" s="202"/>
      <c r="BQ625" s="202"/>
      <c r="BR625" s="202"/>
      <c r="BS625" s="202"/>
      <c r="BT625" s="202"/>
      <c r="BU625" s="202"/>
      <c r="BV625" s="202"/>
      <c r="BW625" s="202"/>
      <c r="BX625" s="202"/>
    </row>
    <row r="626" spans="1:76" ht="11.25" customHeight="1" x14ac:dyDescent="0.2">
      <c r="A626" s="201"/>
      <c r="B626" s="201"/>
      <c r="C626" s="201"/>
      <c r="D626" s="201"/>
      <c r="E626" s="201"/>
      <c r="F626" s="201"/>
      <c r="G626" s="201"/>
      <c r="Z626" s="202"/>
      <c r="AA626" s="202"/>
      <c r="AB626" s="202"/>
      <c r="AC626" s="202"/>
      <c r="AD626" s="202"/>
      <c r="AE626" s="202"/>
      <c r="AF626" s="202"/>
      <c r="AG626" s="202"/>
      <c r="AH626" s="202"/>
      <c r="AI626" s="202"/>
      <c r="AJ626" s="202"/>
      <c r="AK626" s="202"/>
      <c r="AL626" s="202"/>
      <c r="AM626" s="202"/>
      <c r="AN626" s="202"/>
      <c r="AO626" s="202"/>
      <c r="AP626" s="202"/>
      <c r="AQ626" s="202"/>
      <c r="AR626" s="202"/>
      <c r="AS626" s="202"/>
      <c r="AT626" s="202"/>
      <c r="AU626" s="202"/>
      <c r="AV626" s="202"/>
      <c r="AW626" s="202"/>
      <c r="AX626" s="202"/>
      <c r="AY626" s="202"/>
      <c r="AZ626" s="202"/>
      <c r="BA626" s="202"/>
      <c r="BB626" s="202"/>
      <c r="BC626" s="202"/>
      <c r="BD626" s="202"/>
      <c r="BE626" s="202"/>
      <c r="BF626" s="202"/>
      <c r="BG626" s="202"/>
      <c r="BH626" s="202"/>
      <c r="BI626" s="202"/>
      <c r="BJ626" s="202"/>
      <c r="BK626" s="202"/>
      <c r="BL626" s="202"/>
      <c r="BM626" s="202"/>
      <c r="BN626" s="202"/>
      <c r="BO626" s="202"/>
      <c r="BP626" s="202"/>
      <c r="BQ626" s="202"/>
      <c r="BR626" s="202"/>
      <c r="BS626" s="202"/>
      <c r="BT626" s="202"/>
      <c r="BU626" s="202"/>
      <c r="BV626" s="202"/>
      <c r="BW626" s="202"/>
      <c r="BX626" s="202"/>
    </row>
    <row r="627" spans="1:76" ht="11.25" customHeight="1" x14ac:dyDescent="0.2">
      <c r="A627" s="201"/>
      <c r="B627" s="201"/>
      <c r="C627" s="201"/>
      <c r="D627" s="201"/>
      <c r="E627" s="201"/>
      <c r="F627" s="201"/>
      <c r="G627" s="201"/>
      <c r="Z627" s="202"/>
      <c r="AA627" s="202"/>
      <c r="AB627" s="202"/>
      <c r="AC627" s="202"/>
      <c r="AD627" s="202"/>
      <c r="AE627" s="202"/>
      <c r="AF627" s="202"/>
      <c r="AG627" s="202"/>
      <c r="AH627" s="202"/>
      <c r="AI627" s="202"/>
      <c r="AJ627" s="202"/>
      <c r="AK627" s="202"/>
      <c r="AL627" s="202"/>
      <c r="AM627" s="202"/>
      <c r="AN627" s="202"/>
      <c r="AO627" s="202"/>
      <c r="AP627" s="202"/>
      <c r="AQ627" s="202"/>
      <c r="AR627" s="202"/>
      <c r="AS627" s="202"/>
      <c r="AT627" s="202"/>
      <c r="AU627" s="202"/>
      <c r="AV627" s="202"/>
      <c r="AW627" s="202"/>
      <c r="AX627" s="202"/>
      <c r="AY627" s="202"/>
      <c r="AZ627" s="202"/>
      <c r="BA627" s="202"/>
      <c r="BB627" s="202"/>
      <c r="BC627" s="202"/>
      <c r="BD627" s="202"/>
      <c r="BE627" s="202"/>
      <c r="BF627" s="202"/>
      <c r="BG627" s="202"/>
      <c r="BH627" s="202"/>
      <c r="BI627" s="202"/>
      <c r="BJ627" s="202"/>
      <c r="BK627" s="202"/>
      <c r="BL627" s="202"/>
      <c r="BM627" s="202"/>
      <c r="BN627" s="202"/>
      <c r="BO627" s="202"/>
      <c r="BP627" s="202"/>
      <c r="BQ627" s="202"/>
      <c r="BR627" s="202"/>
      <c r="BS627" s="202"/>
      <c r="BT627" s="202"/>
      <c r="BU627" s="202"/>
      <c r="BV627" s="202"/>
      <c r="BW627" s="202"/>
      <c r="BX627" s="202"/>
    </row>
    <row r="628" spans="1:76" ht="11.25" customHeight="1" x14ac:dyDescent="0.2">
      <c r="A628" s="201"/>
      <c r="B628" s="201"/>
      <c r="C628" s="201"/>
      <c r="D628" s="201"/>
      <c r="E628" s="201"/>
      <c r="F628" s="201"/>
      <c r="G628" s="201"/>
      <c r="Z628" s="202"/>
      <c r="AA628" s="202"/>
      <c r="AB628" s="202"/>
      <c r="AC628" s="202"/>
      <c r="AD628" s="202"/>
      <c r="AE628" s="202"/>
      <c r="AF628" s="202"/>
      <c r="AG628" s="202"/>
      <c r="AH628" s="202"/>
      <c r="AI628" s="202"/>
      <c r="AJ628" s="202"/>
      <c r="AK628" s="202"/>
      <c r="AL628" s="202"/>
      <c r="AM628" s="202"/>
      <c r="AN628" s="202"/>
      <c r="AO628" s="202"/>
      <c r="AP628" s="202"/>
      <c r="AQ628" s="202"/>
      <c r="AR628" s="202"/>
      <c r="AS628" s="202"/>
      <c r="AT628" s="202"/>
      <c r="AU628" s="202"/>
      <c r="AV628" s="202"/>
      <c r="AW628" s="202"/>
      <c r="AX628" s="202"/>
      <c r="AY628" s="202"/>
      <c r="AZ628" s="202"/>
      <c r="BA628" s="202"/>
      <c r="BB628" s="202"/>
      <c r="BC628" s="202"/>
      <c r="BD628" s="202"/>
      <c r="BE628" s="202"/>
      <c r="BF628" s="202"/>
      <c r="BG628" s="202"/>
      <c r="BH628" s="202"/>
      <c r="BI628" s="202"/>
      <c r="BJ628" s="202"/>
      <c r="BK628" s="202"/>
      <c r="BL628" s="202"/>
      <c r="BM628" s="202"/>
      <c r="BN628" s="202"/>
      <c r="BO628" s="202"/>
      <c r="BP628" s="202"/>
      <c r="BQ628" s="202"/>
      <c r="BR628" s="202"/>
      <c r="BS628" s="202"/>
      <c r="BT628" s="202"/>
      <c r="BU628" s="202"/>
      <c r="BV628" s="202"/>
      <c r="BW628" s="202"/>
      <c r="BX628" s="202"/>
    </row>
    <row r="629" spans="1:76" ht="11.25" customHeight="1" x14ac:dyDescent="0.2">
      <c r="A629" s="201"/>
      <c r="B629" s="201"/>
      <c r="C629" s="201"/>
      <c r="D629" s="201"/>
      <c r="E629" s="201"/>
      <c r="F629" s="201"/>
      <c r="G629" s="201"/>
      <c r="Z629" s="202"/>
      <c r="AA629" s="202"/>
      <c r="AB629" s="202"/>
      <c r="AC629" s="202"/>
      <c r="AD629" s="202"/>
      <c r="AE629" s="202"/>
      <c r="AF629" s="202"/>
      <c r="AG629" s="202"/>
      <c r="AH629" s="202"/>
      <c r="AI629" s="202"/>
      <c r="AJ629" s="202"/>
      <c r="AK629" s="202"/>
      <c r="AL629" s="202"/>
      <c r="AM629" s="202"/>
      <c r="AN629" s="202"/>
      <c r="AO629" s="202"/>
      <c r="AP629" s="202"/>
      <c r="AQ629" s="202"/>
      <c r="AR629" s="202"/>
      <c r="AS629" s="202"/>
      <c r="AT629" s="202"/>
      <c r="AU629" s="202"/>
      <c r="AV629" s="202"/>
      <c r="AW629" s="202"/>
      <c r="AX629" s="202"/>
      <c r="AY629" s="202"/>
      <c r="AZ629" s="202"/>
      <c r="BA629" s="202"/>
      <c r="BB629" s="202"/>
      <c r="BC629" s="202"/>
      <c r="BD629" s="202"/>
      <c r="BE629" s="202"/>
      <c r="BF629" s="202"/>
      <c r="BG629" s="202"/>
      <c r="BH629" s="202"/>
      <c r="BI629" s="202"/>
      <c r="BJ629" s="202"/>
      <c r="BK629" s="202"/>
      <c r="BL629" s="202"/>
      <c r="BM629" s="202"/>
      <c r="BN629" s="202"/>
      <c r="BO629" s="202"/>
      <c r="BP629" s="202"/>
      <c r="BQ629" s="202"/>
      <c r="BR629" s="202"/>
      <c r="BS629" s="202"/>
      <c r="BT629" s="202"/>
      <c r="BU629" s="202"/>
      <c r="BV629" s="202"/>
      <c r="BW629" s="202"/>
      <c r="BX629" s="202"/>
    </row>
    <row r="630" spans="1:76" ht="11.25" customHeight="1" x14ac:dyDescent="0.2">
      <c r="A630" s="201"/>
      <c r="B630" s="201"/>
      <c r="C630" s="201"/>
      <c r="D630" s="201"/>
      <c r="E630" s="201"/>
      <c r="F630" s="201"/>
      <c r="G630" s="201"/>
      <c r="Z630" s="202"/>
      <c r="AA630" s="202"/>
      <c r="AB630" s="202"/>
      <c r="AC630" s="202"/>
      <c r="AD630" s="202"/>
      <c r="AE630" s="202"/>
      <c r="AF630" s="202"/>
      <c r="AG630" s="202"/>
      <c r="AH630" s="202"/>
      <c r="AI630" s="202"/>
      <c r="AJ630" s="202"/>
      <c r="AK630" s="202"/>
      <c r="AL630" s="202"/>
      <c r="AM630" s="202"/>
      <c r="AN630" s="202"/>
      <c r="AO630" s="202"/>
      <c r="AP630" s="202"/>
      <c r="AQ630" s="202"/>
      <c r="AR630" s="202"/>
      <c r="AS630" s="202"/>
      <c r="AT630" s="202"/>
      <c r="AU630" s="202"/>
      <c r="AV630" s="202"/>
      <c r="AW630" s="202"/>
      <c r="AX630" s="202"/>
      <c r="AY630" s="202"/>
      <c r="AZ630" s="202"/>
      <c r="BA630" s="202"/>
      <c r="BB630" s="202"/>
      <c r="BC630" s="202"/>
      <c r="BD630" s="202"/>
      <c r="BE630" s="202"/>
      <c r="BF630" s="202"/>
      <c r="BG630" s="202"/>
      <c r="BH630" s="202"/>
      <c r="BI630" s="202"/>
      <c r="BJ630" s="202"/>
      <c r="BK630" s="202"/>
      <c r="BL630" s="202"/>
      <c r="BM630" s="202"/>
      <c r="BN630" s="202"/>
      <c r="BO630" s="202"/>
      <c r="BP630" s="202"/>
      <c r="BQ630" s="202"/>
      <c r="BR630" s="202"/>
      <c r="BS630" s="202"/>
      <c r="BT630" s="202"/>
      <c r="BU630" s="202"/>
      <c r="BV630" s="202"/>
      <c r="BW630" s="202"/>
      <c r="BX630" s="202"/>
    </row>
    <row r="631" spans="1:76" ht="11.25" customHeight="1" x14ac:dyDescent="0.2">
      <c r="A631" s="201"/>
      <c r="B631" s="201"/>
      <c r="C631" s="201"/>
      <c r="D631" s="201"/>
      <c r="E631" s="201"/>
      <c r="F631" s="201"/>
      <c r="G631" s="201"/>
      <c r="Z631" s="202"/>
      <c r="AA631" s="202"/>
      <c r="AB631" s="202"/>
      <c r="AC631" s="202"/>
      <c r="AD631" s="202"/>
      <c r="AE631" s="202"/>
      <c r="AF631" s="202"/>
      <c r="AG631" s="202"/>
      <c r="AH631" s="202"/>
      <c r="AI631" s="202"/>
      <c r="AJ631" s="202"/>
      <c r="AK631" s="202"/>
      <c r="AL631" s="202"/>
      <c r="AM631" s="202"/>
      <c r="AN631" s="202"/>
      <c r="AO631" s="202"/>
      <c r="AP631" s="202"/>
      <c r="AQ631" s="202"/>
      <c r="AR631" s="202"/>
      <c r="AS631" s="202"/>
      <c r="AT631" s="202"/>
      <c r="AU631" s="202"/>
      <c r="AV631" s="202"/>
      <c r="AW631" s="202"/>
      <c r="AX631" s="202"/>
      <c r="AY631" s="202"/>
      <c r="AZ631" s="202"/>
      <c r="BA631" s="202"/>
      <c r="BB631" s="202"/>
      <c r="BC631" s="202"/>
      <c r="BD631" s="202"/>
      <c r="BE631" s="202"/>
      <c r="BF631" s="202"/>
      <c r="BG631" s="202"/>
      <c r="BH631" s="202"/>
      <c r="BI631" s="202"/>
      <c r="BJ631" s="202"/>
      <c r="BK631" s="202"/>
      <c r="BL631" s="202"/>
      <c r="BM631" s="202"/>
      <c r="BN631" s="202"/>
      <c r="BO631" s="202"/>
      <c r="BP631" s="202"/>
      <c r="BQ631" s="202"/>
      <c r="BR631" s="202"/>
      <c r="BS631" s="202"/>
      <c r="BT631" s="202"/>
      <c r="BU631" s="202"/>
      <c r="BV631" s="202"/>
      <c r="BW631" s="202"/>
      <c r="BX631" s="202"/>
    </row>
    <row r="632" spans="1:76" ht="11.25" customHeight="1" x14ac:dyDescent="0.2">
      <c r="A632" s="201"/>
      <c r="B632" s="201"/>
      <c r="C632" s="201"/>
      <c r="D632" s="201"/>
      <c r="E632" s="201"/>
      <c r="F632" s="201"/>
      <c r="G632" s="201"/>
      <c r="Z632" s="202"/>
      <c r="AA632" s="202"/>
      <c r="AB632" s="202"/>
      <c r="AC632" s="202"/>
      <c r="AD632" s="202"/>
      <c r="AE632" s="202"/>
      <c r="AF632" s="202"/>
      <c r="AG632" s="202"/>
      <c r="AH632" s="202"/>
      <c r="AI632" s="202"/>
      <c r="AJ632" s="202"/>
      <c r="AK632" s="202"/>
      <c r="AL632" s="202"/>
      <c r="AM632" s="202"/>
      <c r="AN632" s="202"/>
      <c r="AO632" s="202"/>
      <c r="AP632" s="202"/>
      <c r="AQ632" s="202"/>
      <c r="AR632" s="202"/>
      <c r="AS632" s="202"/>
      <c r="AT632" s="202"/>
      <c r="AU632" s="202"/>
      <c r="AV632" s="202"/>
      <c r="AW632" s="202"/>
      <c r="AX632" s="202"/>
      <c r="AY632" s="202"/>
      <c r="AZ632" s="202"/>
      <c r="BA632" s="202"/>
      <c r="BB632" s="202"/>
      <c r="BC632" s="202"/>
      <c r="BD632" s="202"/>
      <c r="BE632" s="202"/>
      <c r="BF632" s="202"/>
      <c r="BG632" s="202"/>
      <c r="BH632" s="202"/>
      <c r="BI632" s="202"/>
      <c r="BJ632" s="202"/>
      <c r="BK632" s="202"/>
      <c r="BL632" s="202"/>
      <c r="BM632" s="202"/>
      <c r="BN632" s="202"/>
      <c r="BO632" s="202"/>
      <c r="BP632" s="202"/>
      <c r="BQ632" s="202"/>
      <c r="BR632" s="202"/>
      <c r="BS632" s="202"/>
      <c r="BT632" s="202"/>
      <c r="BU632" s="202"/>
      <c r="BV632" s="202"/>
      <c r="BW632" s="202"/>
      <c r="BX632" s="202"/>
    </row>
    <row r="633" spans="1:76" ht="11.25" customHeight="1" x14ac:dyDescent="0.2">
      <c r="A633" s="201"/>
      <c r="B633" s="201"/>
      <c r="C633" s="201"/>
      <c r="D633" s="201"/>
      <c r="E633" s="201"/>
      <c r="F633" s="201"/>
      <c r="G633" s="201"/>
      <c r="Z633" s="202"/>
      <c r="AA633" s="202"/>
      <c r="AB633" s="202"/>
      <c r="AC633" s="202"/>
      <c r="AD633" s="202"/>
      <c r="AE633" s="202"/>
      <c r="AF633" s="202"/>
      <c r="AG633" s="202"/>
      <c r="AH633" s="202"/>
      <c r="AI633" s="202"/>
      <c r="AJ633" s="202"/>
      <c r="AK633" s="202"/>
      <c r="AL633" s="202"/>
      <c r="AM633" s="202"/>
      <c r="AN633" s="202"/>
      <c r="AO633" s="202"/>
      <c r="AP633" s="202"/>
      <c r="AQ633" s="202"/>
      <c r="AR633" s="202"/>
      <c r="AS633" s="202"/>
      <c r="AT633" s="202"/>
      <c r="AU633" s="202"/>
      <c r="AV633" s="202"/>
      <c r="AW633" s="202"/>
      <c r="AX633" s="202"/>
      <c r="AY633" s="202"/>
      <c r="AZ633" s="202"/>
      <c r="BA633" s="202"/>
      <c r="BB633" s="202"/>
      <c r="BC633" s="202"/>
      <c r="BD633" s="202"/>
      <c r="BE633" s="202"/>
      <c r="BF633" s="202"/>
      <c r="BG633" s="202"/>
      <c r="BH633" s="202"/>
      <c r="BI633" s="202"/>
      <c r="BJ633" s="202"/>
      <c r="BK633" s="202"/>
      <c r="BL633" s="202"/>
      <c r="BM633" s="202"/>
      <c r="BN633" s="202"/>
      <c r="BO633" s="202"/>
      <c r="BP633" s="202"/>
      <c r="BQ633" s="202"/>
      <c r="BR633" s="202"/>
      <c r="BS633" s="202"/>
      <c r="BT633" s="202"/>
      <c r="BU633" s="202"/>
      <c r="BV633" s="202"/>
      <c r="BW633" s="202"/>
      <c r="BX633" s="202"/>
    </row>
    <row r="634" spans="1:76" ht="11.25" customHeight="1" x14ac:dyDescent="0.2">
      <c r="A634" s="201"/>
      <c r="B634" s="201"/>
      <c r="C634" s="201"/>
      <c r="D634" s="201"/>
      <c r="E634" s="201"/>
      <c r="F634" s="201"/>
      <c r="G634" s="201"/>
      <c r="Z634" s="202"/>
      <c r="AA634" s="202"/>
      <c r="AB634" s="202"/>
      <c r="AC634" s="202"/>
      <c r="AD634" s="202"/>
      <c r="AE634" s="202"/>
      <c r="AF634" s="202"/>
      <c r="AG634" s="202"/>
      <c r="AH634" s="202"/>
      <c r="AI634" s="202"/>
      <c r="AJ634" s="202"/>
      <c r="AK634" s="202"/>
      <c r="AL634" s="202"/>
      <c r="AM634" s="202"/>
      <c r="AN634" s="202"/>
      <c r="AO634" s="202"/>
      <c r="AP634" s="202"/>
      <c r="AQ634" s="202"/>
      <c r="AR634" s="202"/>
      <c r="AS634" s="202"/>
      <c r="AT634" s="202"/>
      <c r="AU634" s="202"/>
      <c r="AV634" s="202"/>
      <c r="AW634" s="202"/>
      <c r="AX634" s="202"/>
      <c r="AY634" s="202"/>
      <c r="AZ634" s="202"/>
      <c r="BA634" s="202"/>
      <c r="BB634" s="202"/>
      <c r="BC634" s="202"/>
      <c r="BD634" s="202"/>
      <c r="BE634" s="202"/>
      <c r="BF634" s="202"/>
      <c r="BG634" s="202"/>
      <c r="BH634" s="202"/>
      <c r="BI634" s="202"/>
      <c r="BJ634" s="202"/>
      <c r="BK634" s="202"/>
      <c r="BL634" s="202"/>
      <c r="BM634" s="202"/>
      <c r="BN634" s="202"/>
      <c r="BO634" s="202"/>
      <c r="BP634" s="202"/>
      <c r="BQ634" s="202"/>
      <c r="BR634" s="202"/>
      <c r="BS634" s="202"/>
      <c r="BT634" s="202"/>
      <c r="BU634" s="202"/>
      <c r="BV634" s="202"/>
      <c r="BW634" s="202"/>
      <c r="BX634" s="202"/>
    </row>
    <row r="635" spans="1:76" ht="11.25" customHeight="1" x14ac:dyDescent="0.2">
      <c r="A635" s="201"/>
      <c r="B635" s="201"/>
      <c r="C635" s="201"/>
      <c r="D635" s="201"/>
      <c r="E635" s="201"/>
      <c r="F635" s="201"/>
      <c r="G635" s="201"/>
      <c r="Z635" s="202"/>
      <c r="AA635" s="202"/>
      <c r="AB635" s="202"/>
      <c r="AC635" s="202"/>
      <c r="AD635" s="202"/>
      <c r="AE635" s="202"/>
      <c r="AF635" s="202"/>
      <c r="AG635" s="202"/>
      <c r="AH635" s="202"/>
      <c r="AI635" s="202"/>
      <c r="AJ635" s="202"/>
      <c r="AK635" s="202"/>
      <c r="AL635" s="202"/>
      <c r="AM635" s="202"/>
      <c r="AN635" s="202"/>
      <c r="AO635" s="202"/>
      <c r="AP635" s="202"/>
      <c r="AQ635" s="202"/>
      <c r="AR635" s="202"/>
      <c r="AS635" s="202"/>
      <c r="AT635" s="202"/>
      <c r="AU635" s="202"/>
      <c r="AV635" s="202"/>
      <c r="AW635" s="202"/>
      <c r="AX635" s="202"/>
      <c r="AY635" s="202"/>
      <c r="AZ635" s="202"/>
      <c r="BA635" s="202"/>
      <c r="BB635" s="202"/>
      <c r="BC635" s="202"/>
      <c r="BD635" s="202"/>
      <c r="BE635" s="202"/>
      <c r="BF635" s="202"/>
      <c r="BG635" s="202"/>
      <c r="BH635" s="202"/>
      <c r="BI635" s="202"/>
      <c r="BJ635" s="202"/>
      <c r="BK635" s="202"/>
      <c r="BL635" s="202"/>
      <c r="BM635" s="202"/>
      <c r="BN635" s="202"/>
      <c r="BO635" s="202"/>
      <c r="BP635" s="202"/>
      <c r="BQ635" s="202"/>
      <c r="BR635" s="202"/>
      <c r="BS635" s="202"/>
      <c r="BT635" s="202"/>
      <c r="BU635" s="202"/>
      <c r="BV635" s="202"/>
      <c r="BW635" s="202"/>
      <c r="BX635" s="202"/>
    </row>
    <row r="636" spans="1:76" ht="11.25" customHeight="1" x14ac:dyDescent="0.2">
      <c r="A636" s="201"/>
      <c r="B636" s="201"/>
      <c r="C636" s="201"/>
      <c r="D636" s="201"/>
      <c r="E636" s="201"/>
      <c r="F636" s="201"/>
      <c r="G636" s="201"/>
      <c r="Z636" s="202"/>
      <c r="AA636" s="202"/>
      <c r="AB636" s="202"/>
      <c r="AC636" s="202"/>
      <c r="AD636" s="202"/>
      <c r="AE636" s="202"/>
      <c r="AF636" s="202"/>
      <c r="AG636" s="202"/>
      <c r="AH636" s="202"/>
      <c r="AI636" s="202"/>
      <c r="AJ636" s="202"/>
      <c r="AK636" s="202"/>
      <c r="AL636" s="202"/>
      <c r="AM636" s="202"/>
      <c r="AN636" s="202"/>
      <c r="AO636" s="202"/>
      <c r="AP636" s="202"/>
      <c r="AQ636" s="202"/>
      <c r="AR636" s="202"/>
      <c r="AS636" s="202"/>
      <c r="AT636" s="202"/>
      <c r="AU636" s="202"/>
      <c r="AV636" s="202"/>
      <c r="AW636" s="202"/>
      <c r="AX636" s="202"/>
      <c r="AY636" s="202"/>
      <c r="AZ636" s="202"/>
      <c r="BA636" s="202"/>
      <c r="BB636" s="202"/>
      <c r="BC636" s="202"/>
      <c r="BD636" s="202"/>
      <c r="BE636" s="202"/>
      <c r="BF636" s="202"/>
      <c r="BG636" s="202"/>
      <c r="BH636" s="202"/>
      <c r="BI636" s="202"/>
      <c r="BJ636" s="202"/>
      <c r="BK636" s="202"/>
      <c r="BL636" s="202"/>
      <c r="BM636" s="202"/>
      <c r="BN636" s="202"/>
      <c r="BO636" s="202"/>
      <c r="BP636" s="202"/>
      <c r="BQ636" s="202"/>
      <c r="BR636" s="202"/>
      <c r="BS636" s="202"/>
      <c r="BT636" s="202"/>
      <c r="BU636" s="202"/>
      <c r="BV636" s="202"/>
      <c r="BW636" s="202"/>
      <c r="BX636" s="202"/>
    </row>
    <row r="637" spans="1:76" ht="11.25" customHeight="1" x14ac:dyDescent="0.2">
      <c r="A637" s="201"/>
      <c r="B637" s="201"/>
      <c r="C637" s="201"/>
      <c r="D637" s="201"/>
      <c r="E637" s="201"/>
      <c r="F637" s="201"/>
      <c r="G637" s="201"/>
      <c r="Z637" s="202"/>
      <c r="AA637" s="202"/>
      <c r="AB637" s="202"/>
      <c r="AC637" s="202"/>
      <c r="AD637" s="202"/>
      <c r="AE637" s="202"/>
      <c r="AF637" s="202"/>
      <c r="AG637" s="202"/>
      <c r="AH637" s="202"/>
      <c r="AI637" s="202"/>
      <c r="AJ637" s="202"/>
      <c r="AK637" s="202"/>
      <c r="AL637" s="202"/>
      <c r="AM637" s="202"/>
      <c r="AN637" s="202"/>
      <c r="AO637" s="202"/>
      <c r="AP637" s="202"/>
      <c r="AQ637" s="202"/>
      <c r="AR637" s="202"/>
      <c r="AS637" s="202"/>
      <c r="AT637" s="202"/>
      <c r="AU637" s="202"/>
      <c r="AV637" s="202"/>
      <c r="AW637" s="202"/>
      <c r="AX637" s="202"/>
      <c r="AY637" s="202"/>
      <c r="AZ637" s="202"/>
      <c r="BA637" s="202"/>
      <c r="BB637" s="202"/>
      <c r="BC637" s="202"/>
      <c r="BD637" s="202"/>
      <c r="BE637" s="202"/>
      <c r="BF637" s="202"/>
      <c r="BG637" s="202"/>
      <c r="BH637" s="202"/>
      <c r="BI637" s="202"/>
      <c r="BJ637" s="202"/>
      <c r="BK637" s="202"/>
      <c r="BL637" s="202"/>
      <c r="BM637" s="202"/>
      <c r="BN637" s="202"/>
      <c r="BO637" s="202"/>
      <c r="BP637" s="202"/>
      <c r="BQ637" s="202"/>
      <c r="BR637" s="202"/>
      <c r="BS637" s="202"/>
      <c r="BT637" s="202"/>
      <c r="BU637" s="202"/>
      <c r="BV637" s="202"/>
      <c r="BW637" s="202"/>
      <c r="BX637" s="202"/>
    </row>
    <row r="638" spans="1:76" ht="11.25" customHeight="1" x14ac:dyDescent="0.2">
      <c r="A638" s="201"/>
      <c r="B638" s="201"/>
      <c r="C638" s="201"/>
      <c r="D638" s="201"/>
      <c r="E638" s="201"/>
      <c r="F638" s="201"/>
      <c r="G638" s="201"/>
      <c r="Z638" s="202"/>
      <c r="AA638" s="202"/>
      <c r="AB638" s="202"/>
      <c r="AC638" s="202"/>
      <c r="AD638" s="202"/>
      <c r="AE638" s="202"/>
      <c r="AF638" s="202"/>
      <c r="AG638" s="202"/>
      <c r="AH638" s="202"/>
      <c r="AI638" s="202"/>
      <c r="AJ638" s="202"/>
      <c r="AK638" s="202"/>
      <c r="AL638" s="202"/>
      <c r="AM638" s="202"/>
      <c r="AN638" s="202"/>
      <c r="AO638" s="202"/>
      <c r="AP638" s="202"/>
      <c r="AQ638" s="202"/>
      <c r="AR638" s="202"/>
      <c r="AS638" s="202"/>
      <c r="AT638" s="202"/>
      <c r="AU638" s="202"/>
      <c r="AV638" s="202"/>
      <c r="AW638" s="202"/>
      <c r="AX638" s="202"/>
      <c r="AY638" s="202"/>
      <c r="AZ638" s="202"/>
      <c r="BA638" s="202"/>
      <c r="BB638" s="202"/>
      <c r="BC638" s="202"/>
      <c r="BD638" s="202"/>
      <c r="BE638" s="202"/>
      <c r="BF638" s="202"/>
      <c r="BG638" s="202"/>
      <c r="BH638" s="202"/>
      <c r="BI638" s="202"/>
      <c r="BJ638" s="202"/>
      <c r="BK638" s="202"/>
      <c r="BL638" s="202"/>
      <c r="BM638" s="202"/>
      <c r="BN638" s="202"/>
      <c r="BO638" s="202"/>
      <c r="BP638" s="202"/>
      <c r="BQ638" s="202"/>
      <c r="BR638" s="202"/>
      <c r="BS638" s="202"/>
      <c r="BT638" s="202"/>
      <c r="BU638" s="202"/>
      <c r="BV638" s="202"/>
      <c r="BW638" s="202"/>
      <c r="BX638" s="202"/>
    </row>
    <row r="639" spans="1:76" ht="11.25" customHeight="1" x14ac:dyDescent="0.2">
      <c r="A639" s="201"/>
      <c r="B639" s="201"/>
      <c r="C639" s="201"/>
      <c r="D639" s="201"/>
      <c r="E639" s="201"/>
      <c r="F639" s="201"/>
      <c r="G639" s="201"/>
      <c r="Z639" s="202"/>
      <c r="AA639" s="202"/>
      <c r="AB639" s="202"/>
      <c r="AC639" s="202"/>
      <c r="AD639" s="202"/>
      <c r="AE639" s="202"/>
      <c r="AF639" s="202"/>
      <c r="AG639" s="202"/>
      <c r="AH639" s="202"/>
      <c r="AI639" s="202"/>
      <c r="AJ639" s="202"/>
      <c r="AK639" s="202"/>
      <c r="AL639" s="202"/>
      <c r="AM639" s="202"/>
      <c r="AN639" s="202"/>
      <c r="AO639" s="202"/>
      <c r="AP639" s="202"/>
      <c r="AQ639" s="202"/>
      <c r="AR639" s="202"/>
      <c r="AS639" s="202"/>
      <c r="AT639" s="202"/>
      <c r="AU639" s="202"/>
      <c r="AV639" s="202"/>
      <c r="AW639" s="202"/>
      <c r="AX639" s="202"/>
      <c r="AY639" s="202"/>
      <c r="AZ639" s="202"/>
      <c r="BA639" s="202"/>
      <c r="BB639" s="202"/>
      <c r="BC639" s="202"/>
      <c r="BD639" s="202"/>
      <c r="BE639" s="202"/>
      <c r="BF639" s="202"/>
      <c r="BG639" s="202"/>
      <c r="BH639" s="202"/>
      <c r="BI639" s="202"/>
      <c r="BJ639" s="202"/>
      <c r="BK639" s="202"/>
      <c r="BL639" s="202"/>
      <c r="BM639" s="202"/>
      <c r="BN639" s="202"/>
      <c r="BO639" s="202"/>
      <c r="BP639" s="202"/>
      <c r="BQ639" s="202"/>
      <c r="BR639" s="202"/>
      <c r="BS639" s="202"/>
      <c r="BT639" s="202"/>
      <c r="BU639" s="202"/>
      <c r="BV639" s="202"/>
      <c r="BW639" s="202"/>
      <c r="BX639" s="202"/>
    </row>
    <row r="640" spans="1:76" ht="11.25" customHeight="1" x14ac:dyDescent="0.2">
      <c r="A640" s="201"/>
      <c r="B640" s="201"/>
      <c r="C640" s="201"/>
      <c r="D640" s="201"/>
      <c r="E640" s="201"/>
      <c r="F640" s="201"/>
      <c r="G640" s="201"/>
      <c r="Z640" s="202"/>
      <c r="AA640" s="202"/>
      <c r="AB640" s="202"/>
      <c r="AC640" s="202"/>
      <c r="AD640" s="202"/>
      <c r="AE640" s="202"/>
      <c r="AF640" s="202"/>
      <c r="AG640" s="202"/>
      <c r="AH640" s="202"/>
      <c r="AI640" s="202"/>
      <c r="AJ640" s="202"/>
      <c r="AK640" s="202"/>
      <c r="AL640" s="202"/>
      <c r="AM640" s="202"/>
      <c r="AN640" s="202"/>
      <c r="AO640" s="202"/>
      <c r="AP640" s="202"/>
      <c r="AQ640" s="202"/>
      <c r="AR640" s="202"/>
      <c r="AS640" s="202"/>
      <c r="AT640" s="202"/>
      <c r="AU640" s="202"/>
      <c r="AV640" s="202"/>
      <c r="AW640" s="202"/>
      <c r="AX640" s="202"/>
      <c r="AY640" s="202"/>
      <c r="AZ640" s="202"/>
      <c r="BA640" s="202"/>
      <c r="BB640" s="202"/>
      <c r="BC640" s="202"/>
      <c r="BD640" s="202"/>
      <c r="BE640" s="202"/>
      <c r="BF640" s="202"/>
      <c r="BG640" s="202"/>
      <c r="BH640" s="202"/>
      <c r="BI640" s="202"/>
      <c r="BJ640" s="202"/>
      <c r="BK640" s="202"/>
      <c r="BL640" s="202"/>
      <c r="BM640" s="202"/>
      <c r="BN640" s="202"/>
      <c r="BO640" s="202"/>
      <c r="BP640" s="202"/>
      <c r="BQ640" s="202"/>
      <c r="BR640" s="202"/>
      <c r="BS640" s="202"/>
      <c r="BT640" s="202"/>
      <c r="BU640" s="202"/>
      <c r="BV640" s="202"/>
      <c r="BW640" s="202"/>
      <c r="BX640" s="202"/>
    </row>
    <row r="641" spans="1:76" ht="11.25" customHeight="1" x14ac:dyDescent="0.2">
      <c r="A641" s="201"/>
      <c r="B641" s="201"/>
      <c r="C641" s="201"/>
      <c r="D641" s="201"/>
      <c r="E641" s="201"/>
      <c r="F641" s="201"/>
      <c r="G641" s="201"/>
      <c r="Z641" s="202"/>
      <c r="AA641" s="202"/>
      <c r="AB641" s="202"/>
      <c r="AC641" s="202"/>
      <c r="AD641" s="202"/>
      <c r="AE641" s="202"/>
      <c r="AF641" s="202"/>
      <c r="AG641" s="202"/>
      <c r="AH641" s="202"/>
      <c r="AI641" s="202"/>
      <c r="AJ641" s="202"/>
      <c r="AK641" s="202"/>
      <c r="AL641" s="202"/>
      <c r="AM641" s="202"/>
      <c r="AN641" s="202"/>
      <c r="AO641" s="202"/>
      <c r="AP641" s="202"/>
      <c r="AQ641" s="202"/>
      <c r="AR641" s="202"/>
      <c r="AS641" s="202"/>
      <c r="AT641" s="202"/>
      <c r="AU641" s="202"/>
      <c r="AV641" s="202"/>
      <c r="AW641" s="202"/>
      <c r="AX641" s="202"/>
      <c r="AY641" s="202"/>
      <c r="AZ641" s="202"/>
      <c r="BA641" s="202"/>
      <c r="BB641" s="202"/>
      <c r="BC641" s="202"/>
      <c r="BD641" s="202"/>
      <c r="BE641" s="202"/>
      <c r="BF641" s="202"/>
      <c r="BG641" s="202"/>
      <c r="BH641" s="202"/>
      <c r="BI641" s="202"/>
      <c r="BJ641" s="202"/>
      <c r="BK641" s="202"/>
      <c r="BL641" s="202"/>
      <c r="BM641" s="202"/>
      <c r="BN641" s="202"/>
      <c r="BO641" s="202"/>
      <c r="BP641" s="202"/>
      <c r="BQ641" s="202"/>
      <c r="BR641" s="202"/>
      <c r="BS641" s="202"/>
      <c r="BT641" s="202"/>
      <c r="BU641" s="202"/>
      <c r="BV641" s="202"/>
      <c r="BW641" s="202"/>
      <c r="BX641" s="202"/>
    </row>
    <row r="642" spans="1:76" ht="11.25" customHeight="1" x14ac:dyDescent="0.2">
      <c r="A642" s="201"/>
      <c r="B642" s="201"/>
      <c r="C642" s="201"/>
      <c r="D642" s="201"/>
      <c r="E642" s="201"/>
      <c r="F642" s="201"/>
      <c r="G642" s="201"/>
      <c r="Z642" s="202"/>
      <c r="AA642" s="202"/>
      <c r="AB642" s="202"/>
      <c r="AC642" s="202"/>
      <c r="AD642" s="202"/>
      <c r="AE642" s="202"/>
      <c r="AF642" s="202"/>
      <c r="AG642" s="202"/>
      <c r="AH642" s="202"/>
      <c r="AI642" s="202"/>
      <c r="AJ642" s="202"/>
      <c r="AK642" s="202"/>
      <c r="AL642" s="202"/>
      <c r="AM642" s="202"/>
      <c r="AN642" s="202"/>
      <c r="AO642" s="202"/>
      <c r="AP642" s="202"/>
      <c r="AQ642" s="202"/>
      <c r="AR642" s="202"/>
      <c r="AS642" s="202"/>
      <c r="AT642" s="202"/>
      <c r="AU642" s="202"/>
      <c r="AV642" s="202"/>
      <c r="AW642" s="202"/>
      <c r="AX642" s="202"/>
      <c r="AY642" s="202"/>
      <c r="AZ642" s="202"/>
      <c r="BA642" s="202"/>
      <c r="BB642" s="202"/>
      <c r="BC642" s="202"/>
      <c r="BD642" s="202"/>
      <c r="BE642" s="202"/>
      <c r="BF642" s="202"/>
      <c r="BG642" s="202"/>
      <c r="BH642" s="202"/>
      <c r="BI642" s="202"/>
      <c r="BJ642" s="202"/>
      <c r="BK642" s="202"/>
      <c r="BL642" s="202"/>
      <c r="BM642" s="202"/>
      <c r="BN642" s="202"/>
      <c r="BO642" s="202"/>
      <c r="BP642" s="202"/>
      <c r="BQ642" s="202"/>
      <c r="BR642" s="202"/>
      <c r="BS642" s="202"/>
      <c r="BT642" s="202"/>
      <c r="BU642" s="202"/>
      <c r="BV642" s="202"/>
      <c r="BW642" s="202"/>
      <c r="BX642" s="202"/>
    </row>
    <row r="643" spans="1:76" ht="11.25" customHeight="1" x14ac:dyDescent="0.2">
      <c r="A643" s="201"/>
      <c r="B643" s="201"/>
      <c r="C643" s="201"/>
      <c r="D643" s="201"/>
      <c r="E643" s="201"/>
      <c r="F643" s="201"/>
      <c r="G643" s="201"/>
      <c r="Z643" s="202"/>
      <c r="AA643" s="202"/>
      <c r="AB643" s="202"/>
      <c r="AC643" s="202"/>
      <c r="AD643" s="202"/>
      <c r="AE643" s="202"/>
      <c r="AF643" s="202"/>
      <c r="AG643" s="202"/>
      <c r="AH643" s="202"/>
      <c r="AI643" s="202"/>
      <c r="AJ643" s="202"/>
      <c r="AK643" s="202"/>
      <c r="AL643" s="202"/>
      <c r="AM643" s="202"/>
      <c r="AN643" s="202"/>
      <c r="AO643" s="202"/>
      <c r="AP643" s="202"/>
      <c r="AQ643" s="202"/>
      <c r="AR643" s="202"/>
      <c r="AS643" s="202"/>
      <c r="AT643" s="202"/>
      <c r="AU643" s="202"/>
      <c r="AV643" s="202"/>
      <c r="AW643" s="202"/>
      <c r="AX643" s="202"/>
      <c r="AY643" s="202"/>
      <c r="AZ643" s="202"/>
      <c r="BA643" s="202"/>
      <c r="BB643" s="202"/>
      <c r="BC643" s="202"/>
      <c r="BD643" s="202"/>
      <c r="BE643" s="202"/>
      <c r="BF643" s="202"/>
      <c r="BG643" s="202"/>
      <c r="BH643" s="202"/>
      <c r="BI643" s="202"/>
      <c r="BJ643" s="202"/>
      <c r="BK643" s="202"/>
      <c r="BL643" s="202"/>
      <c r="BM643" s="202"/>
      <c r="BN643" s="202"/>
      <c r="BO643" s="202"/>
      <c r="BP643" s="202"/>
      <c r="BQ643" s="202"/>
      <c r="BR643" s="202"/>
      <c r="BS643" s="202"/>
      <c r="BT643" s="202"/>
      <c r="BU643" s="202"/>
      <c r="BV643" s="202"/>
      <c r="BW643" s="202"/>
      <c r="BX643" s="202"/>
    </row>
    <row r="644" spans="1:76" ht="11.25" customHeight="1" x14ac:dyDescent="0.2">
      <c r="A644" s="201"/>
      <c r="B644" s="201"/>
      <c r="C644" s="201"/>
      <c r="D644" s="201"/>
      <c r="E644" s="201"/>
      <c r="F644" s="201"/>
      <c r="G644" s="201"/>
      <c r="Z644" s="202"/>
      <c r="AA644" s="202"/>
      <c r="AB644" s="202"/>
      <c r="AC644" s="202"/>
      <c r="AD644" s="202"/>
      <c r="AE644" s="202"/>
      <c r="AF644" s="202"/>
      <c r="AG644" s="202"/>
      <c r="AH644" s="202"/>
      <c r="AI644" s="202"/>
      <c r="AJ644" s="202"/>
      <c r="AK644" s="202"/>
      <c r="AL644" s="202"/>
      <c r="AM644" s="202"/>
      <c r="AN644" s="202"/>
      <c r="AO644" s="202"/>
      <c r="AP644" s="202"/>
      <c r="AQ644" s="202"/>
      <c r="AR644" s="202"/>
      <c r="AS644" s="202"/>
      <c r="AT644" s="202"/>
      <c r="AU644" s="202"/>
      <c r="AV644" s="202"/>
      <c r="AW644" s="202"/>
      <c r="AX644" s="202"/>
      <c r="AY644" s="202"/>
      <c r="AZ644" s="202"/>
      <c r="BA644" s="202"/>
      <c r="BB644" s="202"/>
      <c r="BC644" s="202"/>
      <c r="BD644" s="202"/>
      <c r="BE644" s="202"/>
      <c r="BF644" s="202"/>
      <c r="BG644" s="202"/>
      <c r="BH644" s="202"/>
      <c r="BI644" s="202"/>
      <c r="BJ644" s="202"/>
      <c r="BK644" s="202"/>
      <c r="BL644" s="202"/>
      <c r="BM644" s="202"/>
      <c r="BN644" s="202"/>
      <c r="BO644" s="202"/>
      <c r="BP644" s="202"/>
      <c r="BQ644" s="202"/>
      <c r="BR644" s="202"/>
      <c r="BS644" s="202"/>
      <c r="BT644" s="202"/>
      <c r="BU644" s="202"/>
      <c r="BV644" s="202"/>
      <c r="BW644" s="202"/>
      <c r="BX644" s="202"/>
    </row>
    <row r="645" spans="1:76" ht="11.25" customHeight="1" x14ac:dyDescent="0.2">
      <c r="A645" s="201"/>
      <c r="B645" s="201"/>
      <c r="C645" s="201"/>
      <c r="D645" s="201"/>
      <c r="E645" s="201"/>
      <c r="F645" s="201"/>
      <c r="G645" s="201"/>
      <c r="Z645" s="202"/>
      <c r="AA645" s="202"/>
      <c r="AB645" s="202"/>
      <c r="AC645" s="202"/>
      <c r="AD645" s="202"/>
      <c r="AE645" s="202"/>
      <c r="AF645" s="202"/>
      <c r="AG645" s="202"/>
      <c r="AH645" s="202"/>
      <c r="AI645" s="202"/>
      <c r="AJ645" s="202"/>
      <c r="AK645" s="202"/>
      <c r="AL645" s="202"/>
      <c r="AM645" s="202"/>
      <c r="AN645" s="202"/>
      <c r="AO645" s="202"/>
      <c r="AP645" s="202"/>
      <c r="AQ645" s="202"/>
      <c r="AR645" s="202"/>
      <c r="AS645" s="202"/>
      <c r="AT645" s="202"/>
      <c r="AU645" s="202"/>
      <c r="AV645" s="202"/>
      <c r="AW645" s="202"/>
      <c r="AX645" s="202"/>
      <c r="AY645" s="202"/>
      <c r="AZ645" s="202"/>
      <c r="BA645" s="202"/>
      <c r="BB645" s="202"/>
      <c r="BC645" s="202"/>
      <c r="BD645" s="202"/>
      <c r="BE645" s="202"/>
      <c r="BF645" s="202"/>
      <c r="BG645" s="202"/>
      <c r="BH645" s="202"/>
      <c r="BI645" s="202"/>
      <c r="BJ645" s="202"/>
      <c r="BK645" s="202"/>
      <c r="BL645" s="202"/>
      <c r="BM645" s="202"/>
      <c r="BN645" s="202"/>
      <c r="BO645" s="202"/>
      <c r="BP645" s="202"/>
      <c r="BQ645" s="202"/>
      <c r="BR645" s="202"/>
      <c r="BS645" s="202"/>
      <c r="BT645" s="202"/>
      <c r="BU645" s="202"/>
      <c r="BV645" s="202"/>
      <c r="BW645" s="202"/>
      <c r="BX645" s="202"/>
    </row>
    <row r="646" spans="1:76" ht="11.25" customHeight="1" x14ac:dyDescent="0.2">
      <c r="A646" s="201"/>
      <c r="B646" s="201"/>
      <c r="C646" s="201"/>
      <c r="D646" s="201"/>
      <c r="E646" s="201"/>
      <c r="F646" s="201"/>
      <c r="G646" s="201"/>
      <c r="Z646" s="202"/>
      <c r="AA646" s="202"/>
      <c r="AB646" s="202"/>
      <c r="AC646" s="202"/>
      <c r="AD646" s="202"/>
      <c r="AE646" s="202"/>
      <c r="AF646" s="202"/>
      <c r="AG646" s="202"/>
      <c r="AH646" s="202"/>
      <c r="AI646" s="202"/>
      <c r="AJ646" s="202"/>
      <c r="AK646" s="202"/>
      <c r="AL646" s="202"/>
      <c r="AM646" s="202"/>
      <c r="AN646" s="202"/>
      <c r="AO646" s="202"/>
      <c r="AP646" s="202"/>
      <c r="AQ646" s="202"/>
      <c r="AR646" s="202"/>
      <c r="AS646" s="202"/>
      <c r="AT646" s="202"/>
      <c r="AU646" s="202"/>
      <c r="AV646" s="202"/>
      <c r="AW646" s="202"/>
      <c r="AX646" s="202"/>
      <c r="AY646" s="202"/>
      <c r="AZ646" s="202"/>
      <c r="BA646" s="202"/>
      <c r="BB646" s="202"/>
      <c r="BC646" s="202"/>
      <c r="BD646" s="202"/>
      <c r="BE646" s="202"/>
      <c r="BF646" s="202"/>
      <c r="BG646" s="202"/>
      <c r="BH646" s="202"/>
      <c r="BI646" s="202"/>
      <c r="BJ646" s="202"/>
      <c r="BK646" s="202"/>
      <c r="BL646" s="202"/>
      <c r="BM646" s="202"/>
      <c r="BN646" s="202"/>
      <c r="BO646" s="202"/>
      <c r="BP646" s="202"/>
      <c r="BQ646" s="202"/>
      <c r="BR646" s="202"/>
      <c r="BS646" s="202"/>
      <c r="BT646" s="202"/>
      <c r="BU646" s="202"/>
      <c r="BV646" s="202"/>
      <c r="BW646" s="202"/>
      <c r="BX646" s="202"/>
    </row>
    <row r="647" spans="1:76" ht="11.25" customHeight="1" x14ac:dyDescent="0.2">
      <c r="A647" s="201"/>
      <c r="B647" s="201"/>
      <c r="C647" s="201"/>
      <c r="D647" s="201"/>
      <c r="E647" s="201"/>
      <c r="F647" s="201"/>
      <c r="G647" s="201"/>
      <c r="Z647" s="202"/>
      <c r="AA647" s="202"/>
      <c r="AB647" s="202"/>
      <c r="AC647" s="202"/>
      <c r="AD647" s="202"/>
      <c r="AE647" s="202"/>
      <c r="AF647" s="202"/>
      <c r="AG647" s="202"/>
      <c r="AH647" s="202"/>
      <c r="AI647" s="202"/>
      <c r="AJ647" s="202"/>
      <c r="AK647" s="202"/>
      <c r="AL647" s="202"/>
      <c r="AM647" s="202"/>
      <c r="AN647" s="202"/>
      <c r="AO647" s="202"/>
      <c r="AP647" s="202"/>
      <c r="AQ647" s="202"/>
      <c r="AR647" s="202"/>
      <c r="AS647" s="202"/>
      <c r="AT647" s="202"/>
      <c r="AU647" s="202"/>
      <c r="AV647" s="202"/>
      <c r="AW647" s="202"/>
      <c r="AX647" s="202"/>
      <c r="AY647" s="202"/>
      <c r="AZ647" s="202"/>
      <c r="BA647" s="202"/>
      <c r="BB647" s="202"/>
      <c r="BC647" s="202"/>
      <c r="BD647" s="202"/>
      <c r="BE647" s="202"/>
      <c r="BF647" s="202"/>
      <c r="BG647" s="202"/>
      <c r="BH647" s="202"/>
      <c r="BI647" s="202"/>
      <c r="BJ647" s="202"/>
      <c r="BK647" s="202"/>
      <c r="BL647" s="202"/>
      <c r="BM647" s="202"/>
      <c r="BN647" s="202"/>
      <c r="BO647" s="202"/>
      <c r="BP647" s="202"/>
      <c r="BQ647" s="202"/>
      <c r="BR647" s="202"/>
      <c r="BS647" s="202"/>
      <c r="BT647" s="202"/>
      <c r="BU647" s="202"/>
      <c r="BV647" s="202"/>
      <c r="BW647" s="202"/>
      <c r="BX647" s="202"/>
    </row>
    <row r="648" spans="1:76" ht="11.25" customHeight="1" x14ac:dyDescent="0.2">
      <c r="A648" s="201"/>
      <c r="B648" s="201"/>
      <c r="C648" s="201"/>
      <c r="D648" s="201"/>
      <c r="E648" s="201"/>
      <c r="F648" s="201"/>
      <c r="G648" s="201"/>
      <c r="Z648" s="202"/>
      <c r="AA648" s="202"/>
      <c r="AB648" s="202"/>
      <c r="AC648" s="202"/>
      <c r="AD648" s="202"/>
      <c r="AE648" s="202"/>
      <c r="AF648" s="202"/>
      <c r="AG648" s="202"/>
      <c r="AH648" s="202"/>
      <c r="AI648" s="202"/>
      <c r="AJ648" s="202"/>
      <c r="AK648" s="202"/>
      <c r="AL648" s="202"/>
      <c r="AM648" s="202"/>
      <c r="AN648" s="202"/>
      <c r="AO648" s="202"/>
      <c r="AP648" s="202"/>
      <c r="AQ648" s="202"/>
      <c r="AR648" s="202"/>
      <c r="AS648" s="202"/>
      <c r="AT648" s="202"/>
      <c r="AU648" s="202"/>
      <c r="AV648" s="202"/>
      <c r="AW648" s="202"/>
      <c r="AX648" s="202"/>
      <c r="AY648" s="202"/>
      <c r="AZ648" s="202"/>
      <c r="BA648" s="202"/>
      <c r="BB648" s="202"/>
      <c r="BC648" s="202"/>
      <c r="BD648" s="202"/>
      <c r="BE648" s="202"/>
      <c r="BF648" s="202"/>
      <c r="BG648" s="202"/>
      <c r="BH648" s="202"/>
      <c r="BI648" s="202"/>
      <c r="BJ648" s="202"/>
      <c r="BK648" s="202"/>
      <c r="BL648" s="202"/>
      <c r="BM648" s="202"/>
      <c r="BN648" s="202"/>
      <c r="BO648" s="202"/>
      <c r="BP648" s="202"/>
      <c r="BQ648" s="202"/>
      <c r="BR648" s="202"/>
      <c r="BS648" s="202"/>
      <c r="BT648" s="202"/>
      <c r="BU648" s="202"/>
      <c r="BV648" s="202"/>
      <c r="BW648" s="202"/>
      <c r="BX648" s="202"/>
    </row>
    <row r="649" spans="1:76" ht="11.25" customHeight="1" x14ac:dyDescent="0.2">
      <c r="A649" s="201"/>
      <c r="B649" s="201"/>
      <c r="C649" s="201"/>
      <c r="D649" s="201"/>
      <c r="E649" s="201"/>
      <c r="F649" s="201"/>
      <c r="G649" s="201"/>
      <c r="Z649" s="202"/>
      <c r="AA649" s="202"/>
      <c r="AB649" s="202"/>
      <c r="AC649" s="202"/>
      <c r="AD649" s="202"/>
      <c r="AE649" s="202"/>
      <c r="AF649" s="202"/>
      <c r="AG649" s="202"/>
      <c r="AH649" s="202"/>
      <c r="AI649" s="202"/>
      <c r="AJ649" s="202"/>
      <c r="AK649" s="202"/>
      <c r="AL649" s="202"/>
      <c r="AM649" s="202"/>
      <c r="AN649" s="202"/>
      <c r="AO649" s="202"/>
      <c r="AP649" s="202"/>
      <c r="AQ649" s="202"/>
      <c r="AR649" s="202"/>
      <c r="AS649" s="202"/>
      <c r="AT649" s="202"/>
      <c r="AU649" s="202"/>
      <c r="AV649" s="202"/>
      <c r="AW649" s="202"/>
      <c r="AX649" s="202"/>
      <c r="AY649" s="202"/>
      <c r="AZ649" s="202"/>
      <c r="BA649" s="202"/>
      <c r="BB649" s="202"/>
      <c r="BC649" s="202"/>
      <c r="BD649" s="202"/>
      <c r="BE649" s="202"/>
      <c r="BF649" s="202"/>
      <c r="BG649" s="202"/>
      <c r="BH649" s="202"/>
      <c r="BI649" s="202"/>
      <c r="BJ649" s="202"/>
      <c r="BK649" s="202"/>
      <c r="BL649" s="202"/>
      <c r="BM649" s="202"/>
      <c r="BN649" s="202"/>
      <c r="BO649" s="202"/>
      <c r="BP649" s="202"/>
      <c r="BQ649" s="202"/>
      <c r="BR649" s="202"/>
      <c r="BS649" s="202"/>
      <c r="BT649" s="202"/>
      <c r="BU649" s="202"/>
      <c r="BV649" s="202"/>
      <c r="BW649" s="202"/>
      <c r="BX649" s="202"/>
    </row>
    <row r="650" spans="1:76" ht="11.25" customHeight="1" x14ac:dyDescent="0.2">
      <c r="A650" s="201"/>
      <c r="B650" s="201"/>
      <c r="C650" s="201"/>
      <c r="D650" s="201"/>
      <c r="E650" s="201"/>
      <c r="F650" s="201"/>
      <c r="G650" s="201"/>
      <c r="Z650" s="202"/>
      <c r="AA650" s="202"/>
      <c r="AB650" s="202"/>
      <c r="AC650" s="202"/>
      <c r="AD650" s="202"/>
      <c r="AE650" s="202"/>
      <c r="AF650" s="202"/>
      <c r="AG650" s="202"/>
      <c r="AH650" s="202"/>
      <c r="AI650" s="202"/>
      <c r="AJ650" s="202"/>
      <c r="AK650" s="202"/>
      <c r="AL650" s="202"/>
      <c r="AM650" s="202"/>
      <c r="AN650" s="202"/>
      <c r="AO650" s="202"/>
      <c r="AP650" s="202"/>
      <c r="AQ650" s="202"/>
      <c r="AR650" s="202"/>
      <c r="AS650" s="202"/>
      <c r="AT650" s="202"/>
      <c r="AU650" s="202"/>
      <c r="AV650" s="202"/>
      <c r="AW650" s="202"/>
      <c r="AX650" s="202"/>
      <c r="AY650" s="202"/>
      <c r="AZ650" s="202"/>
      <c r="BA650" s="202"/>
      <c r="BB650" s="202"/>
      <c r="BC650" s="202"/>
      <c r="BD650" s="202"/>
      <c r="BE650" s="202"/>
      <c r="BF650" s="202"/>
      <c r="BG650" s="202"/>
      <c r="BH650" s="202"/>
      <c r="BI650" s="202"/>
      <c r="BJ650" s="202"/>
      <c r="BK650" s="202"/>
      <c r="BL650" s="202"/>
      <c r="BM650" s="202"/>
      <c r="BN650" s="202"/>
      <c r="BO650" s="202"/>
      <c r="BP650" s="202"/>
      <c r="BQ650" s="202"/>
      <c r="BR650" s="202"/>
      <c r="BS650" s="202"/>
      <c r="BT650" s="202"/>
      <c r="BU650" s="202"/>
      <c r="BV650" s="202"/>
      <c r="BW650" s="202"/>
      <c r="BX650" s="202"/>
    </row>
    <row r="651" spans="1:76" ht="11.25" customHeight="1" x14ac:dyDescent="0.2">
      <c r="A651" s="201"/>
      <c r="B651" s="201"/>
      <c r="C651" s="201"/>
      <c r="D651" s="201"/>
      <c r="E651" s="201"/>
      <c r="F651" s="201"/>
      <c r="G651" s="201"/>
      <c r="Z651" s="202"/>
      <c r="AA651" s="202"/>
      <c r="AB651" s="202"/>
      <c r="AC651" s="202"/>
      <c r="AD651" s="202"/>
      <c r="AE651" s="202"/>
      <c r="AF651" s="202"/>
      <c r="AG651" s="202"/>
      <c r="AH651" s="202"/>
      <c r="AI651" s="202"/>
      <c r="AJ651" s="202"/>
      <c r="AK651" s="202"/>
      <c r="AL651" s="202"/>
      <c r="AM651" s="202"/>
      <c r="AN651" s="202"/>
      <c r="AO651" s="202"/>
      <c r="AP651" s="202"/>
      <c r="AQ651" s="202"/>
      <c r="AR651" s="202"/>
      <c r="AS651" s="202"/>
      <c r="AT651" s="202"/>
      <c r="AU651" s="202"/>
      <c r="AV651" s="202"/>
      <c r="AW651" s="202"/>
      <c r="AX651" s="202"/>
      <c r="AY651" s="202"/>
      <c r="AZ651" s="202"/>
      <c r="BA651" s="202"/>
      <c r="BB651" s="202"/>
      <c r="BC651" s="202"/>
      <c r="BD651" s="202"/>
      <c r="BE651" s="202"/>
      <c r="BF651" s="202"/>
      <c r="BG651" s="202"/>
      <c r="BH651" s="202"/>
      <c r="BI651" s="202"/>
      <c r="BJ651" s="202"/>
      <c r="BK651" s="202"/>
      <c r="BL651" s="202"/>
      <c r="BM651" s="202"/>
      <c r="BN651" s="202"/>
      <c r="BO651" s="202"/>
      <c r="BP651" s="202"/>
      <c r="BQ651" s="202"/>
      <c r="BR651" s="202"/>
      <c r="BS651" s="202"/>
      <c r="BT651" s="202"/>
      <c r="BU651" s="202"/>
      <c r="BV651" s="202"/>
      <c r="BW651" s="202"/>
      <c r="BX651" s="202"/>
    </row>
    <row r="652" spans="1:76" ht="11.25" customHeight="1" x14ac:dyDescent="0.2">
      <c r="A652" s="201"/>
      <c r="B652" s="201"/>
      <c r="C652" s="201"/>
      <c r="D652" s="201"/>
      <c r="E652" s="201"/>
      <c r="F652" s="201"/>
      <c r="G652" s="201"/>
      <c r="Z652" s="202"/>
      <c r="AA652" s="202"/>
      <c r="AB652" s="202"/>
      <c r="AC652" s="202"/>
      <c r="AD652" s="202"/>
      <c r="AE652" s="202"/>
      <c r="AF652" s="202"/>
      <c r="AG652" s="202"/>
      <c r="AH652" s="202"/>
      <c r="AI652" s="202"/>
      <c r="AJ652" s="202"/>
      <c r="AK652" s="202"/>
      <c r="AL652" s="202"/>
      <c r="AM652" s="202"/>
      <c r="AN652" s="202"/>
      <c r="AO652" s="202"/>
      <c r="AP652" s="202"/>
      <c r="AQ652" s="202"/>
      <c r="AR652" s="202"/>
      <c r="AS652" s="202"/>
      <c r="AT652" s="202"/>
      <c r="AU652" s="202"/>
      <c r="AV652" s="202"/>
      <c r="AW652" s="202"/>
      <c r="AX652" s="202"/>
      <c r="AY652" s="202"/>
      <c r="AZ652" s="202"/>
      <c r="BA652" s="202"/>
      <c r="BB652" s="202"/>
      <c r="BC652" s="202"/>
      <c r="BD652" s="202"/>
      <c r="BE652" s="202"/>
      <c r="BF652" s="202"/>
      <c r="BG652" s="202"/>
      <c r="BH652" s="202"/>
      <c r="BI652" s="202"/>
      <c r="BJ652" s="202"/>
      <c r="BK652" s="202"/>
      <c r="BL652" s="202"/>
      <c r="BM652" s="202"/>
      <c r="BN652" s="202"/>
      <c r="BO652" s="202"/>
      <c r="BP652" s="202"/>
      <c r="BQ652" s="202"/>
      <c r="BR652" s="202"/>
      <c r="BS652" s="202"/>
      <c r="BT652" s="202"/>
      <c r="BU652" s="202"/>
      <c r="BV652" s="202"/>
      <c r="BW652" s="202"/>
      <c r="BX652" s="202"/>
    </row>
    <row r="653" spans="1:76" ht="11.25" customHeight="1" x14ac:dyDescent="0.2">
      <c r="A653" s="201"/>
      <c r="B653" s="201"/>
      <c r="C653" s="201"/>
      <c r="D653" s="201"/>
      <c r="E653" s="201"/>
      <c r="F653" s="201"/>
      <c r="G653" s="201"/>
      <c r="Z653" s="202"/>
      <c r="AA653" s="202"/>
      <c r="AB653" s="202"/>
      <c r="AC653" s="202"/>
      <c r="AD653" s="202"/>
      <c r="AE653" s="202"/>
      <c r="AF653" s="202"/>
      <c r="AG653" s="202"/>
      <c r="AH653" s="202"/>
      <c r="AI653" s="202"/>
      <c r="AJ653" s="202"/>
      <c r="AK653" s="202"/>
      <c r="AL653" s="202"/>
      <c r="AM653" s="202"/>
      <c r="AN653" s="202"/>
      <c r="AO653" s="202"/>
      <c r="AP653" s="202"/>
      <c r="AQ653" s="202"/>
      <c r="AR653" s="202"/>
      <c r="AS653" s="202"/>
      <c r="AT653" s="202"/>
      <c r="AU653" s="202"/>
      <c r="AV653" s="202"/>
      <c r="AW653" s="202"/>
      <c r="AX653" s="202"/>
      <c r="AY653" s="202"/>
      <c r="AZ653" s="202"/>
      <c r="BA653" s="202"/>
      <c r="BB653" s="202"/>
      <c r="BC653" s="202"/>
      <c r="BD653" s="202"/>
      <c r="BE653" s="202"/>
      <c r="BF653" s="202"/>
      <c r="BG653" s="202"/>
      <c r="BH653" s="202"/>
      <c r="BI653" s="202"/>
      <c r="BJ653" s="202"/>
      <c r="BK653" s="202"/>
      <c r="BL653" s="202"/>
      <c r="BM653" s="202"/>
      <c r="BN653" s="202"/>
      <c r="BO653" s="202"/>
      <c r="BP653" s="202"/>
      <c r="BQ653" s="202"/>
      <c r="BR653" s="202"/>
      <c r="BS653" s="202"/>
      <c r="BT653" s="202"/>
      <c r="BU653" s="202"/>
      <c r="BV653" s="202"/>
      <c r="BW653" s="202"/>
      <c r="BX653" s="202"/>
    </row>
    <row r="654" spans="1:76" ht="11.25" customHeight="1" x14ac:dyDescent="0.2">
      <c r="A654" s="201"/>
      <c r="B654" s="201"/>
      <c r="C654" s="201"/>
      <c r="D654" s="201"/>
      <c r="E654" s="201"/>
      <c r="F654" s="201"/>
      <c r="G654" s="201"/>
      <c r="Z654" s="202"/>
      <c r="AA654" s="202"/>
      <c r="AB654" s="202"/>
      <c r="AC654" s="202"/>
      <c r="AD654" s="202"/>
      <c r="AE654" s="202"/>
      <c r="AF654" s="202"/>
      <c r="AG654" s="202"/>
      <c r="AH654" s="202"/>
      <c r="AI654" s="202"/>
      <c r="AJ654" s="202"/>
      <c r="AK654" s="202"/>
      <c r="AL654" s="202"/>
      <c r="AM654" s="202"/>
      <c r="AN654" s="202"/>
      <c r="AO654" s="202"/>
      <c r="AP654" s="202"/>
      <c r="AQ654" s="202"/>
      <c r="AR654" s="202"/>
      <c r="AS654" s="202"/>
      <c r="AT654" s="202"/>
      <c r="AU654" s="202"/>
      <c r="AV654" s="202"/>
      <c r="AW654" s="202"/>
      <c r="AX654" s="202"/>
      <c r="AY654" s="202"/>
      <c r="AZ654" s="202"/>
      <c r="BA654" s="202"/>
      <c r="BB654" s="202"/>
      <c r="BC654" s="202"/>
      <c r="BD654" s="202"/>
      <c r="BE654" s="202"/>
      <c r="BF654" s="202"/>
      <c r="BG654" s="202"/>
      <c r="BH654" s="202"/>
      <c r="BI654" s="202"/>
      <c r="BJ654" s="202"/>
      <c r="BK654" s="202"/>
      <c r="BL654" s="202"/>
      <c r="BM654" s="202"/>
      <c r="BN654" s="202"/>
      <c r="BO654" s="202"/>
      <c r="BP654" s="202"/>
      <c r="BQ654" s="202"/>
      <c r="BR654" s="202"/>
      <c r="BS654" s="202"/>
      <c r="BT654" s="202"/>
      <c r="BU654" s="202"/>
      <c r="BV654" s="202"/>
      <c r="BW654" s="202"/>
      <c r="BX654" s="202"/>
    </row>
    <row r="655" spans="1:76" ht="11.25" customHeight="1" x14ac:dyDescent="0.2">
      <c r="A655" s="201"/>
      <c r="B655" s="201"/>
      <c r="C655" s="201"/>
      <c r="D655" s="201"/>
      <c r="E655" s="201"/>
      <c r="F655" s="201"/>
      <c r="G655" s="201"/>
      <c r="Z655" s="202"/>
      <c r="AA655" s="202"/>
      <c r="AB655" s="202"/>
      <c r="AC655" s="202"/>
      <c r="AD655" s="202"/>
      <c r="AE655" s="202"/>
      <c r="AF655" s="202"/>
      <c r="AG655" s="202"/>
      <c r="AH655" s="202"/>
      <c r="AI655" s="202"/>
      <c r="AJ655" s="202"/>
      <c r="AK655" s="202"/>
      <c r="AL655" s="202"/>
      <c r="AM655" s="202"/>
      <c r="AN655" s="202"/>
      <c r="AO655" s="202"/>
      <c r="AP655" s="202"/>
      <c r="AQ655" s="202"/>
      <c r="AR655" s="202"/>
      <c r="AS655" s="202"/>
      <c r="AT655" s="202"/>
      <c r="AU655" s="202"/>
      <c r="AV655" s="202"/>
      <c r="AW655" s="202"/>
      <c r="AX655" s="202"/>
      <c r="AY655" s="202"/>
      <c r="AZ655" s="202"/>
      <c r="BA655" s="202"/>
      <c r="BB655" s="202"/>
      <c r="BC655" s="202"/>
      <c r="BD655" s="202"/>
      <c r="BE655" s="202"/>
      <c r="BF655" s="202"/>
      <c r="BG655" s="202"/>
      <c r="BH655" s="202"/>
      <c r="BI655" s="202"/>
      <c r="BJ655" s="202"/>
      <c r="BK655" s="202"/>
      <c r="BL655" s="202"/>
      <c r="BM655" s="202"/>
      <c r="BN655" s="202"/>
      <c r="BO655" s="202"/>
      <c r="BP655" s="202"/>
      <c r="BQ655" s="202"/>
      <c r="BR655" s="202"/>
      <c r="BS655" s="202"/>
      <c r="BT655" s="202"/>
      <c r="BU655" s="202"/>
      <c r="BV655" s="202"/>
      <c r="BW655" s="202"/>
      <c r="BX655" s="202"/>
    </row>
    <row r="656" spans="1:76" ht="11.25" customHeight="1" x14ac:dyDescent="0.2">
      <c r="A656" s="201"/>
      <c r="B656" s="201"/>
      <c r="C656" s="201"/>
      <c r="D656" s="201"/>
      <c r="E656" s="201"/>
      <c r="F656" s="201"/>
      <c r="G656" s="201"/>
      <c r="Z656" s="202"/>
      <c r="AA656" s="202"/>
      <c r="AB656" s="202"/>
      <c r="AC656" s="202"/>
      <c r="AD656" s="202"/>
      <c r="AE656" s="202"/>
      <c r="AF656" s="202"/>
      <c r="AG656" s="202"/>
      <c r="AH656" s="202"/>
      <c r="AI656" s="202"/>
      <c r="AJ656" s="202"/>
      <c r="AK656" s="202"/>
      <c r="AL656" s="202"/>
      <c r="AM656" s="202"/>
      <c r="AN656" s="202"/>
      <c r="AO656" s="202"/>
      <c r="AP656" s="202"/>
      <c r="AQ656" s="202"/>
      <c r="AR656" s="202"/>
      <c r="AS656" s="202"/>
      <c r="AT656" s="202"/>
      <c r="AU656" s="202"/>
      <c r="AV656" s="202"/>
      <c r="AW656" s="202"/>
      <c r="AX656" s="202"/>
      <c r="AY656" s="202"/>
      <c r="AZ656" s="202"/>
      <c r="BA656" s="202"/>
      <c r="BB656" s="202"/>
      <c r="BC656" s="202"/>
      <c r="BD656" s="202"/>
      <c r="BE656" s="202"/>
      <c r="BF656" s="202"/>
      <c r="BG656" s="202"/>
      <c r="BH656" s="202"/>
      <c r="BI656" s="202"/>
      <c r="BJ656" s="202"/>
      <c r="BK656" s="202"/>
      <c r="BL656" s="202"/>
      <c r="BM656" s="202"/>
      <c r="BN656" s="202"/>
      <c r="BO656" s="202"/>
      <c r="BP656" s="202"/>
      <c r="BQ656" s="202"/>
      <c r="BR656" s="202"/>
      <c r="BS656" s="202"/>
      <c r="BT656" s="202"/>
      <c r="BU656" s="202"/>
      <c r="BV656" s="202"/>
      <c r="BW656" s="202"/>
      <c r="BX656" s="202"/>
    </row>
    <row r="657" spans="1:76" ht="11.25" customHeight="1" x14ac:dyDescent="0.2">
      <c r="A657" s="201"/>
      <c r="B657" s="201"/>
      <c r="C657" s="201"/>
      <c r="D657" s="201"/>
      <c r="E657" s="201"/>
      <c r="F657" s="201"/>
      <c r="G657" s="201"/>
      <c r="Z657" s="202"/>
      <c r="AA657" s="202"/>
      <c r="AB657" s="202"/>
      <c r="AC657" s="202"/>
      <c r="AD657" s="202"/>
      <c r="AE657" s="202"/>
      <c r="AF657" s="202"/>
      <c r="AG657" s="202"/>
      <c r="AH657" s="202"/>
      <c r="AI657" s="202"/>
      <c r="AJ657" s="202"/>
      <c r="AK657" s="202"/>
      <c r="AL657" s="202"/>
      <c r="AM657" s="202"/>
      <c r="AN657" s="202"/>
      <c r="AO657" s="202"/>
      <c r="AP657" s="202"/>
      <c r="AQ657" s="202"/>
      <c r="AR657" s="202"/>
      <c r="AS657" s="202"/>
      <c r="AT657" s="202"/>
      <c r="AU657" s="202"/>
      <c r="AV657" s="202"/>
      <c r="AW657" s="202"/>
      <c r="AX657" s="202"/>
      <c r="AY657" s="202"/>
      <c r="AZ657" s="202"/>
      <c r="BA657" s="202"/>
      <c r="BB657" s="202"/>
      <c r="BC657" s="202"/>
      <c r="BD657" s="202"/>
      <c r="BE657" s="202"/>
      <c r="BF657" s="202"/>
      <c r="BG657" s="202"/>
      <c r="BH657" s="202"/>
      <c r="BI657" s="202"/>
      <c r="BJ657" s="202"/>
      <c r="BK657" s="202"/>
      <c r="BL657" s="202"/>
      <c r="BM657" s="202"/>
      <c r="BN657" s="202"/>
      <c r="BO657" s="202"/>
      <c r="BP657" s="202"/>
      <c r="BQ657" s="202"/>
      <c r="BR657" s="202"/>
      <c r="BS657" s="202"/>
      <c r="BT657" s="202"/>
      <c r="BU657" s="202"/>
      <c r="BV657" s="202"/>
      <c r="BW657" s="202"/>
      <c r="BX657" s="202"/>
    </row>
    <row r="658" spans="1:76" ht="11.25" customHeight="1" x14ac:dyDescent="0.2">
      <c r="A658" s="201"/>
      <c r="B658" s="201"/>
      <c r="C658" s="201"/>
      <c r="D658" s="201"/>
      <c r="E658" s="201"/>
      <c r="F658" s="201"/>
      <c r="G658" s="201"/>
      <c r="Z658" s="202"/>
      <c r="AA658" s="202"/>
      <c r="AB658" s="202"/>
      <c r="AC658" s="202"/>
      <c r="AD658" s="202"/>
      <c r="AE658" s="202"/>
      <c r="AF658" s="202"/>
      <c r="AG658" s="202"/>
      <c r="AH658" s="202"/>
      <c r="AI658" s="202"/>
      <c r="AJ658" s="202"/>
      <c r="AK658" s="202"/>
      <c r="AL658" s="202"/>
      <c r="AM658" s="202"/>
      <c r="AN658" s="202"/>
      <c r="AO658" s="202"/>
      <c r="AP658" s="202"/>
      <c r="AQ658" s="202"/>
      <c r="AR658" s="202"/>
      <c r="AS658" s="202"/>
      <c r="AT658" s="202"/>
      <c r="AU658" s="202"/>
      <c r="AV658" s="202"/>
      <c r="AW658" s="202"/>
      <c r="AX658" s="202"/>
      <c r="AY658" s="202"/>
      <c r="AZ658" s="202"/>
      <c r="BA658" s="202"/>
      <c r="BB658" s="202"/>
      <c r="BC658" s="202"/>
      <c r="BD658" s="202"/>
      <c r="BE658" s="202"/>
      <c r="BF658" s="202"/>
      <c r="BG658" s="202"/>
      <c r="BH658" s="202"/>
      <c r="BI658" s="202"/>
      <c r="BJ658" s="202"/>
      <c r="BK658" s="202"/>
      <c r="BL658" s="202"/>
      <c r="BM658" s="202"/>
      <c r="BN658" s="202"/>
      <c r="BO658" s="202"/>
      <c r="BP658" s="202"/>
      <c r="BQ658" s="202"/>
      <c r="BR658" s="202"/>
      <c r="BS658" s="202"/>
      <c r="BT658" s="202"/>
      <c r="BU658" s="202"/>
      <c r="BV658" s="202"/>
      <c r="BW658" s="202"/>
      <c r="BX658" s="202"/>
    </row>
    <row r="659" spans="1:76" ht="11.25" customHeight="1" x14ac:dyDescent="0.2">
      <c r="A659" s="201"/>
      <c r="B659" s="201"/>
      <c r="C659" s="201"/>
      <c r="D659" s="201"/>
      <c r="E659" s="201"/>
      <c r="F659" s="201"/>
      <c r="G659" s="201"/>
      <c r="Z659" s="202"/>
      <c r="AA659" s="202"/>
      <c r="AB659" s="202"/>
      <c r="AC659" s="202"/>
      <c r="AD659" s="202"/>
      <c r="AE659" s="202"/>
      <c r="AF659" s="202"/>
      <c r="AG659" s="202"/>
      <c r="AH659" s="202"/>
      <c r="AI659" s="202"/>
      <c r="AJ659" s="202"/>
      <c r="AK659" s="202"/>
      <c r="AL659" s="202"/>
      <c r="AM659" s="202"/>
      <c r="AN659" s="202"/>
      <c r="AO659" s="202"/>
      <c r="AP659" s="202"/>
      <c r="AQ659" s="202"/>
      <c r="AR659" s="202"/>
      <c r="AS659" s="202"/>
      <c r="AT659" s="202"/>
      <c r="AU659" s="202"/>
      <c r="AV659" s="202"/>
      <c r="AW659" s="202"/>
      <c r="AX659" s="202"/>
      <c r="AY659" s="202"/>
      <c r="AZ659" s="202"/>
      <c r="BA659" s="202"/>
      <c r="BB659" s="202"/>
      <c r="BC659" s="202"/>
      <c r="BD659" s="202"/>
      <c r="BE659" s="202"/>
      <c r="BF659" s="202"/>
      <c r="BG659" s="202"/>
      <c r="BH659" s="202"/>
      <c r="BI659" s="202"/>
      <c r="BJ659" s="202"/>
      <c r="BK659" s="202"/>
      <c r="BL659" s="202"/>
      <c r="BM659" s="202"/>
      <c r="BN659" s="202"/>
      <c r="BO659" s="202"/>
      <c r="BP659" s="202"/>
      <c r="BQ659" s="202"/>
      <c r="BR659" s="202"/>
      <c r="BS659" s="202"/>
      <c r="BT659" s="202"/>
      <c r="BU659" s="202"/>
      <c r="BV659" s="202"/>
      <c r="BW659" s="202"/>
      <c r="BX659" s="202"/>
    </row>
    <row r="660" spans="1:76" ht="11.25" customHeight="1" x14ac:dyDescent="0.2">
      <c r="A660" s="201"/>
      <c r="B660" s="201"/>
      <c r="C660" s="201"/>
      <c r="D660" s="201"/>
      <c r="E660" s="201"/>
      <c r="F660" s="201"/>
      <c r="G660" s="201"/>
      <c r="Z660" s="202"/>
      <c r="AA660" s="202"/>
      <c r="AB660" s="202"/>
      <c r="AC660" s="202"/>
      <c r="AD660" s="202"/>
      <c r="AE660" s="202"/>
      <c r="AF660" s="202"/>
      <c r="AG660" s="202"/>
      <c r="AH660" s="202"/>
      <c r="AI660" s="202"/>
      <c r="AJ660" s="202"/>
      <c r="AK660" s="202"/>
      <c r="AL660" s="202"/>
      <c r="AM660" s="202"/>
      <c r="AN660" s="202"/>
      <c r="AO660" s="202"/>
      <c r="AP660" s="202"/>
      <c r="AQ660" s="202"/>
      <c r="AR660" s="202"/>
      <c r="AS660" s="202"/>
      <c r="AT660" s="202"/>
      <c r="AU660" s="202"/>
      <c r="AV660" s="202"/>
      <c r="AW660" s="202"/>
      <c r="AX660" s="202"/>
      <c r="AY660" s="202"/>
      <c r="AZ660" s="202"/>
      <c r="BA660" s="202"/>
      <c r="BB660" s="202"/>
      <c r="BC660" s="202"/>
      <c r="BD660" s="202"/>
      <c r="BE660" s="202"/>
      <c r="BF660" s="202"/>
      <c r="BG660" s="202"/>
      <c r="BH660" s="202"/>
      <c r="BI660" s="202"/>
      <c r="BJ660" s="202"/>
      <c r="BK660" s="202"/>
      <c r="BL660" s="202"/>
      <c r="BM660" s="202"/>
      <c r="BN660" s="202"/>
      <c r="BO660" s="202"/>
      <c r="BP660" s="202"/>
      <c r="BQ660" s="202"/>
      <c r="BR660" s="202"/>
      <c r="BS660" s="202"/>
      <c r="BT660" s="202"/>
      <c r="BU660" s="202"/>
      <c r="BV660" s="202"/>
      <c r="BW660" s="202"/>
      <c r="BX660" s="202"/>
    </row>
    <row r="661" spans="1:76" ht="11.25" customHeight="1" x14ac:dyDescent="0.2">
      <c r="A661" s="201"/>
      <c r="B661" s="201"/>
      <c r="C661" s="201"/>
      <c r="D661" s="201"/>
      <c r="E661" s="201"/>
      <c r="F661" s="201"/>
      <c r="G661" s="201"/>
      <c r="Z661" s="202"/>
      <c r="AA661" s="202"/>
      <c r="AB661" s="202"/>
      <c r="AC661" s="202"/>
      <c r="AD661" s="202"/>
      <c r="AE661" s="202"/>
      <c r="AF661" s="202"/>
      <c r="AG661" s="202"/>
      <c r="AH661" s="202"/>
      <c r="AI661" s="202"/>
      <c r="AJ661" s="202"/>
      <c r="AK661" s="202"/>
      <c r="AL661" s="202"/>
      <c r="AM661" s="202"/>
      <c r="AN661" s="202"/>
      <c r="AO661" s="202"/>
      <c r="AP661" s="202"/>
      <c r="AQ661" s="202"/>
      <c r="AR661" s="202"/>
      <c r="AS661" s="202"/>
      <c r="AT661" s="202"/>
      <c r="AU661" s="202"/>
      <c r="AV661" s="202"/>
      <c r="AW661" s="202"/>
      <c r="AX661" s="202"/>
      <c r="AY661" s="202"/>
      <c r="AZ661" s="202"/>
      <c r="BA661" s="202"/>
      <c r="BB661" s="202"/>
      <c r="BC661" s="202"/>
      <c r="BD661" s="202"/>
      <c r="BE661" s="202"/>
      <c r="BF661" s="202"/>
      <c r="BG661" s="202"/>
      <c r="BH661" s="202"/>
      <c r="BI661" s="202"/>
      <c r="BJ661" s="202"/>
      <c r="BK661" s="202"/>
      <c r="BL661" s="202"/>
      <c r="BM661" s="202"/>
      <c r="BN661" s="202"/>
      <c r="BO661" s="202"/>
      <c r="BP661" s="202"/>
      <c r="BQ661" s="202"/>
      <c r="BR661" s="202"/>
      <c r="BS661" s="202"/>
      <c r="BT661" s="202"/>
      <c r="BU661" s="202"/>
      <c r="BV661" s="202"/>
      <c r="BW661" s="202"/>
      <c r="BX661" s="202"/>
    </row>
    <row r="662" spans="1:76" ht="11.25" customHeight="1" x14ac:dyDescent="0.2">
      <c r="A662" s="201"/>
      <c r="B662" s="201"/>
      <c r="C662" s="201"/>
      <c r="D662" s="201"/>
      <c r="E662" s="201"/>
      <c r="F662" s="201"/>
      <c r="G662" s="201"/>
      <c r="Z662" s="202"/>
      <c r="AA662" s="202"/>
      <c r="AB662" s="202"/>
      <c r="AC662" s="202"/>
      <c r="AD662" s="202"/>
      <c r="AE662" s="202"/>
      <c r="AF662" s="202"/>
      <c r="AG662" s="202"/>
      <c r="AH662" s="202"/>
      <c r="AI662" s="202"/>
      <c r="AJ662" s="202"/>
      <c r="AK662" s="202"/>
      <c r="AL662" s="202"/>
      <c r="AM662" s="202"/>
      <c r="AN662" s="202"/>
      <c r="AO662" s="202"/>
      <c r="AP662" s="202"/>
      <c r="AQ662" s="202"/>
      <c r="AR662" s="202"/>
      <c r="AS662" s="202"/>
      <c r="AT662" s="202"/>
      <c r="AU662" s="202"/>
      <c r="AV662" s="202"/>
      <c r="AW662" s="202"/>
      <c r="AX662" s="202"/>
      <c r="AY662" s="202"/>
      <c r="AZ662" s="202"/>
      <c r="BA662" s="202"/>
      <c r="BB662" s="202"/>
      <c r="BC662" s="202"/>
      <c r="BD662" s="202"/>
      <c r="BE662" s="202"/>
      <c r="BF662" s="202"/>
      <c r="BG662" s="202"/>
      <c r="BH662" s="202"/>
      <c r="BI662" s="202"/>
      <c r="BJ662" s="202"/>
      <c r="BK662" s="202"/>
      <c r="BL662" s="202"/>
      <c r="BM662" s="202"/>
      <c r="BN662" s="202"/>
      <c r="BO662" s="202"/>
      <c r="BP662" s="202"/>
      <c r="BQ662" s="202"/>
      <c r="BR662" s="202"/>
      <c r="BS662" s="202"/>
      <c r="BT662" s="202"/>
      <c r="BU662" s="202"/>
      <c r="BV662" s="202"/>
      <c r="BW662" s="202"/>
      <c r="BX662" s="202"/>
    </row>
    <row r="663" spans="1:76" ht="11.25" customHeight="1" x14ac:dyDescent="0.2">
      <c r="A663" s="201"/>
      <c r="B663" s="201"/>
      <c r="C663" s="201"/>
      <c r="D663" s="201"/>
      <c r="E663" s="201"/>
      <c r="F663" s="201"/>
      <c r="G663" s="201"/>
      <c r="Z663" s="202"/>
      <c r="AA663" s="202"/>
      <c r="AB663" s="202"/>
      <c r="AC663" s="202"/>
      <c r="AD663" s="202"/>
      <c r="AE663" s="202"/>
      <c r="AF663" s="202"/>
      <c r="AG663" s="202"/>
      <c r="AH663" s="202"/>
      <c r="AI663" s="202"/>
      <c r="AJ663" s="202"/>
      <c r="AK663" s="202"/>
      <c r="AL663" s="202"/>
      <c r="AM663" s="202"/>
      <c r="AN663" s="202"/>
      <c r="AO663" s="202"/>
      <c r="AP663" s="202"/>
      <c r="AQ663" s="202"/>
      <c r="AR663" s="202"/>
      <c r="AS663" s="202"/>
      <c r="AT663" s="202"/>
      <c r="AU663" s="202"/>
      <c r="AV663" s="202"/>
      <c r="AW663" s="202"/>
      <c r="AX663" s="202"/>
      <c r="AY663" s="202"/>
      <c r="AZ663" s="202"/>
      <c r="BA663" s="202"/>
      <c r="BB663" s="202"/>
      <c r="BC663" s="202"/>
      <c r="BD663" s="202"/>
      <c r="BE663" s="202"/>
      <c r="BF663" s="202"/>
      <c r="BG663" s="202"/>
      <c r="BH663" s="202"/>
      <c r="BI663" s="202"/>
      <c r="BJ663" s="202"/>
      <c r="BK663" s="202"/>
      <c r="BL663" s="202"/>
      <c r="BM663" s="202"/>
      <c r="BN663" s="202"/>
      <c r="BO663" s="202"/>
      <c r="BP663" s="202"/>
      <c r="BQ663" s="202"/>
      <c r="BR663" s="202"/>
      <c r="BS663" s="202"/>
      <c r="BT663" s="202"/>
      <c r="BU663" s="202"/>
      <c r="BV663" s="202"/>
      <c r="BW663" s="202"/>
      <c r="BX663" s="202"/>
    </row>
    <row r="664" spans="1:76" ht="11.25" customHeight="1" x14ac:dyDescent="0.2">
      <c r="A664" s="201"/>
      <c r="B664" s="201"/>
      <c r="C664" s="201"/>
      <c r="D664" s="201"/>
      <c r="E664" s="201"/>
      <c r="F664" s="201"/>
      <c r="G664" s="201"/>
      <c r="Z664" s="202"/>
      <c r="AA664" s="202"/>
      <c r="AB664" s="202"/>
      <c r="AC664" s="202"/>
      <c r="AD664" s="202"/>
      <c r="AE664" s="202"/>
      <c r="AF664" s="202"/>
      <c r="AG664" s="202"/>
      <c r="AH664" s="202"/>
      <c r="AI664" s="202"/>
      <c r="AJ664" s="202"/>
      <c r="AK664" s="202"/>
      <c r="AL664" s="202"/>
      <c r="AM664" s="202"/>
      <c r="AN664" s="202"/>
      <c r="AO664" s="202"/>
      <c r="AP664" s="202"/>
      <c r="AQ664" s="202"/>
      <c r="AR664" s="202"/>
      <c r="AS664" s="202"/>
      <c r="AT664" s="202"/>
      <c r="AU664" s="202"/>
      <c r="AV664" s="202"/>
      <c r="AW664" s="202"/>
      <c r="AX664" s="202"/>
      <c r="AY664" s="202"/>
      <c r="AZ664" s="202"/>
      <c r="BA664" s="202"/>
      <c r="BB664" s="202"/>
      <c r="BC664" s="202"/>
      <c r="BD664" s="202"/>
      <c r="BE664" s="202"/>
      <c r="BF664" s="202"/>
      <c r="BG664" s="202"/>
      <c r="BH664" s="202"/>
      <c r="BI664" s="202"/>
      <c r="BJ664" s="202"/>
      <c r="BK664" s="202"/>
      <c r="BL664" s="202"/>
      <c r="BM664" s="202"/>
      <c r="BN664" s="202"/>
      <c r="BO664" s="202"/>
      <c r="BP664" s="202"/>
      <c r="BQ664" s="202"/>
      <c r="BR664" s="202"/>
      <c r="BS664" s="202"/>
      <c r="BT664" s="202"/>
      <c r="BU664" s="202"/>
      <c r="BV664" s="202"/>
      <c r="BW664" s="202"/>
      <c r="BX664" s="202"/>
    </row>
    <row r="665" spans="1:76" ht="11.25" customHeight="1" x14ac:dyDescent="0.2">
      <c r="A665" s="201"/>
      <c r="B665" s="201"/>
      <c r="C665" s="201"/>
      <c r="D665" s="201"/>
      <c r="E665" s="201"/>
      <c r="F665" s="201"/>
      <c r="G665" s="201"/>
      <c r="Z665" s="202"/>
      <c r="AA665" s="202"/>
      <c r="AB665" s="202"/>
      <c r="AC665" s="202"/>
      <c r="AD665" s="202"/>
      <c r="AE665" s="202"/>
      <c r="AF665" s="202"/>
      <c r="AG665" s="202"/>
      <c r="AH665" s="202"/>
      <c r="AI665" s="202"/>
      <c r="AJ665" s="202"/>
      <c r="AK665" s="202"/>
      <c r="AL665" s="202"/>
      <c r="AM665" s="202"/>
      <c r="AN665" s="202"/>
      <c r="AO665" s="202"/>
      <c r="AP665" s="202"/>
      <c r="AQ665" s="202"/>
      <c r="AR665" s="202"/>
      <c r="AS665" s="202"/>
      <c r="AT665" s="202"/>
      <c r="AU665" s="202"/>
      <c r="AV665" s="202"/>
      <c r="AW665" s="202"/>
      <c r="AX665" s="202"/>
      <c r="AY665" s="202"/>
      <c r="AZ665" s="202"/>
      <c r="BA665" s="202"/>
      <c r="BB665" s="202"/>
      <c r="BC665" s="202"/>
      <c r="BD665" s="202"/>
      <c r="BE665" s="202"/>
      <c r="BF665" s="202"/>
      <c r="BG665" s="202"/>
      <c r="BH665" s="202"/>
      <c r="BI665" s="202"/>
      <c r="BJ665" s="202"/>
      <c r="BK665" s="202"/>
      <c r="BL665" s="202"/>
      <c r="BM665" s="202"/>
      <c r="BN665" s="202"/>
      <c r="BO665" s="202"/>
      <c r="BP665" s="202"/>
      <c r="BQ665" s="202"/>
      <c r="BR665" s="202"/>
      <c r="BS665" s="202"/>
      <c r="BT665" s="202"/>
      <c r="BU665" s="202"/>
      <c r="BV665" s="202"/>
      <c r="BW665" s="202"/>
      <c r="BX665" s="202"/>
    </row>
    <row r="666" spans="1:76" ht="11.25" customHeight="1" x14ac:dyDescent="0.2">
      <c r="A666" s="201"/>
      <c r="B666" s="201"/>
      <c r="C666" s="201"/>
      <c r="D666" s="201"/>
      <c r="E666" s="201"/>
      <c r="F666" s="201"/>
      <c r="G666" s="201"/>
      <c r="Z666" s="202"/>
      <c r="AA666" s="202"/>
      <c r="AB666" s="202"/>
      <c r="AC666" s="202"/>
      <c r="AD666" s="202"/>
      <c r="AE666" s="202"/>
      <c r="AF666" s="202"/>
      <c r="AG666" s="202"/>
      <c r="AH666" s="202"/>
      <c r="AI666" s="202"/>
      <c r="AJ666" s="202"/>
      <c r="AK666" s="202"/>
      <c r="AL666" s="202"/>
      <c r="AM666" s="202"/>
      <c r="AN666" s="202"/>
      <c r="AO666" s="202"/>
      <c r="AP666" s="202"/>
      <c r="AQ666" s="202"/>
      <c r="AR666" s="202"/>
      <c r="AS666" s="202"/>
      <c r="AT666" s="202"/>
      <c r="AU666" s="202"/>
      <c r="AV666" s="202"/>
      <c r="AW666" s="202"/>
      <c r="AX666" s="202"/>
      <c r="AY666" s="202"/>
      <c r="AZ666" s="202"/>
      <c r="BA666" s="202"/>
      <c r="BB666" s="202"/>
      <c r="BC666" s="202"/>
      <c r="BD666" s="202"/>
      <c r="BE666" s="202"/>
      <c r="BF666" s="202"/>
      <c r="BG666" s="202"/>
      <c r="BH666" s="202"/>
      <c r="BI666" s="202"/>
      <c r="BJ666" s="202"/>
      <c r="BK666" s="202"/>
      <c r="BL666" s="202"/>
      <c r="BM666" s="202"/>
      <c r="BN666" s="202"/>
      <c r="BO666" s="202"/>
      <c r="BP666" s="202"/>
      <c r="BQ666" s="202"/>
      <c r="BR666" s="202"/>
      <c r="BS666" s="202"/>
      <c r="BT666" s="202"/>
      <c r="BU666" s="202"/>
      <c r="BV666" s="202"/>
      <c r="BW666" s="202"/>
      <c r="BX666" s="202"/>
    </row>
    <row r="667" spans="1:76" ht="11.25" customHeight="1" x14ac:dyDescent="0.2">
      <c r="A667" s="201"/>
      <c r="B667" s="201"/>
      <c r="C667" s="201"/>
      <c r="D667" s="201"/>
      <c r="E667" s="201"/>
      <c r="F667" s="201"/>
      <c r="G667" s="201"/>
      <c r="Z667" s="202"/>
      <c r="AA667" s="202"/>
      <c r="AB667" s="202"/>
      <c r="AC667" s="202"/>
      <c r="AD667" s="202"/>
      <c r="AE667" s="202"/>
      <c r="AF667" s="202"/>
      <c r="AG667" s="202"/>
      <c r="AH667" s="202"/>
      <c r="AI667" s="202"/>
      <c r="AJ667" s="202"/>
      <c r="AK667" s="202"/>
      <c r="AL667" s="202"/>
      <c r="AM667" s="202"/>
      <c r="AN667" s="202"/>
      <c r="AO667" s="202"/>
      <c r="AP667" s="202"/>
      <c r="AQ667" s="202"/>
      <c r="AR667" s="202"/>
      <c r="AS667" s="202"/>
      <c r="AT667" s="202"/>
      <c r="AU667" s="202"/>
      <c r="AV667" s="202"/>
      <c r="AW667" s="202"/>
      <c r="AX667" s="202"/>
      <c r="AY667" s="202"/>
      <c r="AZ667" s="202"/>
      <c r="BA667" s="202"/>
      <c r="BB667" s="202"/>
      <c r="BC667" s="202"/>
      <c r="BD667" s="202"/>
      <c r="BE667" s="202"/>
      <c r="BF667" s="202"/>
      <c r="BG667" s="202"/>
      <c r="BH667" s="202"/>
      <c r="BI667" s="202"/>
      <c r="BJ667" s="202"/>
      <c r="BK667" s="202"/>
      <c r="BL667" s="202"/>
      <c r="BM667" s="202"/>
      <c r="BN667" s="202"/>
      <c r="BO667" s="202"/>
      <c r="BP667" s="202"/>
      <c r="BQ667" s="202"/>
      <c r="BR667" s="202"/>
      <c r="BS667" s="202"/>
      <c r="BT667" s="202"/>
      <c r="BU667" s="202"/>
      <c r="BV667" s="202"/>
      <c r="BW667" s="202"/>
      <c r="BX667" s="202"/>
    </row>
    <row r="668" spans="1:76" ht="11.25" customHeight="1" x14ac:dyDescent="0.2">
      <c r="A668" s="201"/>
      <c r="B668" s="201"/>
      <c r="C668" s="201"/>
      <c r="D668" s="201"/>
      <c r="E668" s="201"/>
      <c r="F668" s="201"/>
      <c r="G668" s="201"/>
      <c r="Z668" s="202"/>
      <c r="AA668" s="202"/>
      <c r="AB668" s="202"/>
      <c r="AC668" s="202"/>
      <c r="AD668" s="202"/>
      <c r="AE668" s="202"/>
      <c r="AF668" s="202"/>
      <c r="AG668" s="202"/>
      <c r="AH668" s="202"/>
      <c r="AI668" s="202"/>
      <c r="AJ668" s="202"/>
      <c r="AK668" s="202"/>
      <c r="AL668" s="202"/>
      <c r="AM668" s="202"/>
      <c r="AN668" s="202"/>
      <c r="AO668" s="202"/>
      <c r="AP668" s="202"/>
      <c r="AQ668" s="202"/>
      <c r="AR668" s="202"/>
      <c r="AS668" s="202"/>
      <c r="AT668" s="202"/>
      <c r="AU668" s="202"/>
      <c r="AV668" s="202"/>
      <c r="AW668" s="202"/>
      <c r="AX668" s="202"/>
      <c r="AY668" s="202"/>
      <c r="AZ668" s="202"/>
      <c r="BA668" s="202"/>
      <c r="BB668" s="202"/>
      <c r="BC668" s="202"/>
      <c r="BD668" s="202"/>
      <c r="BE668" s="202"/>
      <c r="BF668" s="202"/>
      <c r="BG668" s="202"/>
      <c r="BH668" s="202"/>
      <c r="BI668" s="202"/>
      <c r="BJ668" s="202"/>
      <c r="BK668" s="202"/>
      <c r="BL668" s="202"/>
      <c r="BM668" s="202"/>
      <c r="BN668" s="202"/>
      <c r="BO668" s="202"/>
      <c r="BP668" s="202"/>
      <c r="BQ668" s="202"/>
      <c r="BR668" s="202"/>
      <c r="BS668" s="202"/>
      <c r="BT668" s="202"/>
      <c r="BU668" s="202"/>
      <c r="BV668" s="202"/>
      <c r="BW668" s="202"/>
      <c r="BX668" s="202"/>
    </row>
    <row r="669" spans="1:76" ht="11.25" customHeight="1" x14ac:dyDescent="0.2">
      <c r="A669" s="201"/>
      <c r="B669" s="201"/>
      <c r="C669" s="201"/>
      <c r="D669" s="201"/>
      <c r="E669" s="201"/>
      <c r="F669" s="201"/>
      <c r="G669" s="201"/>
      <c r="Z669" s="202"/>
      <c r="AA669" s="202"/>
      <c r="AB669" s="202"/>
      <c r="AC669" s="202"/>
      <c r="AD669" s="202"/>
      <c r="AE669" s="202"/>
      <c r="AF669" s="202"/>
      <c r="AG669" s="202"/>
      <c r="AH669" s="202"/>
      <c r="AI669" s="202"/>
      <c r="AJ669" s="202"/>
      <c r="AK669" s="202"/>
      <c r="AL669" s="202"/>
      <c r="AM669" s="202"/>
      <c r="AN669" s="202"/>
      <c r="AO669" s="202"/>
      <c r="AP669" s="202"/>
      <c r="AQ669" s="202"/>
      <c r="AR669" s="202"/>
      <c r="AS669" s="202"/>
      <c r="AT669" s="202"/>
      <c r="AU669" s="202"/>
      <c r="AV669" s="202"/>
      <c r="AW669" s="202"/>
      <c r="AX669" s="202"/>
      <c r="AY669" s="202"/>
      <c r="AZ669" s="202"/>
      <c r="BA669" s="202"/>
      <c r="BB669" s="202"/>
      <c r="BC669" s="202"/>
      <c r="BD669" s="202"/>
      <c r="BE669" s="202"/>
      <c r="BF669" s="202"/>
      <c r="BG669" s="202"/>
      <c r="BH669" s="202"/>
      <c r="BI669" s="202"/>
      <c r="BJ669" s="202"/>
      <c r="BK669" s="202"/>
      <c r="BL669" s="202"/>
      <c r="BM669" s="202"/>
      <c r="BN669" s="202"/>
      <c r="BO669" s="202"/>
      <c r="BP669" s="202"/>
      <c r="BQ669" s="202"/>
      <c r="BR669" s="202"/>
      <c r="BS669" s="202"/>
      <c r="BT669" s="202"/>
      <c r="BU669" s="202"/>
      <c r="BV669" s="202"/>
      <c r="BW669" s="202"/>
      <c r="BX669" s="202"/>
    </row>
    <row r="670" spans="1:76" ht="11.25" customHeight="1" x14ac:dyDescent="0.2">
      <c r="A670" s="201"/>
      <c r="B670" s="201"/>
      <c r="C670" s="201"/>
      <c r="D670" s="201"/>
      <c r="E670" s="201"/>
      <c r="F670" s="201"/>
      <c r="G670" s="201"/>
      <c r="Z670" s="202"/>
      <c r="AA670" s="202"/>
      <c r="AB670" s="202"/>
      <c r="AC670" s="202"/>
      <c r="AD670" s="202"/>
      <c r="AE670" s="202"/>
      <c r="AF670" s="202"/>
      <c r="AG670" s="202"/>
      <c r="AH670" s="202"/>
      <c r="AI670" s="202"/>
      <c r="AJ670" s="202"/>
      <c r="AK670" s="202"/>
      <c r="AL670" s="202"/>
      <c r="AM670" s="202"/>
      <c r="AN670" s="202"/>
      <c r="AO670" s="202"/>
      <c r="AP670" s="202"/>
      <c r="AQ670" s="202"/>
      <c r="AR670" s="202"/>
      <c r="AS670" s="202"/>
      <c r="AT670" s="202"/>
      <c r="AU670" s="202"/>
      <c r="AV670" s="202"/>
      <c r="AW670" s="202"/>
      <c r="AX670" s="202"/>
      <c r="AY670" s="202"/>
      <c r="AZ670" s="202"/>
      <c r="BA670" s="202"/>
      <c r="BB670" s="202"/>
      <c r="BC670" s="202"/>
      <c r="BD670" s="202"/>
      <c r="BE670" s="202"/>
      <c r="BF670" s="202"/>
      <c r="BG670" s="202"/>
      <c r="BH670" s="202"/>
      <c r="BI670" s="202"/>
      <c r="BJ670" s="202"/>
      <c r="BK670" s="202"/>
      <c r="BL670" s="202"/>
      <c r="BM670" s="202"/>
      <c r="BN670" s="202"/>
      <c r="BO670" s="202"/>
      <c r="BP670" s="202"/>
      <c r="BQ670" s="202"/>
      <c r="BR670" s="202"/>
      <c r="BS670" s="202"/>
      <c r="BT670" s="202"/>
      <c r="BU670" s="202"/>
      <c r="BV670" s="202"/>
      <c r="BW670" s="202"/>
      <c r="BX670" s="202"/>
    </row>
    <row r="671" spans="1:76" ht="11.25" customHeight="1" x14ac:dyDescent="0.2">
      <c r="A671" s="201"/>
      <c r="B671" s="201"/>
      <c r="C671" s="201"/>
      <c r="D671" s="201"/>
      <c r="E671" s="201"/>
      <c r="F671" s="201"/>
      <c r="G671" s="201"/>
      <c r="Z671" s="202"/>
      <c r="AA671" s="202"/>
      <c r="AB671" s="202"/>
      <c r="AC671" s="202"/>
      <c r="AD671" s="202"/>
      <c r="AE671" s="202"/>
      <c r="AF671" s="202"/>
      <c r="AG671" s="202"/>
      <c r="AH671" s="202"/>
      <c r="AI671" s="202"/>
      <c r="AJ671" s="202"/>
      <c r="AK671" s="202"/>
      <c r="AL671" s="202"/>
      <c r="AM671" s="202"/>
      <c r="AN671" s="202"/>
      <c r="AO671" s="202"/>
      <c r="AP671" s="202"/>
      <c r="AQ671" s="202"/>
      <c r="AR671" s="202"/>
      <c r="AS671" s="202"/>
      <c r="AT671" s="202"/>
      <c r="AU671" s="202"/>
      <c r="AV671" s="202"/>
      <c r="AW671" s="202"/>
      <c r="AX671" s="202"/>
      <c r="AY671" s="202"/>
      <c r="AZ671" s="202"/>
      <c r="BA671" s="202"/>
      <c r="BB671" s="202"/>
      <c r="BC671" s="202"/>
      <c r="BD671" s="202"/>
      <c r="BE671" s="202"/>
      <c r="BF671" s="202"/>
      <c r="BG671" s="202"/>
      <c r="BH671" s="202"/>
      <c r="BI671" s="202"/>
      <c r="BJ671" s="202"/>
      <c r="BK671" s="202"/>
      <c r="BL671" s="202"/>
      <c r="BM671" s="202"/>
      <c r="BN671" s="202"/>
      <c r="BO671" s="202"/>
      <c r="BP671" s="202"/>
      <c r="BQ671" s="202"/>
      <c r="BR671" s="202"/>
      <c r="BS671" s="202"/>
      <c r="BT671" s="202"/>
      <c r="BU671" s="202"/>
      <c r="BV671" s="202"/>
      <c r="BW671" s="202"/>
      <c r="BX671" s="202"/>
    </row>
    <row r="672" spans="1:76" ht="11.25" customHeight="1" x14ac:dyDescent="0.2">
      <c r="A672" s="201"/>
      <c r="B672" s="201"/>
      <c r="C672" s="201"/>
      <c r="D672" s="201"/>
      <c r="E672" s="201"/>
      <c r="F672" s="201"/>
      <c r="G672" s="201"/>
      <c r="Z672" s="202"/>
      <c r="AA672" s="202"/>
      <c r="AB672" s="202"/>
      <c r="AC672" s="202"/>
      <c r="AD672" s="202"/>
      <c r="AE672" s="202"/>
      <c r="AF672" s="202"/>
      <c r="AG672" s="202"/>
      <c r="AH672" s="202"/>
      <c r="AI672" s="202"/>
      <c r="AJ672" s="202"/>
      <c r="AK672" s="202"/>
      <c r="AL672" s="202"/>
      <c r="AM672" s="202"/>
      <c r="AN672" s="202"/>
      <c r="AO672" s="202"/>
      <c r="AP672" s="202"/>
      <c r="AQ672" s="202"/>
      <c r="AR672" s="202"/>
      <c r="AS672" s="202"/>
      <c r="AT672" s="202"/>
      <c r="AU672" s="202"/>
      <c r="AV672" s="202"/>
      <c r="AW672" s="202"/>
      <c r="AX672" s="202"/>
      <c r="AY672" s="202"/>
      <c r="AZ672" s="202"/>
      <c r="BA672" s="202"/>
      <c r="BB672" s="202"/>
      <c r="BC672" s="202"/>
      <c r="BD672" s="202"/>
      <c r="BE672" s="202"/>
      <c r="BF672" s="202"/>
      <c r="BG672" s="202"/>
      <c r="BH672" s="202"/>
      <c r="BI672" s="202"/>
      <c r="BJ672" s="202"/>
      <c r="BK672" s="202"/>
      <c r="BL672" s="202"/>
      <c r="BM672" s="202"/>
      <c r="BN672" s="202"/>
      <c r="BO672" s="202"/>
      <c r="BP672" s="202"/>
      <c r="BQ672" s="202"/>
      <c r="BR672" s="202"/>
      <c r="BS672" s="202"/>
      <c r="BT672" s="202"/>
      <c r="BU672" s="202"/>
      <c r="BV672" s="202"/>
      <c r="BW672" s="202"/>
      <c r="BX672" s="202"/>
    </row>
    <row r="673" spans="1:76" ht="11.25" customHeight="1" x14ac:dyDescent="0.2">
      <c r="A673" s="201"/>
      <c r="B673" s="201"/>
      <c r="C673" s="201"/>
      <c r="D673" s="201"/>
      <c r="E673" s="201"/>
      <c r="F673" s="201"/>
      <c r="G673" s="201"/>
      <c r="Z673" s="202"/>
      <c r="AA673" s="202"/>
      <c r="AB673" s="202"/>
      <c r="AC673" s="202"/>
      <c r="AD673" s="202"/>
      <c r="AE673" s="202"/>
      <c r="AF673" s="202"/>
      <c r="AG673" s="202"/>
      <c r="AH673" s="202"/>
      <c r="AI673" s="202"/>
      <c r="AJ673" s="202"/>
      <c r="AK673" s="202"/>
      <c r="AL673" s="202"/>
      <c r="AM673" s="202"/>
      <c r="AN673" s="202"/>
      <c r="AO673" s="202"/>
      <c r="AP673" s="202"/>
      <c r="AQ673" s="202"/>
      <c r="AR673" s="202"/>
      <c r="AS673" s="202"/>
      <c r="AT673" s="202"/>
      <c r="AU673" s="202"/>
      <c r="AV673" s="202"/>
      <c r="AW673" s="202"/>
      <c r="AX673" s="202"/>
      <c r="AY673" s="202"/>
      <c r="AZ673" s="202"/>
      <c r="BA673" s="202"/>
      <c r="BB673" s="202"/>
      <c r="BC673" s="202"/>
      <c r="BD673" s="202"/>
      <c r="BE673" s="202"/>
      <c r="BF673" s="202"/>
      <c r="BG673" s="202"/>
      <c r="BH673" s="202"/>
      <c r="BI673" s="202"/>
      <c r="BJ673" s="202"/>
      <c r="BK673" s="202"/>
      <c r="BL673" s="202"/>
      <c r="BM673" s="202"/>
      <c r="BN673" s="202"/>
      <c r="BO673" s="202"/>
      <c r="BP673" s="202"/>
      <c r="BQ673" s="202"/>
      <c r="BR673" s="202"/>
      <c r="BS673" s="202"/>
      <c r="BT673" s="202"/>
      <c r="BU673" s="202"/>
      <c r="BV673" s="202"/>
      <c r="BW673" s="202"/>
      <c r="BX673" s="202"/>
    </row>
    <row r="674" spans="1:76" ht="11.25" customHeight="1" x14ac:dyDescent="0.2">
      <c r="A674" s="201"/>
      <c r="B674" s="201"/>
      <c r="C674" s="201"/>
      <c r="D674" s="201"/>
      <c r="E674" s="201"/>
      <c r="F674" s="201"/>
      <c r="G674" s="201"/>
      <c r="Z674" s="202"/>
      <c r="AA674" s="202"/>
      <c r="AB674" s="202"/>
      <c r="AC674" s="202"/>
      <c r="AD674" s="202"/>
      <c r="AE674" s="202"/>
      <c r="AF674" s="202"/>
      <c r="AG674" s="202"/>
      <c r="AH674" s="202"/>
      <c r="AI674" s="202"/>
      <c r="AJ674" s="202"/>
      <c r="AK674" s="202"/>
      <c r="AL674" s="202"/>
      <c r="AM674" s="202"/>
      <c r="AN674" s="202"/>
      <c r="AO674" s="202"/>
      <c r="AP674" s="202"/>
      <c r="AQ674" s="202"/>
      <c r="AR674" s="202"/>
      <c r="AS674" s="202"/>
      <c r="AT674" s="202"/>
      <c r="AU674" s="202"/>
      <c r="AV674" s="202"/>
      <c r="AW674" s="202"/>
      <c r="AX674" s="202"/>
      <c r="AY674" s="202"/>
      <c r="AZ674" s="202"/>
      <c r="BA674" s="202"/>
      <c r="BB674" s="202"/>
      <c r="BC674" s="202"/>
      <c r="BD674" s="202"/>
      <c r="BE674" s="202"/>
      <c r="BF674" s="202"/>
      <c r="BG674" s="202"/>
      <c r="BH674" s="202"/>
      <c r="BI674" s="202"/>
      <c r="BJ674" s="202"/>
      <c r="BK674" s="202"/>
      <c r="BL674" s="202"/>
      <c r="BM674" s="202"/>
      <c r="BN674" s="202"/>
      <c r="BO674" s="202"/>
      <c r="BP674" s="202"/>
      <c r="BQ674" s="202"/>
      <c r="BR674" s="202"/>
      <c r="BS674" s="202"/>
      <c r="BT674" s="202"/>
      <c r="BU674" s="202"/>
      <c r="BV674" s="202"/>
      <c r="BW674" s="202"/>
      <c r="BX674" s="202"/>
    </row>
    <row r="675" spans="1:76" ht="11.25" customHeight="1" x14ac:dyDescent="0.2">
      <c r="A675" s="201"/>
      <c r="B675" s="201"/>
      <c r="C675" s="201"/>
      <c r="D675" s="201"/>
      <c r="E675" s="201"/>
      <c r="F675" s="201"/>
      <c r="G675" s="201"/>
      <c r="Z675" s="202"/>
      <c r="AA675" s="202"/>
      <c r="AB675" s="202"/>
      <c r="AC675" s="202"/>
      <c r="AD675" s="202"/>
      <c r="AE675" s="202"/>
      <c r="AF675" s="202"/>
      <c r="AG675" s="202"/>
      <c r="AH675" s="202"/>
      <c r="AI675" s="202"/>
      <c r="AJ675" s="202"/>
      <c r="AK675" s="202"/>
      <c r="AL675" s="202"/>
      <c r="AM675" s="202"/>
      <c r="AN675" s="202"/>
      <c r="AO675" s="202"/>
      <c r="AP675" s="202"/>
      <c r="AQ675" s="202"/>
      <c r="AR675" s="202"/>
      <c r="AS675" s="202"/>
      <c r="AT675" s="202"/>
      <c r="AU675" s="202"/>
      <c r="AV675" s="202"/>
      <c r="AW675" s="202"/>
      <c r="AX675" s="202"/>
      <c r="AY675" s="202"/>
      <c r="AZ675" s="202"/>
      <c r="BA675" s="202"/>
      <c r="BB675" s="202"/>
      <c r="BC675" s="202"/>
      <c r="BD675" s="202"/>
      <c r="BE675" s="202"/>
      <c r="BF675" s="202"/>
      <c r="BG675" s="202"/>
      <c r="BH675" s="202"/>
      <c r="BI675" s="202"/>
      <c r="BJ675" s="202"/>
      <c r="BK675" s="202"/>
      <c r="BL675" s="202"/>
      <c r="BM675" s="202"/>
      <c r="BN675" s="202"/>
      <c r="BO675" s="202"/>
      <c r="BP675" s="202"/>
      <c r="BQ675" s="202"/>
      <c r="BR675" s="202"/>
      <c r="BS675" s="202"/>
      <c r="BT675" s="202"/>
      <c r="BU675" s="202"/>
      <c r="BV675" s="202"/>
      <c r="BW675" s="202"/>
      <c r="BX675" s="202"/>
    </row>
    <row r="676" spans="1:76" ht="11.25" customHeight="1" x14ac:dyDescent="0.2">
      <c r="A676" s="201"/>
      <c r="B676" s="201"/>
      <c r="C676" s="201"/>
      <c r="D676" s="201"/>
      <c r="E676" s="201"/>
      <c r="F676" s="201"/>
      <c r="G676" s="201"/>
      <c r="Z676" s="202"/>
      <c r="AA676" s="202"/>
      <c r="AB676" s="202"/>
      <c r="AC676" s="202"/>
      <c r="AD676" s="202"/>
      <c r="AE676" s="202"/>
      <c r="AF676" s="202"/>
      <c r="AG676" s="202"/>
      <c r="AH676" s="202"/>
      <c r="AI676" s="202"/>
      <c r="AJ676" s="202"/>
      <c r="AK676" s="202"/>
      <c r="AL676" s="202"/>
      <c r="AM676" s="202"/>
      <c r="AN676" s="202"/>
      <c r="AO676" s="202"/>
      <c r="AP676" s="202"/>
      <c r="AQ676" s="202"/>
      <c r="AR676" s="202"/>
      <c r="AS676" s="202"/>
      <c r="AT676" s="202"/>
      <c r="AU676" s="202"/>
      <c r="AV676" s="202"/>
      <c r="AW676" s="202"/>
      <c r="AX676" s="202"/>
      <c r="AY676" s="202"/>
      <c r="AZ676" s="202"/>
      <c r="BA676" s="202"/>
      <c r="BB676" s="202"/>
      <c r="BC676" s="202"/>
      <c r="BD676" s="202"/>
      <c r="BE676" s="202"/>
      <c r="BF676" s="202"/>
      <c r="BG676" s="202"/>
      <c r="BH676" s="202"/>
      <c r="BI676" s="202"/>
      <c r="BJ676" s="202"/>
      <c r="BK676" s="202"/>
      <c r="BL676" s="202"/>
      <c r="BM676" s="202"/>
      <c r="BN676" s="202"/>
      <c r="BO676" s="202"/>
      <c r="BP676" s="202"/>
      <c r="BQ676" s="202"/>
      <c r="BR676" s="202"/>
      <c r="BS676" s="202"/>
      <c r="BT676" s="202"/>
      <c r="BU676" s="202"/>
      <c r="BV676" s="202"/>
      <c r="BW676" s="202"/>
      <c r="BX676" s="202"/>
    </row>
    <row r="677" spans="1:76" ht="11.25" customHeight="1" x14ac:dyDescent="0.2">
      <c r="A677" s="201"/>
      <c r="B677" s="201"/>
      <c r="C677" s="201"/>
      <c r="D677" s="201"/>
      <c r="E677" s="201"/>
      <c r="F677" s="201"/>
      <c r="G677" s="201"/>
      <c r="Z677" s="202"/>
      <c r="AA677" s="202"/>
      <c r="AB677" s="202"/>
      <c r="AC677" s="202"/>
      <c r="AD677" s="202"/>
      <c r="AE677" s="202"/>
      <c r="AF677" s="202"/>
      <c r="AG677" s="202"/>
      <c r="AH677" s="202"/>
      <c r="AI677" s="202"/>
      <c r="AJ677" s="202"/>
      <c r="AK677" s="202"/>
      <c r="AL677" s="202"/>
      <c r="AM677" s="202"/>
      <c r="AN677" s="202"/>
      <c r="AO677" s="202"/>
      <c r="AP677" s="202"/>
      <c r="AQ677" s="202"/>
      <c r="AR677" s="202"/>
      <c r="AS677" s="202"/>
      <c r="AT677" s="202"/>
      <c r="AU677" s="202"/>
      <c r="AV677" s="202"/>
      <c r="AW677" s="202"/>
      <c r="AX677" s="202"/>
      <c r="AY677" s="202"/>
      <c r="AZ677" s="202"/>
      <c r="BA677" s="202"/>
      <c r="BB677" s="202"/>
      <c r="BC677" s="202"/>
      <c r="BD677" s="202"/>
      <c r="BE677" s="202"/>
      <c r="BF677" s="202"/>
      <c r="BG677" s="202"/>
      <c r="BH677" s="202"/>
      <c r="BI677" s="202"/>
      <c r="BJ677" s="202"/>
      <c r="BK677" s="202"/>
      <c r="BL677" s="202"/>
      <c r="BM677" s="202"/>
      <c r="BN677" s="202"/>
      <c r="BO677" s="202"/>
      <c r="BP677" s="202"/>
      <c r="BQ677" s="202"/>
      <c r="BR677" s="202"/>
      <c r="BS677" s="202"/>
      <c r="BT677" s="202"/>
      <c r="BU677" s="202"/>
      <c r="BV677" s="202"/>
      <c r="BW677" s="202"/>
      <c r="BX677" s="202"/>
    </row>
    <row r="678" spans="1:76" ht="11.25" customHeight="1" x14ac:dyDescent="0.2">
      <c r="A678" s="201"/>
      <c r="B678" s="201"/>
      <c r="C678" s="201"/>
      <c r="D678" s="201"/>
      <c r="E678" s="201"/>
      <c r="F678" s="201"/>
      <c r="G678" s="201"/>
      <c r="Z678" s="202"/>
      <c r="AA678" s="202"/>
      <c r="AB678" s="202"/>
      <c r="AC678" s="202"/>
      <c r="AD678" s="202"/>
      <c r="AE678" s="202"/>
      <c r="AF678" s="202"/>
      <c r="AG678" s="202"/>
      <c r="AH678" s="202"/>
      <c r="AI678" s="202"/>
      <c r="AJ678" s="202"/>
      <c r="AK678" s="202"/>
      <c r="AL678" s="202"/>
      <c r="AM678" s="202"/>
      <c r="AN678" s="202"/>
      <c r="AO678" s="202"/>
      <c r="AP678" s="202"/>
      <c r="AQ678" s="202"/>
      <c r="AR678" s="202"/>
      <c r="AS678" s="202"/>
      <c r="AT678" s="202"/>
      <c r="AU678" s="202"/>
      <c r="AV678" s="202"/>
      <c r="AW678" s="202"/>
      <c r="AX678" s="202"/>
      <c r="AY678" s="202"/>
      <c r="AZ678" s="202"/>
      <c r="BA678" s="202"/>
      <c r="BB678" s="202"/>
      <c r="BC678" s="202"/>
      <c r="BD678" s="202"/>
      <c r="BE678" s="202"/>
      <c r="BF678" s="202"/>
      <c r="BG678" s="202"/>
      <c r="BH678" s="202"/>
      <c r="BI678" s="202"/>
      <c r="BJ678" s="202"/>
      <c r="BK678" s="202"/>
      <c r="BL678" s="202"/>
      <c r="BM678" s="202"/>
      <c r="BN678" s="202"/>
      <c r="BO678" s="202"/>
      <c r="BP678" s="202"/>
      <c r="BQ678" s="202"/>
      <c r="BR678" s="202"/>
      <c r="BS678" s="202"/>
      <c r="BT678" s="202"/>
      <c r="BU678" s="202"/>
      <c r="BV678" s="202"/>
      <c r="BW678" s="202"/>
      <c r="BX678" s="202"/>
    </row>
    <row r="679" spans="1:76" ht="11.25" customHeight="1" x14ac:dyDescent="0.2">
      <c r="A679" s="201"/>
      <c r="B679" s="201"/>
      <c r="C679" s="201"/>
      <c r="D679" s="201"/>
      <c r="E679" s="201"/>
      <c r="F679" s="201"/>
      <c r="G679" s="201"/>
      <c r="Z679" s="202"/>
      <c r="AA679" s="202"/>
      <c r="AB679" s="202"/>
      <c r="AC679" s="202"/>
      <c r="AD679" s="202"/>
      <c r="AE679" s="202"/>
      <c r="AF679" s="202"/>
      <c r="AG679" s="202"/>
      <c r="AH679" s="202"/>
      <c r="AI679" s="202"/>
      <c r="AJ679" s="202"/>
      <c r="AK679" s="202"/>
      <c r="AL679" s="202"/>
      <c r="AM679" s="202"/>
      <c r="AN679" s="202"/>
      <c r="AO679" s="202"/>
      <c r="AP679" s="202"/>
      <c r="AQ679" s="202"/>
      <c r="AR679" s="202"/>
      <c r="AS679" s="202"/>
      <c r="AT679" s="202"/>
      <c r="AU679" s="202"/>
      <c r="AV679" s="202"/>
      <c r="AW679" s="202"/>
      <c r="AX679" s="202"/>
      <c r="AY679" s="202"/>
      <c r="AZ679" s="202"/>
      <c r="BA679" s="202"/>
      <c r="BB679" s="202"/>
      <c r="BC679" s="202"/>
      <c r="BD679" s="202"/>
      <c r="BE679" s="202"/>
      <c r="BF679" s="202"/>
      <c r="BG679" s="202"/>
      <c r="BH679" s="202"/>
      <c r="BI679" s="202"/>
      <c r="BJ679" s="202"/>
      <c r="BK679" s="202"/>
      <c r="BL679" s="202"/>
      <c r="BM679" s="202"/>
      <c r="BN679" s="202"/>
      <c r="BO679" s="202"/>
      <c r="BP679" s="202"/>
      <c r="BQ679" s="202"/>
      <c r="BR679" s="202"/>
      <c r="BS679" s="202"/>
      <c r="BT679" s="202"/>
      <c r="BU679" s="202"/>
      <c r="BV679" s="202"/>
      <c r="BW679" s="202"/>
      <c r="BX679" s="202"/>
    </row>
    <row r="680" spans="1:76" ht="11.25" customHeight="1" x14ac:dyDescent="0.2">
      <c r="A680" s="201"/>
      <c r="B680" s="201"/>
      <c r="C680" s="201"/>
      <c r="D680" s="201"/>
      <c r="E680" s="201"/>
      <c r="F680" s="201"/>
      <c r="G680" s="201"/>
      <c r="Z680" s="202"/>
      <c r="AA680" s="202"/>
      <c r="AB680" s="202"/>
      <c r="AC680" s="202"/>
      <c r="AD680" s="202"/>
      <c r="AE680" s="202"/>
      <c r="AF680" s="202"/>
      <c r="AG680" s="202"/>
      <c r="AH680" s="202"/>
      <c r="AI680" s="202"/>
      <c r="AJ680" s="202"/>
      <c r="AK680" s="202"/>
      <c r="AL680" s="202"/>
      <c r="AM680" s="202"/>
      <c r="AN680" s="202"/>
      <c r="AO680" s="202"/>
      <c r="AP680" s="202"/>
      <c r="AQ680" s="202"/>
      <c r="AR680" s="202"/>
      <c r="AS680" s="202"/>
      <c r="AT680" s="202"/>
      <c r="AU680" s="202"/>
      <c r="AV680" s="202"/>
      <c r="AW680" s="202"/>
      <c r="AX680" s="202"/>
      <c r="AY680" s="202"/>
      <c r="AZ680" s="202"/>
      <c r="BA680" s="202"/>
      <c r="BB680" s="202"/>
      <c r="BC680" s="202"/>
      <c r="BD680" s="202"/>
      <c r="BE680" s="202"/>
      <c r="BF680" s="202"/>
      <c r="BG680" s="202"/>
      <c r="BH680" s="202"/>
      <c r="BI680" s="202"/>
      <c r="BJ680" s="202"/>
      <c r="BK680" s="202"/>
      <c r="BL680" s="202"/>
      <c r="BM680" s="202"/>
      <c r="BN680" s="202"/>
      <c r="BO680" s="202"/>
      <c r="BP680" s="202"/>
      <c r="BQ680" s="202"/>
      <c r="BR680" s="202"/>
      <c r="BS680" s="202"/>
      <c r="BT680" s="202"/>
      <c r="BU680" s="202"/>
      <c r="BV680" s="202"/>
      <c r="BW680" s="202"/>
      <c r="BX680" s="202"/>
    </row>
    <row r="681" spans="1:76" ht="11.25" customHeight="1" x14ac:dyDescent="0.2">
      <c r="A681" s="201"/>
      <c r="B681" s="201"/>
      <c r="C681" s="201"/>
      <c r="D681" s="201"/>
      <c r="E681" s="201"/>
      <c r="F681" s="201"/>
      <c r="G681" s="201"/>
      <c r="Z681" s="202"/>
      <c r="AA681" s="202"/>
      <c r="AB681" s="202"/>
      <c r="AC681" s="202"/>
      <c r="AD681" s="202"/>
      <c r="AE681" s="202"/>
      <c r="AF681" s="202"/>
      <c r="AG681" s="202"/>
      <c r="AH681" s="202"/>
      <c r="AI681" s="202"/>
      <c r="AJ681" s="202"/>
      <c r="AK681" s="202"/>
      <c r="AL681" s="202"/>
      <c r="AM681" s="202"/>
      <c r="AN681" s="202"/>
      <c r="AO681" s="202"/>
      <c r="AP681" s="202"/>
      <c r="AQ681" s="202"/>
      <c r="AR681" s="202"/>
      <c r="AS681" s="202"/>
      <c r="AT681" s="202"/>
      <c r="AU681" s="202"/>
      <c r="AV681" s="202"/>
      <c r="AW681" s="202"/>
      <c r="AX681" s="202"/>
      <c r="AY681" s="202"/>
      <c r="AZ681" s="202"/>
      <c r="BA681" s="202"/>
      <c r="BB681" s="202"/>
      <c r="BC681" s="202"/>
      <c r="BD681" s="202"/>
      <c r="BE681" s="202"/>
      <c r="BF681" s="202"/>
      <c r="BG681" s="202"/>
      <c r="BH681" s="202"/>
      <c r="BI681" s="202"/>
      <c r="BJ681" s="202"/>
      <c r="BK681" s="202"/>
      <c r="BL681" s="202"/>
      <c r="BM681" s="202"/>
      <c r="BN681" s="202"/>
      <c r="BO681" s="202"/>
      <c r="BP681" s="202"/>
      <c r="BQ681" s="202"/>
      <c r="BR681" s="202"/>
      <c r="BS681" s="202"/>
      <c r="BT681" s="202"/>
      <c r="BU681" s="202"/>
      <c r="BV681" s="202"/>
      <c r="BW681" s="202"/>
      <c r="BX681" s="202"/>
    </row>
    <row r="682" spans="1:76" ht="11.25" customHeight="1" x14ac:dyDescent="0.2">
      <c r="A682" s="201"/>
      <c r="B682" s="201"/>
      <c r="C682" s="201"/>
      <c r="D682" s="201"/>
      <c r="E682" s="201"/>
      <c r="F682" s="201"/>
      <c r="G682" s="201"/>
      <c r="Z682" s="202"/>
      <c r="AA682" s="202"/>
      <c r="AB682" s="202"/>
      <c r="AC682" s="202"/>
      <c r="AD682" s="202"/>
      <c r="AE682" s="202"/>
      <c r="AF682" s="202"/>
      <c r="AG682" s="202"/>
      <c r="AH682" s="202"/>
      <c r="AI682" s="202"/>
      <c r="AJ682" s="202"/>
      <c r="AK682" s="202"/>
      <c r="AL682" s="202"/>
      <c r="AM682" s="202"/>
      <c r="AN682" s="202"/>
      <c r="AO682" s="202"/>
      <c r="AP682" s="202"/>
      <c r="AQ682" s="202"/>
      <c r="AR682" s="202"/>
      <c r="AS682" s="202"/>
      <c r="AT682" s="202"/>
      <c r="AU682" s="202"/>
      <c r="AV682" s="202"/>
      <c r="AW682" s="202"/>
      <c r="AX682" s="202"/>
      <c r="AY682" s="202"/>
      <c r="AZ682" s="202"/>
      <c r="BA682" s="202"/>
      <c r="BB682" s="202"/>
      <c r="BC682" s="202"/>
      <c r="BD682" s="202"/>
      <c r="BE682" s="202"/>
      <c r="BF682" s="202"/>
      <c r="BG682" s="202"/>
      <c r="BH682" s="202"/>
      <c r="BI682" s="202"/>
      <c r="BJ682" s="202"/>
      <c r="BK682" s="202"/>
      <c r="BL682" s="202"/>
      <c r="BM682" s="202"/>
      <c r="BN682" s="202"/>
      <c r="BO682" s="202"/>
      <c r="BP682" s="202"/>
      <c r="BQ682" s="202"/>
      <c r="BR682" s="202"/>
      <c r="BS682" s="202"/>
      <c r="BT682" s="202"/>
      <c r="BU682" s="202"/>
      <c r="BV682" s="202"/>
      <c r="BW682" s="202"/>
      <c r="BX682" s="202"/>
    </row>
    <row r="683" spans="1:76" ht="11.25" customHeight="1" x14ac:dyDescent="0.2">
      <c r="A683" s="201"/>
      <c r="B683" s="201"/>
      <c r="C683" s="201"/>
      <c r="D683" s="201"/>
      <c r="E683" s="201"/>
      <c r="F683" s="201"/>
      <c r="G683" s="201"/>
      <c r="Z683" s="202"/>
      <c r="AA683" s="202"/>
      <c r="AB683" s="202"/>
      <c r="AC683" s="202"/>
      <c r="AD683" s="202"/>
      <c r="AE683" s="202"/>
      <c r="AF683" s="202"/>
      <c r="AG683" s="202"/>
      <c r="AH683" s="202"/>
      <c r="AI683" s="202"/>
      <c r="AJ683" s="202"/>
      <c r="AK683" s="202"/>
      <c r="AL683" s="202"/>
      <c r="AM683" s="202"/>
      <c r="AN683" s="202"/>
      <c r="AO683" s="202"/>
      <c r="AP683" s="202"/>
      <c r="AQ683" s="202"/>
      <c r="AR683" s="202"/>
      <c r="AS683" s="202"/>
      <c r="AT683" s="202"/>
      <c r="AU683" s="202"/>
      <c r="AV683" s="202"/>
      <c r="AW683" s="202"/>
      <c r="AX683" s="202"/>
      <c r="AY683" s="202"/>
      <c r="AZ683" s="202"/>
      <c r="BA683" s="202"/>
      <c r="BB683" s="202"/>
      <c r="BC683" s="202"/>
      <c r="BD683" s="202"/>
      <c r="BE683" s="202"/>
      <c r="BF683" s="202"/>
      <c r="BG683" s="202"/>
      <c r="BH683" s="202"/>
      <c r="BI683" s="202"/>
      <c r="BJ683" s="202"/>
      <c r="BK683" s="202"/>
      <c r="BL683" s="202"/>
      <c r="BM683" s="202"/>
      <c r="BN683" s="202"/>
      <c r="BO683" s="202"/>
      <c r="BP683" s="202"/>
      <c r="BQ683" s="202"/>
      <c r="BR683" s="202"/>
      <c r="BS683" s="202"/>
      <c r="BT683" s="202"/>
      <c r="BU683" s="202"/>
      <c r="BV683" s="202"/>
      <c r="BW683" s="202"/>
      <c r="BX683" s="202"/>
    </row>
    <row r="684" spans="1:76" ht="11.25" customHeight="1" x14ac:dyDescent="0.2">
      <c r="A684" s="201"/>
      <c r="B684" s="201"/>
      <c r="C684" s="201"/>
      <c r="D684" s="201"/>
      <c r="E684" s="201"/>
      <c r="F684" s="201"/>
      <c r="G684" s="201"/>
      <c r="Z684" s="202"/>
      <c r="AA684" s="202"/>
      <c r="AB684" s="202"/>
      <c r="AC684" s="202"/>
      <c r="AD684" s="202"/>
      <c r="AE684" s="202"/>
      <c r="AF684" s="202"/>
      <c r="AG684" s="202"/>
      <c r="AH684" s="202"/>
      <c r="AI684" s="202"/>
      <c r="AJ684" s="202"/>
      <c r="AK684" s="202"/>
      <c r="AL684" s="202"/>
      <c r="AM684" s="202"/>
      <c r="AN684" s="202"/>
      <c r="AO684" s="202"/>
      <c r="AP684" s="202"/>
      <c r="AQ684" s="202"/>
      <c r="AR684" s="202"/>
      <c r="AS684" s="202"/>
      <c r="AT684" s="202"/>
      <c r="AU684" s="202"/>
      <c r="AV684" s="202"/>
      <c r="AW684" s="202"/>
      <c r="AX684" s="202"/>
      <c r="AY684" s="202"/>
      <c r="AZ684" s="202"/>
      <c r="BA684" s="202"/>
      <c r="BB684" s="202"/>
      <c r="BC684" s="202"/>
      <c r="BD684" s="202"/>
      <c r="BE684" s="202"/>
      <c r="BF684" s="202"/>
      <c r="BG684" s="202"/>
      <c r="BH684" s="202"/>
      <c r="BI684" s="202"/>
      <c r="BJ684" s="202"/>
      <c r="BK684" s="202"/>
      <c r="BL684" s="202"/>
      <c r="BM684" s="202"/>
      <c r="BN684" s="202"/>
      <c r="BO684" s="202"/>
      <c r="BP684" s="202"/>
      <c r="BQ684" s="202"/>
      <c r="BR684" s="202"/>
      <c r="BS684" s="202"/>
      <c r="BT684" s="202"/>
      <c r="BU684" s="202"/>
      <c r="BV684" s="202"/>
      <c r="BW684" s="202"/>
      <c r="BX684" s="202"/>
    </row>
    <row r="685" spans="1:76" ht="11.25" customHeight="1" x14ac:dyDescent="0.2">
      <c r="A685" s="201"/>
      <c r="B685" s="201"/>
      <c r="C685" s="201"/>
      <c r="D685" s="201"/>
      <c r="E685" s="201"/>
      <c r="F685" s="201"/>
      <c r="G685" s="201"/>
      <c r="Z685" s="202"/>
      <c r="AA685" s="202"/>
      <c r="AB685" s="202"/>
      <c r="AC685" s="202"/>
      <c r="AD685" s="202"/>
      <c r="AE685" s="202"/>
      <c r="AF685" s="202"/>
      <c r="AG685" s="202"/>
      <c r="AH685" s="202"/>
      <c r="AI685" s="202"/>
      <c r="AJ685" s="202"/>
      <c r="AK685" s="202"/>
      <c r="AL685" s="202"/>
      <c r="AM685" s="202"/>
      <c r="AN685" s="202"/>
      <c r="AO685" s="202"/>
      <c r="AP685" s="202"/>
      <c r="AQ685" s="202"/>
      <c r="AR685" s="202"/>
      <c r="AS685" s="202"/>
      <c r="AT685" s="202"/>
      <c r="AU685" s="202"/>
      <c r="AV685" s="202"/>
      <c r="AW685" s="202"/>
      <c r="AX685" s="202"/>
      <c r="AY685" s="202"/>
      <c r="AZ685" s="202"/>
      <c r="BA685" s="202"/>
      <c r="BB685" s="202"/>
      <c r="BC685" s="202"/>
      <c r="BD685" s="202"/>
      <c r="BE685" s="202"/>
      <c r="BF685" s="202"/>
      <c r="BG685" s="202"/>
      <c r="BH685" s="202"/>
      <c r="BI685" s="202"/>
      <c r="BJ685" s="202"/>
      <c r="BK685" s="202"/>
      <c r="BL685" s="202"/>
      <c r="BM685" s="202"/>
      <c r="BN685" s="202"/>
      <c r="BO685" s="202"/>
      <c r="BP685" s="202"/>
      <c r="BQ685" s="202"/>
      <c r="BR685" s="202"/>
      <c r="BS685" s="202"/>
      <c r="BT685" s="202"/>
      <c r="BU685" s="202"/>
      <c r="BV685" s="202"/>
      <c r="BW685" s="202"/>
      <c r="BX685" s="202"/>
    </row>
    <row r="686" spans="1:76" ht="11.25" customHeight="1" x14ac:dyDescent="0.2">
      <c r="A686" s="201"/>
      <c r="B686" s="201"/>
      <c r="C686" s="201"/>
      <c r="D686" s="201"/>
      <c r="E686" s="201"/>
      <c r="F686" s="201"/>
      <c r="G686" s="201"/>
      <c r="Z686" s="202"/>
      <c r="AA686" s="202"/>
      <c r="AB686" s="202"/>
      <c r="AC686" s="202"/>
      <c r="AD686" s="202"/>
      <c r="AE686" s="202"/>
      <c r="AF686" s="202"/>
      <c r="AG686" s="202"/>
      <c r="AH686" s="202"/>
      <c r="AI686" s="202"/>
      <c r="AJ686" s="202"/>
      <c r="AK686" s="202"/>
      <c r="AL686" s="202"/>
      <c r="AM686" s="202"/>
      <c r="AN686" s="202"/>
      <c r="AO686" s="202"/>
      <c r="AP686" s="202"/>
      <c r="AQ686" s="202"/>
      <c r="AR686" s="202"/>
      <c r="AS686" s="202"/>
      <c r="AT686" s="202"/>
      <c r="AU686" s="202"/>
      <c r="AV686" s="202"/>
      <c r="AW686" s="202"/>
      <c r="AX686" s="202"/>
      <c r="AY686" s="202"/>
      <c r="AZ686" s="202"/>
      <c r="BA686" s="202"/>
      <c r="BB686" s="202"/>
      <c r="BC686" s="202"/>
      <c r="BD686" s="202"/>
      <c r="BE686" s="202"/>
      <c r="BF686" s="202"/>
      <c r="BG686" s="202"/>
      <c r="BH686" s="202"/>
      <c r="BI686" s="202"/>
      <c r="BJ686" s="202"/>
      <c r="BK686" s="202"/>
      <c r="BL686" s="202"/>
      <c r="BM686" s="202"/>
      <c r="BN686" s="202"/>
      <c r="BO686" s="202"/>
      <c r="BP686" s="202"/>
      <c r="BQ686" s="202"/>
      <c r="BR686" s="202"/>
      <c r="BS686" s="202"/>
      <c r="BT686" s="202"/>
      <c r="BU686" s="202"/>
      <c r="BV686" s="202"/>
      <c r="BW686" s="202"/>
      <c r="BX686" s="202"/>
    </row>
    <row r="687" spans="1:76" ht="11.25" customHeight="1" x14ac:dyDescent="0.2">
      <c r="A687" s="201"/>
      <c r="B687" s="201"/>
      <c r="C687" s="201"/>
      <c r="D687" s="201"/>
      <c r="E687" s="201"/>
      <c r="F687" s="201"/>
      <c r="G687" s="201"/>
      <c r="Z687" s="202"/>
      <c r="AA687" s="202"/>
      <c r="AB687" s="202"/>
      <c r="AC687" s="202"/>
      <c r="AD687" s="202"/>
      <c r="AE687" s="202"/>
      <c r="AF687" s="202"/>
      <c r="AG687" s="202"/>
      <c r="AH687" s="202"/>
      <c r="AI687" s="202"/>
      <c r="AJ687" s="202"/>
      <c r="AK687" s="202"/>
      <c r="AL687" s="202"/>
      <c r="AM687" s="202"/>
      <c r="AN687" s="202"/>
      <c r="AO687" s="202"/>
      <c r="AP687" s="202"/>
      <c r="AQ687" s="202"/>
      <c r="AR687" s="202"/>
      <c r="AS687" s="202"/>
      <c r="AT687" s="202"/>
      <c r="AU687" s="202"/>
      <c r="AV687" s="202"/>
      <c r="AW687" s="202"/>
      <c r="AX687" s="202"/>
      <c r="AY687" s="202"/>
      <c r="AZ687" s="202"/>
      <c r="BA687" s="202"/>
      <c r="BB687" s="202"/>
      <c r="BC687" s="202"/>
      <c r="BD687" s="202"/>
      <c r="BE687" s="202"/>
      <c r="BF687" s="202"/>
      <c r="BG687" s="202"/>
      <c r="BH687" s="202"/>
      <c r="BI687" s="202"/>
      <c r="BJ687" s="202"/>
      <c r="BK687" s="202"/>
      <c r="BL687" s="202"/>
      <c r="BM687" s="202"/>
      <c r="BN687" s="202"/>
      <c r="BO687" s="202"/>
      <c r="BP687" s="202"/>
      <c r="BQ687" s="202"/>
      <c r="BR687" s="202"/>
      <c r="BS687" s="202"/>
      <c r="BT687" s="202"/>
      <c r="BU687" s="202"/>
      <c r="BV687" s="202"/>
      <c r="BW687" s="202"/>
      <c r="BX687" s="202"/>
    </row>
    <row r="688" spans="1:76" ht="11.25" customHeight="1" x14ac:dyDescent="0.2">
      <c r="A688" s="201"/>
      <c r="B688" s="201"/>
      <c r="C688" s="201"/>
      <c r="D688" s="201"/>
      <c r="E688" s="201"/>
      <c r="F688" s="201"/>
      <c r="G688" s="201"/>
      <c r="Z688" s="202"/>
      <c r="AA688" s="202"/>
      <c r="AB688" s="202"/>
      <c r="AC688" s="202"/>
      <c r="AD688" s="202"/>
      <c r="AE688" s="202"/>
      <c r="AF688" s="202"/>
      <c r="AG688" s="202"/>
      <c r="AH688" s="202"/>
      <c r="AI688" s="202"/>
      <c r="AJ688" s="202"/>
      <c r="AK688" s="202"/>
      <c r="AL688" s="202"/>
      <c r="AM688" s="202"/>
      <c r="AN688" s="202"/>
      <c r="AO688" s="202"/>
      <c r="AP688" s="202"/>
      <c r="AQ688" s="202"/>
      <c r="AR688" s="202"/>
      <c r="AS688" s="202"/>
      <c r="AT688" s="202"/>
      <c r="AU688" s="202"/>
      <c r="AV688" s="202"/>
      <c r="AW688" s="202"/>
      <c r="AX688" s="202"/>
      <c r="AY688" s="202"/>
      <c r="AZ688" s="202"/>
      <c r="BA688" s="202"/>
      <c r="BB688" s="202"/>
      <c r="BC688" s="202"/>
      <c r="BD688" s="202"/>
      <c r="BE688" s="202"/>
      <c r="BF688" s="202"/>
      <c r="BG688" s="202"/>
      <c r="BH688" s="202"/>
      <c r="BI688" s="202"/>
      <c r="BJ688" s="202"/>
      <c r="BK688" s="202"/>
      <c r="BL688" s="202"/>
      <c r="BM688" s="202"/>
      <c r="BN688" s="202"/>
      <c r="BO688" s="202"/>
      <c r="BP688" s="202"/>
      <c r="BQ688" s="202"/>
      <c r="BR688" s="202"/>
      <c r="BS688" s="202"/>
      <c r="BT688" s="202"/>
      <c r="BU688" s="202"/>
      <c r="BV688" s="202"/>
      <c r="BW688" s="202"/>
      <c r="BX688" s="202"/>
    </row>
    <row r="689" spans="1:76" ht="11.25" customHeight="1" x14ac:dyDescent="0.2">
      <c r="A689" s="201"/>
      <c r="B689" s="201"/>
      <c r="C689" s="201"/>
      <c r="D689" s="201"/>
      <c r="E689" s="201"/>
      <c r="F689" s="201"/>
      <c r="G689" s="201"/>
      <c r="Z689" s="202"/>
      <c r="AA689" s="202"/>
      <c r="AB689" s="202"/>
      <c r="AC689" s="202"/>
      <c r="AD689" s="202"/>
      <c r="AE689" s="202"/>
      <c r="AF689" s="202"/>
      <c r="AG689" s="202"/>
      <c r="AH689" s="202"/>
      <c r="AI689" s="202"/>
      <c r="AJ689" s="202"/>
      <c r="AK689" s="202"/>
      <c r="AL689" s="202"/>
      <c r="AM689" s="202"/>
      <c r="AN689" s="202"/>
      <c r="AO689" s="202"/>
      <c r="AP689" s="202"/>
      <c r="AQ689" s="202"/>
      <c r="AR689" s="202"/>
      <c r="AS689" s="202"/>
      <c r="AT689" s="202"/>
      <c r="AU689" s="202"/>
      <c r="AV689" s="202"/>
      <c r="AW689" s="202"/>
      <c r="AX689" s="202"/>
      <c r="AY689" s="202"/>
      <c r="AZ689" s="202"/>
      <c r="BA689" s="202"/>
      <c r="BB689" s="202"/>
      <c r="BC689" s="202"/>
      <c r="BD689" s="202"/>
      <c r="BE689" s="202"/>
      <c r="BF689" s="202"/>
      <c r="BG689" s="202"/>
      <c r="BH689" s="202"/>
      <c r="BI689" s="202"/>
      <c r="BJ689" s="202"/>
      <c r="BK689" s="202"/>
      <c r="BL689" s="202"/>
      <c r="BM689" s="202"/>
      <c r="BN689" s="202"/>
      <c r="BO689" s="202"/>
      <c r="BP689" s="202"/>
      <c r="BQ689" s="202"/>
      <c r="BR689" s="202"/>
      <c r="BS689" s="202"/>
      <c r="BT689" s="202"/>
      <c r="BU689" s="202"/>
      <c r="BV689" s="202"/>
      <c r="BW689" s="202"/>
      <c r="BX689" s="202"/>
    </row>
    <row r="690" spans="1:76" ht="11.25" customHeight="1" x14ac:dyDescent="0.2">
      <c r="A690" s="201"/>
      <c r="B690" s="201"/>
      <c r="C690" s="201"/>
      <c r="D690" s="201"/>
      <c r="E690" s="201"/>
      <c r="F690" s="201"/>
      <c r="G690" s="201"/>
      <c r="Z690" s="202"/>
      <c r="AA690" s="202"/>
      <c r="AB690" s="202"/>
      <c r="AC690" s="202"/>
      <c r="AD690" s="202"/>
      <c r="AE690" s="202"/>
      <c r="AF690" s="202"/>
      <c r="AG690" s="202"/>
      <c r="AH690" s="202"/>
      <c r="AI690" s="202"/>
      <c r="AJ690" s="202"/>
      <c r="AK690" s="202"/>
      <c r="AL690" s="202"/>
      <c r="AM690" s="202"/>
      <c r="AN690" s="202"/>
      <c r="AO690" s="202"/>
      <c r="AP690" s="202"/>
      <c r="AQ690" s="202"/>
      <c r="AR690" s="202"/>
      <c r="AS690" s="202"/>
      <c r="AT690" s="202"/>
      <c r="AU690" s="202"/>
      <c r="AV690" s="202"/>
      <c r="AW690" s="202"/>
      <c r="AX690" s="202"/>
      <c r="AY690" s="202"/>
      <c r="AZ690" s="202"/>
      <c r="BA690" s="202"/>
      <c r="BB690" s="202"/>
      <c r="BC690" s="202"/>
      <c r="BD690" s="202"/>
      <c r="BE690" s="202"/>
      <c r="BF690" s="202"/>
      <c r="BG690" s="202"/>
      <c r="BH690" s="202"/>
      <c r="BI690" s="202"/>
      <c r="BJ690" s="202"/>
      <c r="BK690" s="202"/>
      <c r="BL690" s="202"/>
      <c r="BM690" s="202"/>
      <c r="BN690" s="202"/>
      <c r="BO690" s="202"/>
      <c r="BP690" s="202"/>
      <c r="BQ690" s="202"/>
      <c r="BR690" s="202"/>
      <c r="BS690" s="202"/>
      <c r="BT690" s="202"/>
      <c r="BU690" s="202"/>
      <c r="BV690" s="202"/>
      <c r="BW690" s="202"/>
      <c r="BX690" s="202"/>
    </row>
    <row r="691" spans="1:76" ht="11.25" customHeight="1" x14ac:dyDescent="0.2">
      <c r="A691" s="201"/>
      <c r="B691" s="201"/>
      <c r="C691" s="201"/>
      <c r="D691" s="201"/>
      <c r="E691" s="201"/>
      <c r="F691" s="201"/>
      <c r="G691" s="201"/>
      <c r="Z691" s="202"/>
      <c r="AA691" s="202"/>
      <c r="AB691" s="202"/>
      <c r="AC691" s="202"/>
      <c r="AD691" s="202"/>
      <c r="AE691" s="202"/>
      <c r="AF691" s="202"/>
      <c r="AG691" s="202"/>
      <c r="AH691" s="202"/>
      <c r="AI691" s="202"/>
      <c r="AJ691" s="202"/>
      <c r="AK691" s="202"/>
      <c r="AL691" s="202"/>
      <c r="AM691" s="202"/>
      <c r="AN691" s="202"/>
      <c r="AO691" s="202"/>
      <c r="AP691" s="202"/>
      <c r="AQ691" s="202"/>
      <c r="AR691" s="202"/>
      <c r="AS691" s="202"/>
      <c r="AT691" s="202"/>
      <c r="AU691" s="202"/>
      <c r="AV691" s="202"/>
      <c r="AW691" s="202"/>
      <c r="AX691" s="202"/>
      <c r="AY691" s="202"/>
      <c r="AZ691" s="202"/>
      <c r="BA691" s="202"/>
      <c r="BB691" s="202"/>
      <c r="BC691" s="202"/>
      <c r="BD691" s="202"/>
      <c r="BE691" s="202"/>
      <c r="BF691" s="202"/>
      <c r="BG691" s="202"/>
      <c r="BH691" s="202"/>
      <c r="BI691" s="202"/>
      <c r="BJ691" s="202"/>
      <c r="BK691" s="202"/>
      <c r="BL691" s="202"/>
      <c r="BM691" s="202"/>
      <c r="BN691" s="202"/>
      <c r="BO691" s="202"/>
      <c r="BP691" s="202"/>
      <c r="BQ691" s="202"/>
      <c r="BR691" s="202"/>
      <c r="BS691" s="202"/>
      <c r="BT691" s="202"/>
      <c r="BU691" s="202"/>
      <c r="BV691" s="202"/>
      <c r="BW691" s="202"/>
      <c r="BX691" s="202"/>
    </row>
    <row r="692" spans="1:76" ht="11.25" customHeight="1" x14ac:dyDescent="0.2">
      <c r="A692" s="201"/>
      <c r="B692" s="201"/>
      <c r="C692" s="201"/>
      <c r="D692" s="201"/>
      <c r="E692" s="201"/>
      <c r="F692" s="201"/>
      <c r="G692" s="201"/>
      <c r="Z692" s="202"/>
      <c r="AA692" s="202"/>
      <c r="AB692" s="202"/>
      <c r="AC692" s="202"/>
      <c r="AD692" s="202"/>
      <c r="AE692" s="202"/>
      <c r="AF692" s="202"/>
      <c r="AG692" s="202"/>
      <c r="AH692" s="202"/>
      <c r="AI692" s="202"/>
      <c r="AJ692" s="202"/>
      <c r="AK692" s="202"/>
      <c r="AL692" s="202"/>
      <c r="AM692" s="202"/>
      <c r="AN692" s="202"/>
      <c r="AO692" s="202"/>
      <c r="AP692" s="202"/>
      <c r="AQ692" s="202"/>
      <c r="AR692" s="202"/>
      <c r="AS692" s="202"/>
      <c r="AT692" s="202"/>
      <c r="AU692" s="202"/>
      <c r="AV692" s="202"/>
      <c r="AW692" s="202"/>
      <c r="AX692" s="202"/>
      <c r="AY692" s="202"/>
      <c r="AZ692" s="202"/>
      <c r="BA692" s="202"/>
      <c r="BB692" s="202"/>
      <c r="BC692" s="202"/>
      <c r="BD692" s="202"/>
      <c r="BE692" s="202"/>
      <c r="BF692" s="202"/>
      <c r="BG692" s="202"/>
      <c r="BH692" s="202"/>
      <c r="BI692" s="202"/>
      <c r="BJ692" s="202"/>
      <c r="BK692" s="202"/>
      <c r="BL692" s="202"/>
      <c r="BM692" s="202"/>
      <c r="BN692" s="202"/>
      <c r="BO692" s="202"/>
      <c r="BP692" s="202"/>
      <c r="BQ692" s="202"/>
      <c r="BR692" s="202"/>
      <c r="BS692" s="202"/>
      <c r="BT692" s="202"/>
      <c r="BU692" s="202"/>
      <c r="BV692" s="202"/>
      <c r="BW692" s="202"/>
      <c r="BX692" s="202"/>
    </row>
    <row r="693" spans="1:76" ht="11.25" customHeight="1" x14ac:dyDescent="0.2">
      <c r="A693" s="201"/>
      <c r="B693" s="201"/>
      <c r="C693" s="201"/>
      <c r="D693" s="201"/>
      <c r="E693" s="201"/>
      <c r="F693" s="201"/>
      <c r="G693" s="201"/>
      <c r="Z693" s="202"/>
      <c r="AA693" s="202"/>
      <c r="AB693" s="202"/>
      <c r="AC693" s="202"/>
      <c r="AD693" s="202"/>
      <c r="AE693" s="202"/>
      <c r="AF693" s="202"/>
      <c r="AG693" s="202"/>
      <c r="AH693" s="202"/>
      <c r="AI693" s="202"/>
      <c r="AJ693" s="202"/>
      <c r="AK693" s="202"/>
      <c r="AL693" s="202"/>
      <c r="AM693" s="202"/>
      <c r="AN693" s="202"/>
      <c r="AO693" s="202"/>
      <c r="AP693" s="202"/>
      <c r="AQ693" s="202"/>
      <c r="AR693" s="202"/>
      <c r="AS693" s="202"/>
      <c r="AT693" s="202"/>
      <c r="AU693" s="202"/>
      <c r="AV693" s="202"/>
      <c r="AW693" s="202"/>
      <c r="AX693" s="202"/>
      <c r="AY693" s="202"/>
      <c r="AZ693" s="202"/>
      <c r="BA693" s="202"/>
      <c r="BB693" s="202"/>
      <c r="BC693" s="202"/>
      <c r="BD693" s="202"/>
      <c r="BE693" s="202"/>
      <c r="BF693" s="202"/>
      <c r="BG693" s="202"/>
      <c r="BH693" s="202"/>
      <c r="BI693" s="202"/>
      <c r="BJ693" s="202"/>
      <c r="BK693" s="202"/>
      <c r="BL693" s="202"/>
      <c r="BM693" s="202"/>
      <c r="BN693" s="202"/>
      <c r="BO693" s="202"/>
      <c r="BP693" s="202"/>
      <c r="BQ693" s="202"/>
      <c r="BR693" s="202"/>
      <c r="BS693" s="202"/>
      <c r="BT693" s="202"/>
      <c r="BU693" s="202"/>
      <c r="BV693" s="202"/>
      <c r="BW693" s="202"/>
      <c r="BX693" s="202"/>
    </row>
    <row r="694" spans="1:76" ht="11.25" customHeight="1" x14ac:dyDescent="0.2">
      <c r="A694" s="201"/>
      <c r="B694" s="201"/>
      <c r="C694" s="201"/>
      <c r="D694" s="201"/>
      <c r="E694" s="201"/>
      <c r="F694" s="201"/>
      <c r="G694" s="201"/>
      <c r="Z694" s="202"/>
      <c r="AA694" s="202"/>
      <c r="AB694" s="202"/>
      <c r="AC694" s="202"/>
      <c r="AD694" s="202"/>
      <c r="AE694" s="202"/>
      <c r="AF694" s="202"/>
      <c r="AG694" s="202"/>
      <c r="AH694" s="202"/>
      <c r="AI694" s="202"/>
      <c r="AJ694" s="202"/>
      <c r="AK694" s="202"/>
      <c r="AL694" s="202"/>
      <c r="AM694" s="202"/>
      <c r="AN694" s="202"/>
      <c r="AO694" s="202"/>
      <c r="AP694" s="202"/>
      <c r="AQ694" s="202"/>
      <c r="AR694" s="202"/>
      <c r="AS694" s="202"/>
      <c r="AT694" s="202"/>
      <c r="AU694" s="202"/>
      <c r="AV694" s="202"/>
      <c r="AW694" s="202"/>
      <c r="AX694" s="202"/>
      <c r="AY694" s="202"/>
      <c r="AZ694" s="202"/>
      <c r="BA694" s="202"/>
      <c r="BB694" s="202"/>
      <c r="BC694" s="202"/>
      <c r="BD694" s="202"/>
      <c r="BE694" s="202"/>
      <c r="BF694" s="202"/>
      <c r="BG694" s="202"/>
      <c r="BH694" s="202"/>
      <c r="BI694" s="202"/>
      <c r="BJ694" s="202"/>
      <c r="BK694" s="202"/>
      <c r="BL694" s="202"/>
      <c r="BM694" s="202"/>
      <c r="BN694" s="202"/>
      <c r="BO694" s="202"/>
      <c r="BP694" s="202"/>
      <c r="BQ694" s="202"/>
      <c r="BR694" s="202"/>
      <c r="BS694" s="202"/>
      <c r="BT694" s="202"/>
      <c r="BU694" s="202"/>
      <c r="BV694" s="202"/>
      <c r="BW694" s="202"/>
      <c r="BX694" s="202"/>
    </row>
    <row r="695" spans="1:76" ht="11.25" customHeight="1" x14ac:dyDescent="0.2">
      <c r="A695" s="201"/>
      <c r="B695" s="201"/>
      <c r="C695" s="201"/>
      <c r="D695" s="201"/>
      <c r="E695" s="201"/>
      <c r="F695" s="201"/>
      <c r="G695" s="201"/>
      <c r="Z695" s="202"/>
      <c r="AA695" s="202"/>
      <c r="AB695" s="202"/>
      <c r="AC695" s="202"/>
      <c r="AD695" s="202"/>
      <c r="AE695" s="202"/>
      <c r="AF695" s="202"/>
      <c r="AG695" s="202"/>
      <c r="AH695" s="202"/>
      <c r="AI695" s="202"/>
      <c r="AJ695" s="202"/>
      <c r="AK695" s="202"/>
      <c r="AL695" s="202"/>
      <c r="AM695" s="202"/>
      <c r="AN695" s="202"/>
      <c r="AO695" s="202"/>
      <c r="AP695" s="202"/>
      <c r="AQ695" s="202"/>
      <c r="AR695" s="202"/>
      <c r="AS695" s="202"/>
      <c r="AT695" s="202"/>
      <c r="AU695" s="202"/>
      <c r="AV695" s="202"/>
      <c r="AW695" s="202"/>
      <c r="AX695" s="202"/>
      <c r="AY695" s="202"/>
      <c r="AZ695" s="202"/>
      <c r="BA695" s="202"/>
      <c r="BB695" s="202"/>
      <c r="BC695" s="202"/>
      <c r="BD695" s="202"/>
      <c r="BE695" s="202"/>
      <c r="BF695" s="202"/>
      <c r="BG695" s="202"/>
      <c r="BH695" s="202"/>
      <c r="BI695" s="202"/>
      <c r="BJ695" s="202"/>
      <c r="BK695" s="202"/>
      <c r="BL695" s="202"/>
      <c r="BM695" s="202"/>
      <c r="BN695" s="202"/>
      <c r="BO695" s="202"/>
      <c r="BP695" s="202"/>
      <c r="BQ695" s="202"/>
      <c r="BR695" s="202"/>
      <c r="BS695" s="202"/>
      <c r="BT695" s="202"/>
      <c r="BU695" s="202"/>
      <c r="BV695" s="202"/>
      <c r="BW695" s="202"/>
      <c r="BX695" s="202"/>
    </row>
    <row r="696" spans="1:76" ht="11.25" customHeight="1" x14ac:dyDescent="0.2">
      <c r="A696" s="201"/>
      <c r="B696" s="201"/>
      <c r="C696" s="201"/>
      <c r="D696" s="201"/>
      <c r="E696" s="201"/>
      <c r="F696" s="201"/>
      <c r="G696" s="201"/>
      <c r="Z696" s="202"/>
      <c r="AA696" s="202"/>
      <c r="AB696" s="202"/>
      <c r="AC696" s="202"/>
      <c r="AD696" s="202"/>
      <c r="AE696" s="202"/>
      <c r="AF696" s="202"/>
      <c r="AG696" s="202"/>
      <c r="AH696" s="202"/>
      <c r="AI696" s="202"/>
      <c r="AJ696" s="202"/>
      <c r="AK696" s="202"/>
      <c r="AL696" s="202"/>
      <c r="AM696" s="202"/>
      <c r="AN696" s="202"/>
      <c r="AO696" s="202"/>
      <c r="AP696" s="202"/>
      <c r="AQ696" s="202"/>
      <c r="AR696" s="202"/>
      <c r="AS696" s="202"/>
      <c r="AT696" s="202"/>
      <c r="AU696" s="202"/>
      <c r="AV696" s="202"/>
      <c r="AW696" s="202"/>
      <c r="AX696" s="202"/>
      <c r="AY696" s="202"/>
      <c r="AZ696" s="202"/>
      <c r="BA696" s="202"/>
      <c r="BB696" s="202"/>
      <c r="BC696" s="202"/>
      <c r="BD696" s="202"/>
      <c r="BE696" s="202"/>
      <c r="BF696" s="202"/>
      <c r="BG696" s="202"/>
      <c r="BH696" s="202"/>
      <c r="BI696" s="202"/>
      <c r="BJ696" s="202"/>
      <c r="BK696" s="202"/>
      <c r="BL696" s="202"/>
      <c r="BM696" s="202"/>
      <c r="BN696" s="202"/>
      <c r="BO696" s="202"/>
      <c r="BP696" s="202"/>
      <c r="BQ696" s="202"/>
      <c r="BR696" s="202"/>
      <c r="BS696" s="202"/>
      <c r="BT696" s="202"/>
      <c r="BU696" s="202"/>
      <c r="BV696" s="202"/>
      <c r="BW696" s="202"/>
      <c r="BX696" s="202"/>
    </row>
    <row r="697" spans="1:76" ht="11.25" customHeight="1" x14ac:dyDescent="0.2">
      <c r="A697" s="201"/>
      <c r="B697" s="201"/>
      <c r="C697" s="201"/>
      <c r="D697" s="201"/>
      <c r="E697" s="201"/>
      <c r="F697" s="201"/>
      <c r="G697" s="201"/>
      <c r="Z697" s="202"/>
      <c r="AA697" s="202"/>
      <c r="AB697" s="202"/>
      <c r="AC697" s="202"/>
      <c r="AD697" s="202"/>
      <c r="AE697" s="202"/>
      <c r="AF697" s="202"/>
      <c r="AG697" s="202"/>
      <c r="AH697" s="202"/>
      <c r="AI697" s="202"/>
      <c r="AJ697" s="202"/>
      <c r="AK697" s="202"/>
      <c r="AL697" s="202"/>
      <c r="AM697" s="202"/>
      <c r="AN697" s="202"/>
      <c r="AO697" s="202"/>
      <c r="AP697" s="202"/>
      <c r="AQ697" s="202"/>
      <c r="AR697" s="202"/>
      <c r="AS697" s="202"/>
      <c r="AT697" s="202"/>
      <c r="AU697" s="202"/>
      <c r="AV697" s="202"/>
      <c r="AW697" s="202"/>
      <c r="AX697" s="202"/>
      <c r="AY697" s="202"/>
      <c r="AZ697" s="202"/>
      <c r="BA697" s="202"/>
      <c r="BB697" s="202"/>
      <c r="BC697" s="202"/>
      <c r="BD697" s="202"/>
      <c r="BE697" s="202"/>
      <c r="BF697" s="202"/>
      <c r="BG697" s="202"/>
      <c r="BH697" s="202"/>
      <c r="BI697" s="202"/>
      <c r="BJ697" s="202"/>
      <c r="BK697" s="202"/>
      <c r="BL697" s="202"/>
      <c r="BM697" s="202"/>
      <c r="BN697" s="202"/>
      <c r="BO697" s="202"/>
      <c r="BP697" s="202"/>
      <c r="BQ697" s="202"/>
      <c r="BR697" s="202"/>
      <c r="BS697" s="202"/>
      <c r="BT697" s="202"/>
      <c r="BU697" s="202"/>
      <c r="BV697" s="202"/>
      <c r="BW697" s="202"/>
      <c r="BX697" s="202"/>
    </row>
    <row r="698" spans="1:76" ht="11.25" customHeight="1" x14ac:dyDescent="0.2">
      <c r="A698" s="201"/>
      <c r="B698" s="201"/>
      <c r="C698" s="201"/>
      <c r="D698" s="201"/>
      <c r="E698" s="201"/>
      <c r="F698" s="201"/>
      <c r="G698" s="201"/>
      <c r="Z698" s="202"/>
      <c r="AA698" s="202"/>
      <c r="AB698" s="202"/>
      <c r="AC698" s="202"/>
      <c r="AD698" s="202"/>
      <c r="AE698" s="202"/>
      <c r="AF698" s="202"/>
      <c r="AG698" s="202"/>
      <c r="AH698" s="202"/>
      <c r="AI698" s="202"/>
      <c r="AJ698" s="202"/>
      <c r="AK698" s="202"/>
      <c r="AL698" s="202"/>
      <c r="AM698" s="202"/>
      <c r="AN698" s="202"/>
      <c r="AO698" s="202"/>
      <c r="AP698" s="202"/>
      <c r="AQ698" s="202"/>
      <c r="AR698" s="202"/>
      <c r="AS698" s="202"/>
      <c r="AT698" s="202"/>
      <c r="AU698" s="202"/>
      <c r="AV698" s="202"/>
      <c r="AW698" s="202"/>
      <c r="AX698" s="202"/>
      <c r="AY698" s="202"/>
      <c r="AZ698" s="202"/>
      <c r="BA698" s="202"/>
      <c r="BB698" s="202"/>
      <c r="BC698" s="202"/>
      <c r="BD698" s="202"/>
      <c r="BE698" s="202"/>
      <c r="BF698" s="202"/>
      <c r="BG698" s="202"/>
      <c r="BH698" s="202"/>
      <c r="BI698" s="202"/>
      <c r="BJ698" s="202"/>
      <c r="BK698" s="202"/>
      <c r="BL698" s="202"/>
      <c r="BM698" s="202"/>
      <c r="BN698" s="202"/>
      <c r="BO698" s="202"/>
      <c r="BP698" s="202"/>
      <c r="BQ698" s="202"/>
      <c r="BR698" s="202"/>
      <c r="BS698" s="202"/>
      <c r="BT698" s="202"/>
      <c r="BU698" s="202"/>
      <c r="BV698" s="202"/>
      <c r="BW698" s="202"/>
      <c r="BX698" s="202"/>
    </row>
    <row r="699" spans="1:76" ht="11.25" customHeight="1" x14ac:dyDescent="0.2">
      <c r="A699" s="201"/>
      <c r="B699" s="201"/>
      <c r="C699" s="201"/>
      <c r="D699" s="201"/>
      <c r="E699" s="201"/>
      <c r="F699" s="201"/>
      <c r="G699" s="201"/>
      <c r="Z699" s="202"/>
      <c r="AA699" s="202"/>
      <c r="AB699" s="202"/>
      <c r="AC699" s="202"/>
      <c r="AD699" s="202"/>
      <c r="AE699" s="202"/>
      <c r="AF699" s="202"/>
      <c r="AG699" s="202"/>
      <c r="AH699" s="202"/>
      <c r="AI699" s="202"/>
      <c r="AJ699" s="202"/>
      <c r="AK699" s="202"/>
      <c r="AL699" s="202"/>
      <c r="AM699" s="202"/>
      <c r="AN699" s="202"/>
      <c r="AO699" s="202"/>
      <c r="AP699" s="202"/>
      <c r="AQ699" s="202"/>
      <c r="AR699" s="202"/>
      <c r="AS699" s="202"/>
      <c r="AT699" s="202"/>
      <c r="AU699" s="202"/>
      <c r="AV699" s="202"/>
      <c r="AW699" s="202"/>
      <c r="AX699" s="202"/>
      <c r="AY699" s="202"/>
      <c r="AZ699" s="202"/>
      <c r="BA699" s="202"/>
      <c r="BB699" s="202"/>
      <c r="BC699" s="202"/>
      <c r="BD699" s="202"/>
      <c r="BE699" s="202"/>
      <c r="BF699" s="202"/>
      <c r="BG699" s="202"/>
      <c r="BH699" s="202"/>
      <c r="BI699" s="202"/>
      <c r="BJ699" s="202"/>
      <c r="BK699" s="202"/>
      <c r="BL699" s="202"/>
      <c r="BM699" s="202"/>
      <c r="BN699" s="202"/>
      <c r="BO699" s="202"/>
      <c r="BP699" s="202"/>
      <c r="BQ699" s="202"/>
      <c r="BR699" s="202"/>
      <c r="BS699" s="202"/>
      <c r="BT699" s="202"/>
      <c r="BU699" s="202"/>
      <c r="BV699" s="202"/>
      <c r="BW699" s="202"/>
      <c r="BX699" s="202"/>
    </row>
    <row r="700" spans="1:76" ht="11.25" customHeight="1" x14ac:dyDescent="0.2">
      <c r="A700" s="201"/>
      <c r="B700" s="201"/>
      <c r="C700" s="201"/>
      <c r="D700" s="201"/>
      <c r="E700" s="201"/>
      <c r="F700" s="201"/>
      <c r="G700" s="201"/>
      <c r="Z700" s="202"/>
      <c r="AA700" s="202"/>
      <c r="AB700" s="202"/>
      <c r="AC700" s="202"/>
      <c r="AD700" s="202"/>
      <c r="AE700" s="202"/>
      <c r="AF700" s="202"/>
      <c r="AG700" s="202"/>
      <c r="AH700" s="202"/>
      <c r="AI700" s="202"/>
      <c r="AJ700" s="202"/>
      <c r="AK700" s="202"/>
      <c r="AL700" s="202"/>
      <c r="AM700" s="202"/>
      <c r="AN700" s="202"/>
      <c r="AO700" s="202"/>
      <c r="AP700" s="202"/>
      <c r="AQ700" s="202"/>
      <c r="AR700" s="202"/>
      <c r="AS700" s="202"/>
      <c r="AT700" s="202"/>
      <c r="AU700" s="202"/>
      <c r="AV700" s="202"/>
      <c r="AW700" s="202"/>
      <c r="AX700" s="202"/>
      <c r="AY700" s="202"/>
      <c r="AZ700" s="202"/>
      <c r="BA700" s="202"/>
      <c r="BB700" s="202"/>
      <c r="BC700" s="202"/>
      <c r="BD700" s="202"/>
      <c r="BE700" s="202"/>
      <c r="BF700" s="202"/>
      <c r="BG700" s="202"/>
      <c r="BH700" s="202"/>
      <c r="BI700" s="202"/>
      <c r="BJ700" s="202"/>
      <c r="BK700" s="202"/>
      <c r="BL700" s="202"/>
      <c r="BM700" s="202"/>
      <c r="BN700" s="202"/>
      <c r="BO700" s="202"/>
      <c r="BP700" s="202"/>
      <c r="BQ700" s="202"/>
      <c r="BR700" s="202"/>
      <c r="BS700" s="202"/>
      <c r="BT700" s="202"/>
      <c r="BU700" s="202"/>
      <c r="BV700" s="202"/>
      <c r="BW700" s="202"/>
      <c r="BX700" s="202"/>
    </row>
    <row r="701" spans="1:76" ht="11.25" customHeight="1" x14ac:dyDescent="0.2">
      <c r="A701" s="201"/>
      <c r="B701" s="201"/>
      <c r="C701" s="201"/>
      <c r="D701" s="201"/>
      <c r="E701" s="201"/>
      <c r="F701" s="201"/>
      <c r="G701" s="201"/>
      <c r="Z701" s="202"/>
      <c r="AA701" s="202"/>
      <c r="AB701" s="202"/>
      <c r="AC701" s="202"/>
      <c r="AD701" s="202"/>
      <c r="AE701" s="202"/>
      <c r="AF701" s="202"/>
      <c r="AG701" s="202"/>
      <c r="AH701" s="202"/>
      <c r="AI701" s="202"/>
      <c r="AJ701" s="202"/>
      <c r="AK701" s="202"/>
      <c r="AL701" s="202"/>
      <c r="AM701" s="202"/>
      <c r="AN701" s="202"/>
      <c r="AO701" s="202"/>
      <c r="AP701" s="202"/>
      <c r="AQ701" s="202"/>
      <c r="AR701" s="202"/>
      <c r="AS701" s="202"/>
      <c r="AT701" s="202"/>
      <c r="AU701" s="202"/>
      <c r="AV701" s="202"/>
      <c r="AW701" s="202"/>
      <c r="AX701" s="202"/>
      <c r="AY701" s="202"/>
      <c r="AZ701" s="202"/>
      <c r="BA701" s="202"/>
      <c r="BB701" s="202"/>
      <c r="BC701" s="202"/>
      <c r="BD701" s="202"/>
      <c r="BE701" s="202"/>
      <c r="BF701" s="202"/>
      <c r="BG701" s="202"/>
      <c r="BH701" s="202"/>
      <c r="BI701" s="202"/>
      <c r="BJ701" s="202"/>
      <c r="BK701" s="202"/>
      <c r="BL701" s="202"/>
      <c r="BM701" s="202"/>
      <c r="BN701" s="202"/>
      <c r="BO701" s="202"/>
      <c r="BP701" s="202"/>
      <c r="BQ701" s="202"/>
      <c r="BR701" s="202"/>
      <c r="BS701" s="202"/>
      <c r="BT701" s="202"/>
      <c r="BU701" s="202"/>
      <c r="BV701" s="202"/>
      <c r="BW701" s="202"/>
      <c r="BX701" s="202"/>
    </row>
    <row r="702" spans="1:76" ht="11.25" customHeight="1" x14ac:dyDescent="0.2">
      <c r="A702" s="201"/>
      <c r="B702" s="201"/>
      <c r="C702" s="201"/>
      <c r="D702" s="201"/>
      <c r="E702" s="201"/>
      <c r="F702" s="201"/>
      <c r="G702" s="201"/>
      <c r="Z702" s="202"/>
      <c r="AA702" s="202"/>
      <c r="AB702" s="202"/>
      <c r="AC702" s="202"/>
      <c r="AD702" s="202"/>
      <c r="AE702" s="202"/>
      <c r="AF702" s="202"/>
      <c r="AG702" s="202"/>
      <c r="AH702" s="202"/>
      <c r="AI702" s="202"/>
      <c r="AJ702" s="202"/>
      <c r="AK702" s="202"/>
      <c r="AL702" s="202"/>
      <c r="AM702" s="202"/>
      <c r="AN702" s="202"/>
      <c r="AO702" s="202"/>
      <c r="AP702" s="202"/>
      <c r="AQ702" s="202"/>
      <c r="AR702" s="202"/>
      <c r="AS702" s="202"/>
      <c r="AT702" s="202"/>
      <c r="AU702" s="202"/>
      <c r="AV702" s="202"/>
      <c r="AW702" s="202"/>
      <c r="AX702" s="202"/>
      <c r="AY702" s="202"/>
      <c r="AZ702" s="202"/>
      <c r="BA702" s="202"/>
      <c r="BB702" s="202"/>
      <c r="BC702" s="202"/>
      <c r="BD702" s="202"/>
      <c r="BE702" s="202"/>
      <c r="BF702" s="202"/>
      <c r="BG702" s="202"/>
      <c r="BH702" s="202"/>
      <c r="BI702" s="202"/>
      <c r="BJ702" s="202"/>
      <c r="BK702" s="202"/>
      <c r="BL702" s="202"/>
      <c r="BM702" s="202"/>
      <c r="BN702" s="202"/>
      <c r="BO702" s="202"/>
      <c r="BP702" s="202"/>
      <c r="BQ702" s="202"/>
      <c r="BR702" s="202"/>
      <c r="BS702" s="202"/>
      <c r="BT702" s="202"/>
      <c r="BU702" s="202"/>
      <c r="BV702" s="202"/>
      <c r="BW702" s="202"/>
      <c r="BX702" s="202"/>
    </row>
    <row r="703" spans="1:76" ht="11.25" customHeight="1" x14ac:dyDescent="0.2">
      <c r="A703" s="201"/>
      <c r="B703" s="201"/>
      <c r="C703" s="201"/>
      <c r="D703" s="201"/>
      <c r="E703" s="201"/>
      <c r="F703" s="201"/>
      <c r="G703" s="201"/>
      <c r="Z703" s="202"/>
      <c r="AA703" s="202"/>
      <c r="AB703" s="202"/>
      <c r="AC703" s="202"/>
      <c r="AD703" s="202"/>
      <c r="AE703" s="202"/>
      <c r="AF703" s="202"/>
      <c r="AG703" s="202"/>
      <c r="AH703" s="202"/>
      <c r="AI703" s="202"/>
      <c r="AJ703" s="202"/>
      <c r="AK703" s="202"/>
      <c r="AL703" s="202"/>
      <c r="AM703" s="202"/>
      <c r="AN703" s="202"/>
      <c r="AO703" s="202"/>
      <c r="AP703" s="202"/>
      <c r="AQ703" s="202"/>
      <c r="AR703" s="202"/>
      <c r="AS703" s="202"/>
      <c r="AT703" s="202"/>
      <c r="AU703" s="202"/>
      <c r="AV703" s="202"/>
      <c r="AW703" s="202"/>
      <c r="AX703" s="202"/>
      <c r="AY703" s="202"/>
      <c r="AZ703" s="202"/>
      <c r="BA703" s="202"/>
      <c r="BB703" s="202"/>
      <c r="BC703" s="202"/>
      <c r="BD703" s="202"/>
      <c r="BE703" s="202"/>
      <c r="BF703" s="202"/>
      <c r="BG703" s="202"/>
      <c r="BH703" s="202"/>
      <c r="BI703" s="202"/>
      <c r="BJ703" s="202"/>
      <c r="BK703" s="202"/>
      <c r="BL703" s="202"/>
      <c r="BM703" s="202"/>
      <c r="BN703" s="202"/>
      <c r="BO703" s="202"/>
      <c r="BP703" s="202"/>
      <c r="BQ703" s="202"/>
      <c r="BR703" s="202"/>
      <c r="BS703" s="202"/>
      <c r="BT703" s="202"/>
      <c r="BU703" s="202"/>
      <c r="BV703" s="202"/>
      <c r="BW703" s="202"/>
      <c r="BX703" s="202"/>
    </row>
    <row r="704" spans="1:76" ht="11.25" customHeight="1" x14ac:dyDescent="0.2">
      <c r="A704" s="201"/>
      <c r="B704" s="201"/>
      <c r="C704" s="201"/>
      <c r="D704" s="201"/>
      <c r="E704" s="201"/>
      <c r="F704" s="201"/>
      <c r="G704" s="201"/>
      <c r="Z704" s="202"/>
      <c r="AA704" s="202"/>
      <c r="AB704" s="202"/>
      <c r="AC704" s="202"/>
      <c r="AD704" s="202"/>
      <c r="AE704" s="202"/>
      <c r="AF704" s="202"/>
      <c r="AG704" s="202"/>
      <c r="AH704" s="202"/>
      <c r="AI704" s="202"/>
      <c r="AJ704" s="202"/>
      <c r="AK704" s="202"/>
      <c r="AL704" s="202"/>
      <c r="AM704" s="202"/>
      <c r="AN704" s="202"/>
      <c r="AO704" s="202"/>
      <c r="AP704" s="202"/>
      <c r="AQ704" s="202"/>
      <c r="AR704" s="202"/>
      <c r="AS704" s="202"/>
      <c r="AT704" s="202"/>
      <c r="AU704" s="202"/>
      <c r="AV704" s="202"/>
      <c r="AW704" s="202"/>
      <c r="AX704" s="202"/>
      <c r="AY704" s="202"/>
      <c r="AZ704" s="202"/>
      <c r="BA704" s="202"/>
      <c r="BB704" s="202"/>
      <c r="BC704" s="202"/>
      <c r="BD704" s="202"/>
      <c r="BE704" s="202"/>
      <c r="BF704" s="202"/>
      <c r="BG704" s="202"/>
      <c r="BH704" s="202"/>
      <c r="BI704" s="202"/>
      <c r="BJ704" s="202"/>
      <c r="BK704" s="202"/>
      <c r="BL704" s="202"/>
      <c r="BM704" s="202"/>
      <c r="BN704" s="202"/>
      <c r="BO704" s="202"/>
      <c r="BP704" s="202"/>
      <c r="BQ704" s="202"/>
      <c r="BR704" s="202"/>
      <c r="BS704" s="202"/>
      <c r="BT704" s="202"/>
      <c r="BU704" s="202"/>
      <c r="BV704" s="202"/>
      <c r="BW704" s="202"/>
      <c r="BX704" s="202"/>
    </row>
    <row r="705" spans="1:76" ht="11.25" customHeight="1" x14ac:dyDescent="0.2">
      <c r="A705" s="201"/>
      <c r="B705" s="201"/>
      <c r="C705" s="201"/>
      <c r="D705" s="201"/>
      <c r="E705" s="201"/>
      <c r="F705" s="201"/>
      <c r="G705" s="201"/>
      <c r="Z705" s="202"/>
      <c r="AA705" s="202"/>
      <c r="AB705" s="202"/>
      <c r="AC705" s="202"/>
      <c r="AD705" s="202"/>
      <c r="AE705" s="202"/>
      <c r="AF705" s="202"/>
      <c r="AG705" s="202"/>
      <c r="AH705" s="202"/>
      <c r="AI705" s="202"/>
      <c r="AJ705" s="202"/>
      <c r="AK705" s="202"/>
      <c r="AL705" s="202"/>
      <c r="AM705" s="202"/>
      <c r="AN705" s="202"/>
      <c r="AO705" s="202"/>
      <c r="AP705" s="202"/>
      <c r="AQ705" s="202"/>
      <c r="AR705" s="202"/>
      <c r="AS705" s="202"/>
      <c r="AT705" s="202"/>
      <c r="AU705" s="202"/>
      <c r="AV705" s="202"/>
      <c r="AW705" s="202"/>
      <c r="AX705" s="202"/>
      <c r="AY705" s="202"/>
      <c r="AZ705" s="202"/>
      <c r="BA705" s="202"/>
      <c r="BB705" s="202"/>
      <c r="BC705" s="202"/>
      <c r="BD705" s="202"/>
      <c r="BE705" s="202"/>
      <c r="BF705" s="202"/>
      <c r="BG705" s="202"/>
      <c r="BH705" s="202"/>
      <c r="BI705" s="202"/>
      <c r="BJ705" s="202"/>
      <c r="BK705" s="202"/>
      <c r="BL705" s="202"/>
      <c r="BM705" s="202"/>
      <c r="BN705" s="202"/>
      <c r="BO705" s="202"/>
      <c r="BP705" s="202"/>
      <c r="BQ705" s="202"/>
      <c r="BR705" s="202"/>
      <c r="BS705" s="202"/>
      <c r="BT705" s="202"/>
      <c r="BU705" s="202"/>
      <c r="BV705" s="202"/>
      <c r="BW705" s="202"/>
      <c r="BX705" s="202"/>
    </row>
    <row r="706" spans="1:76" ht="11.25" customHeight="1" x14ac:dyDescent="0.2">
      <c r="A706" s="201"/>
      <c r="B706" s="201"/>
      <c r="C706" s="201"/>
      <c r="D706" s="201"/>
      <c r="E706" s="201"/>
      <c r="F706" s="201"/>
      <c r="G706" s="201"/>
      <c r="Z706" s="202"/>
      <c r="AA706" s="202"/>
      <c r="AB706" s="202"/>
      <c r="AC706" s="202"/>
      <c r="AD706" s="202"/>
      <c r="AE706" s="202"/>
      <c r="AF706" s="202"/>
      <c r="AG706" s="202"/>
      <c r="AH706" s="202"/>
      <c r="AI706" s="202"/>
      <c r="AJ706" s="202"/>
      <c r="AK706" s="202"/>
      <c r="AL706" s="202"/>
      <c r="AM706" s="202"/>
      <c r="AN706" s="202"/>
      <c r="AO706" s="202"/>
      <c r="AP706" s="202"/>
      <c r="AQ706" s="202"/>
      <c r="AR706" s="202"/>
      <c r="AS706" s="202"/>
      <c r="AT706" s="202"/>
      <c r="AU706" s="202"/>
      <c r="AV706" s="202"/>
      <c r="AW706" s="202"/>
      <c r="AX706" s="202"/>
      <c r="AY706" s="202"/>
      <c r="AZ706" s="202"/>
      <c r="BA706" s="202"/>
      <c r="BB706" s="202"/>
      <c r="BC706" s="202"/>
      <c r="BD706" s="202"/>
      <c r="BE706" s="202"/>
      <c r="BF706" s="202"/>
      <c r="BG706" s="202"/>
      <c r="BH706" s="202"/>
      <c r="BI706" s="202"/>
      <c r="BJ706" s="202"/>
      <c r="BK706" s="202"/>
      <c r="BL706" s="202"/>
      <c r="BM706" s="202"/>
      <c r="BN706" s="202"/>
      <c r="BO706" s="202"/>
      <c r="BP706" s="202"/>
      <c r="BQ706" s="202"/>
      <c r="BR706" s="202"/>
      <c r="BS706" s="202"/>
      <c r="BT706" s="202"/>
      <c r="BU706" s="202"/>
      <c r="BV706" s="202"/>
      <c r="BW706" s="202"/>
      <c r="BX706" s="202"/>
    </row>
    <row r="707" spans="1:76" ht="11.25" customHeight="1" x14ac:dyDescent="0.2">
      <c r="A707" s="201"/>
      <c r="B707" s="201"/>
      <c r="C707" s="201"/>
      <c r="D707" s="201"/>
      <c r="E707" s="201"/>
      <c r="F707" s="201"/>
      <c r="G707" s="201"/>
      <c r="Z707" s="202"/>
      <c r="AA707" s="202"/>
      <c r="AB707" s="202"/>
      <c r="AC707" s="202"/>
      <c r="AD707" s="202"/>
      <c r="AE707" s="202"/>
      <c r="AF707" s="202"/>
      <c r="AG707" s="202"/>
      <c r="AH707" s="202"/>
      <c r="AI707" s="202"/>
      <c r="AJ707" s="202"/>
      <c r="AK707" s="202"/>
      <c r="AL707" s="202"/>
      <c r="AM707" s="202"/>
      <c r="AN707" s="202"/>
      <c r="AO707" s="202"/>
      <c r="AP707" s="202"/>
      <c r="AQ707" s="202"/>
      <c r="AR707" s="202"/>
      <c r="AS707" s="202"/>
      <c r="AT707" s="202"/>
      <c r="AU707" s="202"/>
      <c r="AV707" s="202"/>
      <c r="AW707" s="202"/>
      <c r="AX707" s="202"/>
      <c r="AY707" s="202"/>
      <c r="AZ707" s="202"/>
      <c r="BA707" s="202"/>
      <c r="BB707" s="202"/>
      <c r="BC707" s="202"/>
      <c r="BD707" s="202"/>
      <c r="BE707" s="202"/>
      <c r="BF707" s="202"/>
      <c r="BG707" s="202"/>
      <c r="BH707" s="202"/>
      <c r="BI707" s="202"/>
      <c r="BJ707" s="202"/>
      <c r="BK707" s="202"/>
      <c r="BL707" s="202"/>
      <c r="BM707" s="202"/>
      <c r="BN707" s="202"/>
      <c r="BO707" s="202"/>
      <c r="BP707" s="202"/>
      <c r="BQ707" s="202"/>
      <c r="BR707" s="202"/>
      <c r="BS707" s="202"/>
      <c r="BT707" s="202"/>
      <c r="BU707" s="202"/>
      <c r="BV707" s="202"/>
      <c r="BW707" s="202"/>
      <c r="BX707" s="202"/>
    </row>
    <row r="708" spans="1:76" ht="11.25" customHeight="1" x14ac:dyDescent="0.2">
      <c r="A708" s="201"/>
      <c r="B708" s="201"/>
      <c r="C708" s="201"/>
      <c r="D708" s="201"/>
      <c r="E708" s="201"/>
      <c r="F708" s="201"/>
      <c r="G708" s="201"/>
      <c r="Z708" s="202"/>
      <c r="AA708" s="202"/>
      <c r="AB708" s="202"/>
      <c r="AC708" s="202"/>
      <c r="AD708" s="202"/>
      <c r="AE708" s="202"/>
      <c r="AF708" s="202"/>
      <c r="AG708" s="202"/>
      <c r="AH708" s="202"/>
      <c r="AI708" s="202"/>
      <c r="AJ708" s="202"/>
      <c r="AK708" s="202"/>
      <c r="AL708" s="202"/>
      <c r="AM708" s="202"/>
      <c r="AN708" s="202"/>
      <c r="AO708" s="202"/>
      <c r="AP708" s="202"/>
      <c r="AQ708" s="202"/>
      <c r="AR708" s="202"/>
      <c r="AS708" s="202"/>
      <c r="AT708" s="202"/>
      <c r="AU708" s="202"/>
      <c r="AV708" s="202"/>
      <c r="AW708" s="202"/>
      <c r="AX708" s="202"/>
      <c r="AY708" s="202"/>
      <c r="AZ708" s="202"/>
      <c r="BA708" s="202"/>
      <c r="BB708" s="202"/>
      <c r="BC708" s="202"/>
      <c r="BD708" s="202"/>
      <c r="BE708" s="202"/>
      <c r="BF708" s="202"/>
      <c r="BG708" s="202"/>
      <c r="BH708" s="202"/>
      <c r="BI708" s="202"/>
      <c r="BJ708" s="202"/>
      <c r="BK708" s="202"/>
      <c r="BL708" s="202"/>
      <c r="BM708" s="202"/>
      <c r="BN708" s="202"/>
      <c r="BO708" s="202"/>
      <c r="BP708" s="202"/>
      <c r="BQ708" s="202"/>
      <c r="BR708" s="202"/>
      <c r="BS708" s="202"/>
      <c r="BT708" s="202"/>
      <c r="BU708" s="202"/>
      <c r="BV708" s="202"/>
      <c r="BW708" s="202"/>
      <c r="BX708" s="202"/>
    </row>
    <row r="709" spans="1:76" ht="11.25" customHeight="1" x14ac:dyDescent="0.2">
      <c r="A709" s="201"/>
      <c r="B709" s="201"/>
      <c r="C709" s="201"/>
      <c r="D709" s="201"/>
      <c r="E709" s="201"/>
      <c r="F709" s="201"/>
      <c r="G709" s="201"/>
      <c r="Z709" s="202"/>
      <c r="AA709" s="202"/>
      <c r="AB709" s="202"/>
      <c r="AC709" s="202"/>
      <c r="AD709" s="202"/>
      <c r="AE709" s="202"/>
      <c r="AF709" s="202"/>
      <c r="AG709" s="202"/>
      <c r="AH709" s="202"/>
      <c r="AI709" s="202"/>
      <c r="AJ709" s="202"/>
      <c r="AK709" s="202"/>
      <c r="AL709" s="202"/>
      <c r="AM709" s="202"/>
      <c r="AN709" s="202"/>
      <c r="AO709" s="202"/>
      <c r="AP709" s="202"/>
      <c r="AQ709" s="202"/>
      <c r="AR709" s="202"/>
      <c r="AS709" s="202"/>
      <c r="AT709" s="202"/>
      <c r="AU709" s="202"/>
      <c r="AV709" s="202"/>
      <c r="AW709" s="202"/>
      <c r="AX709" s="202"/>
      <c r="AY709" s="202"/>
      <c r="AZ709" s="202"/>
      <c r="BA709" s="202"/>
      <c r="BB709" s="202"/>
      <c r="BC709" s="202"/>
      <c r="BD709" s="202"/>
      <c r="BE709" s="202"/>
      <c r="BF709" s="202"/>
      <c r="BG709" s="202"/>
      <c r="BH709" s="202"/>
      <c r="BI709" s="202"/>
      <c r="BJ709" s="202"/>
      <c r="BK709" s="202"/>
      <c r="BL709" s="202"/>
      <c r="BM709" s="202"/>
      <c r="BN709" s="202"/>
      <c r="BO709" s="202"/>
      <c r="BP709" s="202"/>
      <c r="BQ709" s="202"/>
      <c r="BR709" s="202"/>
      <c r="BS709" s="202"/>
      <c r="BT709" s="202"/>
      <c r="BU709" s="202"/>
      <c r="BV709" s="202"/>
      <c r="BW709" s="202"/>
      <c r="BX709" s="202"/>
    </row>
    <row r="710" spans="1:76" ht="11.25" customHeight="1" x14ac:dyDescent="0.2">
      <c r="A710" s="201"/>
      <c r="B710" s="201"/>
      <c r="C710" s="201"/>
      <c r="D710" s="201"/>
      <c r="E710" s="201"/>
      <c r="F710" s="201"/>
      <c r="G710" s="201"/>
      <c r="Z710" s="202"/>
      <c r="AA710" s="202"/>
      <c r="AB710" s="202"/>
      <c r="AC710" s="202"/>
      <c r="AD710" s="202"/>
      <c r="AE710" s="202"/>
      <c r="AF710" s="202"/>
      <c r="AG710" s="202"/>
      <c r="AH710" s="202"/>
      <c r="AI710" s="202"/>
      <c r="AJ710" s="202"/>
      <c r="AK710" s="202"/>
      <c r="AL710" s="202"/>
      <c r="AM710" s="202"/>
      <c r="AN710" s="202"/>
      <c r="AO710" s="202"/>
      <c r="AP710" s="202"/>
      <c r="AQ710" s="202"/>
      <c r="AR710" s="202"/>
      <c r="AS710" s="202"/>
      <c r="AT710" s="202"/>
      <c r="AU710" s="202"/>
      <c r="AV710" s="202"/>
      <c r="AW710" s="202"/>
      <c r="AX710" s="202"/>
      <c r="AY710" s="202"/>
      <c r="AZ710" s="202"/>
      <c r="BA710" s="202"/>
      <c r="BB710" s="202"/>
      <c r="BC710" s="202"/>
      <c r="BD710" s="202"/>
      <c r="BE710" s="202"/>
      <c r="BF710" s="202"/>
      <c r="BG710" s="202"/>
      <c r="BH710" s="202"/>
      <c r="BI710" s="202"/>
      <c r="BJ710" s="202"/>
      <c r="BK710" s="202"/>
      <c r="BL710" s="202"/>
      <c r="BM710" s="202"/>
      <c r="BN710" s="202"/>
      <c r="BO710" s="202"/>
      <c r="BP710" s="202"/>
      <c r="BQ710" s="202"/>
      <c r="BR710" s="202"/>
      <c r="BS710" s="202"/>
      <c r="BT710" s="202"/>
      <c r="BU710" s="202"/>
      <c r="BV710" s="202"/>
      <c r="BW710" s="202"/>
      <c r="BX710" s="202"/>
    </row>
    <row r="711" spans="1:76" ht="11.25" customHeight="1" x14ac:dyDescent="0.2">
      <c r="A711" s="201"/>
      <c r="B711" s="201"/>
      <c r="C711" s="201"/>
      <c r="D711" s="201"/>
      <c r="E711" s="201"/>
      <c r="F711" s="201"/>
      <c r="G711" s="201"/>
      <c r="Z711" s="202"/>
      <c r="AA711" s="202"/>
      <c r="AB711" s="202"/>
      <c r="AC711" s="202"/>
      <c r="AD711" s="202"/>
      <c r="AE711" s="202"/>
      <c r="AF711" s="202"/>
      <c r="AG711" s="202"/>
      <c r="AH711" s="202"/>
      <c r="AI711" s="202"/>
      <c r="AJ711" s="202"/>
      <c r="AK711" s="202"/>
      <c r="AL711" s="202"/>
      <c r="AM711" s="202"/>
      <c r="AN711" s="202"/>
      <c r="AO711" s="202"/>
      <c r="AP711" s="202"/>
      <c r="AQ711" s="202"/>
      <c r="AR711" s="202"/>
      <c r="AS711" s="202"/>
      <c r="AT711" s="202"/>
      <c r="AU711" s="202"/>
      <c r="AV711" s="202"/>
      <c r="AW711" s="202"/>
      <c r="AX711" s="202"/>
      <c r="AY711" s="202"/>
      <c r="AZ711" s="202"/>
      <c r="BA711" s="202"/>
      <c r="BB711" s="202"/>
      <c r="BC711" s="202"/>
      <c r="BD711" s="202"/>
      <c r="BE711" s="202"/>
      <c r="BF711" s="202"/>
      <c r="BG711" s="202"/>
      <c r="BH711" s="202"/>
      <c r="BI711" s="202"/>
      <c r="BJ711" s="202"/>
      <c r="BK711" s="202"/>
      <c r="BL711" s="202"/>
      <c r="BM711" s="202"/>
      <c r="BN711" s="202"/>
      <c r="BO711" s="202"/>
      <c r="BP711" s="202"/>
      <c r="BQ711" s="202"/>
      <c r="BR711" s="202"/>
      <c r="BS711" s="202"/>
      <c r="BT711" s="202"/>
      <c r="BU711" s="202"/>
      <c r="BV711" s="202"/>
      <c r="BW711" s="202"/>
      <c r="BX711" s="202"/>
    </row>
    <row r="712" spans="1:76" ht="11.25" customHeight="1" x14ac:dyDescent="0.2">
      <c r="A712" s="201"/>
      <c r="B712" s="201"/>
      <c r="C712" s="201"/>
      <c r="D712" s="201"/>
      <c r="E712" s="201"/>
      <c r="F712" s="201"/>
      <c r="G712" s="201"/>
      <c r="Z712" s="202"/>
      <c r="AA712" s="202"/>
      <c r="AB712" s="202"/>
      <c r="AC712" s="202"/>
      <c r="AD712" s="202"/>
      <c r="AE712" s="202"/>
      <c r="AF712" s="202"/>
      <c r="AG712" s="202"/>
      <c r="AH712" s="202"/>
      <c r="AI712" s="202"/>
      <c r="AJ712" s="202"/>
      <c r="AK712" s="202"/>
      <c r="AL712" s="202"/>
      <c r="AM712" s="202"/>
      <c r="AN712" s="202"/>
      <c r="AO712" s="202"/>
      <c r="AP712" s="202"/>
      <c r="AQ712" s="202"/>
      <c r="AR712" s="202"/>
      <c r="AS712" s="202"/>
      <c r="AT712" s="202"/>
      <c r="AU712" s="202"/>
      <c r="AV712" s="202"/>
      <c r="AW712" s="202"/>
      <c r="AX712" s="202"/>
      <c r="AY712" s="202"/>
      <c r="AZ712" s="202"/>
      <c r="BA712" s="202"/>
      <c r="BB712" s="202"/>
      <c r="BC712" s="202"/>
      <c r="BD712" s="202"/>
      <c r="BE712" s="202"/>
      <c r="BF712" s="202"/>
      <c r="BG712" s="202"/>
      <c r="BH712" s="202"/>
      <c r="BI712" s="202"/>
      <c r="BJ712" s="202"/>
      <c r="BK712" s="202"/>
      <c r="BL712" s="202"/>
      <c r="BM712" s="202"/>
      <c r="BN712" s="202"/>
      <c r="BO712" s="202"/>
      <c r="BP712" s="202"/>
      <c r="BQ712" s="202"/>
      <c r="BR712" s="202"/>
      <c r="BS712" s="202"/>
      <c r="BT712" s="202"/>
      <c r="BU712" s="202"/>
      <c r="BV712" s="202"/>
      <c r="BW712" s="202"/>
      <c r="BX712" s="202"/>
    </row>
    <row r="713" spans="1:76" ht="11.25" customHeight="1" x14ac:dyDescent="0.2">
      <c r="A713" s="201"/>
      <c r="B713" s="201"/>
      <c r="C713" s="201"/>
      <c r="D713" s="201"/>
      <c r="E713" s="201"/>
      <c r="F713" s="201"/>
      <c r="G713" s="201"/>
      <c r="Z713" s="202"/>
      <c r="AA713" s="202"/>
      <c r="AB713" s="202"/>
      <c r="AC713" s="202"/>
      <c r="AD713" s="202"/>
      <c r="AE713" s="202"/>
      <c r="AF713" s="202"/>
      <c r="AG713" s="202"/>
      <c r="AH713" s="202"/>
      <c r="AI713" s="202"/>
      <c r="AJ713" s="202"/>
      <c r="AK713" s="202"/>
      <c r="AL713" s="202"/>
      <c r="AM713" s="202"/>
      <c r="AN713" s="202"/>
      <c r="AO713" s="202"/>
      <c r="AP713" s="202"/>
      <c r="AQ713" s="202"/>
      <c r="AR713" s="202"/>
      <c r="AS713" s="202"/>
      <c r="AT713" s="202"/>
      <c r="AU713" s="202"/>
      <c r="AV713" s="202"/>
      <c r="AW713" s="202"/>
      <c r="AX713" s="202"/>
      <c r="AY713" s="202"/>
      <c r="AZ713" s="202"/>
      <c r="BA713" s="202"/>
      <c r="BB713" s="202"/>
      <c r="BC713" s="202"/>
      <c r="BD713" s="202"/>
      <c r="BE713" s="202"/>
      <c r="BF713" s="202"/>
      <c r="BG713" s="202"/>
      <c r="BH713" s="202"/>
      <c r="BI713" s="202"/>
      <c r="BJ713" s="202"/>
      <c r="BK713" s="202"/>
      <c r="BL713" s="202"/>
      <c r="BM713" s="202"/>
      <c r="BN713" s="202"/>
      <c r="BO713" s="202"/>
      <c r="BP713" s="202"/>
      <c r="BQ713" s="202"/>
      <c r="BR713" s="202"/>
      <c r="BS713" s="202"/>
      <c r="BT713" s="202"/>
      <c r="BU713" s="202"/>
      <c r="BV713" s="202"/>
      <c r="BW713" s="202"/>
      <c r="BX713" s="202"/>
    </row>
    <row r="714" spans="1:76" ht="11.25" customHeight="1" x14ac:dyDescent="0.2">
      <c r="A714" s="201"/>
      <c r="B714" s="201"/>
      <c r="C714" s="201"/>
      <c r="D714" s="201"/>
      <c r="E714" s="201"/>
      <c r="F714" s="201"/>
      <c r="G714" s="201"/>
      <c r="Z714" s="202"/>
      <c r="AA714" s="202"/>
      <c r="AB714" s="202"/>
      <c r="AC714" s="202"/>
      <c r="AD714" s="202"/>
      <c r="AE714" s="202"/>
      <c r="AF714" s="202"/>
      <c r="AG714" s="202"/>
      <c r="AH714" s="202"/>
      <c r="AI714" s="202"/>
      <c r="AJ714" s="202"/>
      <c r="AK714" s="202"/>
      <c r="AL714" s="202"/>
      <c r="AM714" s="202"/>
      <c r="AN714" s="202"/>
      <c r="AO714" s="202"/>
      <c r="AP714" s="202"/>
      <c r="AQ714" s="202"/>
      <c r="AR714" s="202"/>
      <c r="AS714" s="202"/>
      <c r="AT714" s="202"/>
      <c r="AU714" s="202"/>
      <c r="AV714" s="202"/>
      <c r="AW714" s="202"/>
      <c r="AX714" s="202"/>
      <c r="AY714" s="202"/>
      <c r="AZ714" s="202"/>
      <c r="BA714" s="202"/>
      <c r="BB714" s="202"/>
      <c r="BC714" s="202"/>
      <c r="BD714" s="202"/>
      <c r="BE714" s="202"/>
      <c r="BF714" s="202"/>
      <c r="BG714" s="202"/>
      <c r="BH714" s="202"/>
      <c r="BI714" s="202"/>
      <c r="BJ714" s="202"/>
      <c r="BK714" s="202"/>
      <c r="BL714" s="202"/>
      <c r="BM714" s="202"/>
      <c r="BN714" s="202"/>
      <c r="BO714" s="202"/>
      <c r="BP714" s="202"/>
      <c r="BQ714" s="202"/>
      <c r="BR714" s="202"/>
      <c r="BS714" s="202"/>
      <c r="BT714" s="202"/>
      <c r="BU714" s="202"/>
      <c r="BV714" s="202"/>
      <c r="BW714" s="202"/>
      <c r="BX714" s="202"/>
    </row>
    <row r="715" spans="1:76" ht="11.25" customHeight="1" x14ac:dyDescent="0.2">
      <c r="A715" s="201"/>
      <c r="B715" s="201"/>
      <c r="C715" s="201"/>
      <c r="D715" s="201"/>
      <c r="E715" s="201"/>
      <c r="F715" s="201"/>
      <c r="G715" s="201"/>
      <c r="Z715" s="202"/>
      <c r="AA715" s="202"/>
      <c r="AB715" s="202"/>
      <c r="AC715" s="202"/>
      <c r="AD715" s="202"/>
      <c r="AE715" s="202"/>
      <c r="AF715" s="202"/>
      <c r="AG715" s="202"/>
      <c r="AH715" s="202"/>
      <c r="AI715" s="202"/>
      <c r="AJ715" s="202"/>
      <c r="AK715" s="202"/>
      <c r="AL715" s="202"/>
      <c r="AM715" s="202"/>
      <c r="AN715" s="202"/>
      <c r="AO715" s="202"/>
      <c r="AP715" s="202"/>
      <c r="AQ715" s="202"/>
      <c r="AR715" s="202"/>
      <c r="AS715" s="202"/>
      <c r="AT715" s="202"/>
      <c r="AU715" s="202"/>
      <c r="AV715" s="202"/>
      <c r="AW715" s="202"/>
      <c r="AX715" s="202"/>
      <c r="AY715" s="202"/>
      <c r="AZ715" s="202"/>
      <c r="BA715" s="202"/>
      <c r="BB715" s="202"/>
      <c r="BC715" s="202"/>
      <c r="BD715" s="202"/>
      <c r="BE715" s="202"/>
      <c r="BF715" s="202"/>
      <c r="BG715" s="202"/>
      <c r="BH715" s="202"/>
      <c r="BI715" s="202"/>
      <c r="BJ715" s="202"/>
      <c r="BK715" s="202"/>
      <c r="BL715" s="202"/>
      <c r="BM715" s="202"/>
      <c r="BN715" s="202"/>
      <c r="BO715" s="202"/>
      <c r="BP715" s="202"/>
      <c r="BQ715" s="202"/>
      <c r="BR715" s="202"/>
      <c r="BS715" s="202"/>
      <c r="BT715" s="202"/>
      <c r="BU715" s="202"/>
      <c r="BV715" s="202"/>
      <c r="BW715" s="202"/>
      <c r="BX715" s="202"/>
    </row>
    <row r="716" spans="1:76" ht="11.25" customHeight="1" x14ac:dyDescent="0.2">
      <c r="A716" s="201"/>
      <c r="B716" s="201"/>
      <c r="C716" s="201"/>
      <c r="D716" s="201"/>
      <c r="E716" s="201"/>
      <c r="F716" s="201"/>
      <c r="G716" s="201"/>
      <c r="Z716" s="202"/>
      <c r="AA716" s="202"/>
      <c r="AB716" s="202"/>
      <c r="AC716" s="202"/>
      <c r="AD716" s="202"/>
      <c r="AE716" s="202"/>
      <c r="AF716" s="202"/>
      <c r="AG716" s="202"/>
      <c r="AH716" s="202"/>
      <c r="AI716" s="202"/>
      <c r="AJ716" s="202"/>
      <c r="AK716" s="202"/>
      <c r="AL716" s="202"/>
      <c r="AM716" s="202"/>
      <c r="AN716" s="202"/>
      <c r="AO716" s="202"/>
      <c r="AP716" s="202"/>
      <c r="AQ716" s="202"/>
      <c r="AR716" s="202"/>
      <c r="AS716" s="202"/>
      <c r="AT716" s="202"/>
      <c r="AU716" s="202"/>
      <c r="AV716" s="202"/>
      <c r="AW716" s="202"/>
      <c r="AX716" s="202"/>
      <c r="AY716" s="202"/>
      <c r="AZ716" s="202"/>
      <c r="BA716" s="202"/>
      <c r="BB716" s="202"/>
      <c r="BC716" s="202"/>
      <c r="BD716" s="202"/>
      <c r="BE716" s="202"/>
      <c r="BF716" s="202"/>
      <c r="BG716" s="202"/>
      <c r="BH716" s="202"/>
      <c r="BI716" s="202"/>
      <c r="BJ716" s="202"/>
      <c r="BK716" s="202"/>
      <c r="BL716" s="202"/>
      <c r="BM716" s="202"/>
      <c r="BN716" s="202"/>
      <c r="BO716" s="202"/>
      <c r="BP716" s="202"/>
      <c r="BQ716" s="202"/>
      <c r="BR716" s="202"/>
      <c r="BS716" s="202"/>
      <c r="BT716" s="202"/>
      <c r="BU716" s="202"/>
      <c r="BV716" s="202"/>
      <c r="BW716" s="202"/>
      <c r="BX716" s="202"/>
    </row>
    <row r="717" spans="1:76" ht="11.25" customHeight="1" x14ac:dyDescent="0.2">
      <c r="A717" s="201"/>
      <c r="B717" s="201"/>
      <c r="C717" s="201"/>
      <c r="D717" s="201"/>
      <c r="E717" s="201"/>
      <c r="F717" s="201"/>
      <c r="G717" s="201"/>
      <c r="Z717" s="202"/>
      <c r="AA717" s="202"/>
      <c r="AB717" s="202"/>
      <c r="AC717" s="202"/>
      <c r="AD717" s="202"/>
      <c r="AE717" s="202"/>
      <c r="AF717" s="202"/>
      <c r="AG717" s="202"/>
      <c r="AH717" s="202"/>
      <c r="AI717" s="202"/>
      <c r="AJ717" s="202"/>
      <c r="AK717" s="202"/>
      <c r="AL717" s="202"/>
      <c r="AM717" s="202"/>
      <c r="AN717" s="202"/>
      <c r="AO717" s="202"/>
      <c r="AP717" s="202"/>
      <c r="AQ717" s="202"/>
      <c r="AR717" s="202"/>
      <c r="AS717" s="202"/>
      <c r="AT717" s="202"/>
      <c r="AU717" s="202"/>
      <c r="AV717" s="202"/>
      <c r="AW717" s="202"/>
      <c r="AX717" s="202"/>
      <c r="AY717" s="202"/>
      <c r="AZ717" s="202"/>
      <c r="BA717" s="202"/>
      <c r="BB717" s="202"/>
      <c r="BC717" s="202"/>
      <c r="BD717" s="202"/>
      <c r="BE717" s="202"/>
      <c r="BF717" s="202"/>
      <c r="BG717" s="202"/>
      <c r="BH717" s="202"/>
      <c r="BI717" s="202"/>
      <c r="BJ717" s="202"/>
      <c r="BK717" s="202"/>
      <c r="BL717" s="202"/>
      <c r="BM717" s="202"/>
      <c r="BN717" s="202"/>
      <c r="BO717" s="202"/>
      <c r="BP717" s="202"/>
      <c r="BQ717" s="202"/>
      <c r="BR717" s="202"/>
      <c r="BS717" s="202"/>
      <c r="BT717" s="202"/>
      <c r="BU717" s="202"/>
      <c r="BV717" s="202"/>
      <c r="BW717" s="202"/>
      <c r="BX717" s="202"/>
    </row>
    <row r="718" spans="1:76" ht="11.25" customHeight="1" x14ac:dyDescent="0.2">
      <c r="A718" s="201"/>
      <c r="B718" s="201"/>
      <c r="C718" s="201"/>
      <c r="D718" s="201"/>
      <c r="E718" s="201"/>
      <c r="F718" s="201"/>
      <c r="G718" s="201"/>
      <c r="Z718" s="202"/>
      <c r="AA718" s="202"/>
      <c r="AB718" s="202"/>
      <c r="AC718" s="202"/>
      <c r="AD718" s="202"/>
      <c r="AE718" s="202"/>
      <c r="AF718" s="202"/>
      <c r="AG718" s="202"/>
      <c r="AH718" s="202"/>
      <c r="AI718" s="202"/>
      <c r="AJ718" s="202"/>
      <c r="AK718" s="202"/>
      <c r="AL718" s="202"/>
      <c r="AM718" s="202"/>
      <c r="AN718" s="202"/>
      <c r="AO718" s="202"/>
      <c r="AP718" s="202"/>
      <c r="AQ718" s="202"/>
      <c r="AR718" s="202"/>
      <c r="AS718" s="202"/>
      <c r="AT718" s="202"/>
      <c r="AU718" s="202"/>
      <c r="AV718" s="202"/>
      <c r="AW718" s="202"/>
      <c r="AX718" s="202"/>
      <c r="AY718" s="202"/>
      <c r="AZ718" s="202"/>
      <c r="BA718" s="202"/>
      <c r="BB718" s="202"/>
      <c r="BC718" s="202"/>
      <c r="BD718" s="202"/>
      <c r="BE718" s="202"/>
      <c r="BF718" s="202"/>
      <c r="BG718" s="202"/>
      <c r="BH718" s="202"/>
      <c r="BI718" s="202"/>
      <c r="BJ718" s="202"/>
      <c r="BK718" s="202"/>
      <c r="BL718" s="202"/>
      <c r="BM718" s="202"/>
      <c r="BN718" s="202"/>
      <c r="BO718" s="202"/>
      <c r="BP718" s="202"/>
      <c r="BQ718" s="202"/>
      <c r="BR718" s="202"/>
      <c r="BS718" s="202"/>
      <c r="BT718" s="202"/>
      <c r="BU718" s="202"/>
      <c r="BV718" s="202"/>
      <c r="BW718" s="202"/>
      <c r="BX718" s="202"/>
    </row>
    <row r="719" spans="1:76" ht="11.25" customHeight="1" x14ac:dyDescent="0.2">
      <c r="A719" s="201"/>
      <c r="B719" s="201"/>
      <c r="C719" s="201"/>
      <c r="D719" s="201"/>
      <c r="E719" s="201"/>
      <c r="F719" s="201"/>
      <c r="G719" s="201"/>
      <c r="Z719" s="202"/>
      <c r="AA719" s="202"/>
      <c r="AB719" s="202"/>
      <c r="AC719" s="202"/>
      <c r="AD719" s="202"/>
      <c r="AE719" s="202"/>
      <c r="AF719" s="202"/>
      <c r="AG719" s="202"/>
      <c r="AH719" s="202"/>
      <c r="AI719" s="202"/>
      <c r="AJ719" s="202"/>
      <c r="AK719" s="202"/>
      <c r="AL719" s="202"/>
      <c r="AM719" s="202"/>
      <c r="AN719" s="202"/>
      <c r="AO719" s="202"/>
      <c r="AP719" s="202"/>
      <c r="AQ719" s="202"/>
      <c r="AR719" s="202"/>
      <c r="AS719" s="202"/>
      <c r="AT719" s="202"/>
      <c r="AU719" s="202"/>
      <c r="AV719" s="202"/>
      <c r="AW719" s="202"/>
      <c r="AX719" s="202"/>
      <c r="AY719" s="202"/>
      <c r="AZ719" s="202"/>
      <c r="BA719" s="202"/>
      <c r="BB719" s="202"/>
      <c r="BC719" s="202"/>
      <c r="BD719" s="202"/>
      <c r="BE719" s="202"/>
      <c r="BF719" s="202"/>
      <c r="BG719" s="202"/>
      <c r="BH719" s="202"/>
      <c r="BI719" s="202"/>
      <c r="BJ719" s="202"/>
      <c r="BK719" s="202"/>
      <c r="BL719" s="202"/>
      <c r="BM719" s="202"/>
      <c r="BN719" s="202"/>
      <c r="BO719" s="202"/>
      <c r="BP719" s="202"/>
      <c r="BQ719" s="202"/>
      <c r="BR719" s="202"/>
      <c r="BS719" s="202"/>
      <c r="BT719" s="202"/>
      <c r="BU719" s="202"/>
      <c r="BV719" s="202"/>
      <c r="BW719" s="202"/>
      <c r="BX719" s="202"/>
    </row>
    <row r="720" spans="1:76" ht="11.25" customHeight="1" x14ac:dyDescent="0.2">
      <c r="A720" s="201"/>
      <c r="B720" s="201"/>
      <c r="C720" s="201"/>
      <c r="D720" s="201"/>
      <c r="E720" s="201"/>
      <c r="F720" s="201"/>
      <c r="G720" s="201"/>
      <c r="Z720" s="202"/>
      <c r="AA720" s="202"/>
      <c r="AB720" s="202"/>
      <c r="AC720" s="202"/>
      <c r="AD720" s="202"/>
      <c r="AE720" s="202"/>
      <c r="AF720" s="202"/>
      <c r="AG720" s="202"/>
      <c r="AH720" s="202"/>
      <c r="AI720" s="202"/>
      <c r="AJ720" s="202"/>
      <c r="AK720" s="202"/>
      <c r="AL720" s="202"/>
      <c r="AM720" s="202"/>
      <c r="AN720" s="202"/>
      <c r="AO720" s="202"/>
      <c r="AP720" s="202"/>
      <c r="AQ720" s="202"/>
      <c r="AR720" s="202"/>
      <c r="AS720" s="202"/>
      <c r="AT720" s="202"/>
      <c r="AU720" s="202"/>
      <c r="AV720" s="202"/>
      <c r="AW720" s="202"/>
      <c r="AX720" s="202"/>
      <c r="AY720" s="202"/>
      <c r="AZ720" s="202"/>
      <c r="BA720" s="202"/>
      <c r="BB720" s="202"/>
      <c r="BC720" s="202"/>
      <c r="BD720" s="202"/>
      <c r="BE720" s="202"/>
      <c r="BF720" s="202"/>
      <c r="BG720" s="202"/>
      <c r="BH720" s="202"/>
      <c r="BI720" s="202"/>
      <c r="BJ720" s="202"/>
      <c r="BK720" s="202"/>
      <c r="BL720" s="202"/>
      <c r="BM720" s="202"/>
      <c r="BN720" s="202"/>
      <c r="BO720" s="202"/>
      <c r="BP720" s="202"/>
      <c r="BQ720" s="202"/>
      <c r="BR720" s="202"/>
      <c r="BS720" s="202"/>
      <c r="BT720" s="202"/>
      <c r="BU720" s="202"/>
      <c r="BV720" s="202"/>
      <c r="BW720" s="202"/>
      <c r="BX720" s="202"/>
    </row>
    <row r="721" spans="1:76" ht="11.25" customHeight="1" x14ac:dyDescent="0.2">
      <c r="A721" s="201"/>
      <c r="B721" s="201"/>
      <c r="C721" s="201"/>
      <c r="D721" s="201"/>
      <c r="E721" s="201"/>
      <c r="F721" s="201"/>
      <c r="G721" s="201"/>
      <c r="Z721" s="202"/>
      <c r="AA721" s="202"/>
      <c r="AB721" s="202"/>
      <c r="AC721" s="202"/>
      <c r="AD721" s="202"/>
      <c r="AE721" s="202"/>
      <c r="AF721" s="202"/>
      <c r="AG721" s="202"/>
      <c r="AH721" s="202"/>
      <c r="AI721" s="202"/>
      <c r="AJ721" s="202"/>
      <c r="AK721" s="202"/>
      <c r="AL721" s="202"/>
      <c r="AM721" s="202"/>
      <c r="AN721" s="202"/>
      <c r="AO721" s="202"/>
      <c r="AP721" s="202"/>
      <c r="AQ721" s="202"/>
      <c r="AR721" s="202"/>
      <c r="AS721" s="202"/>
      <c r="AT721" s="202"/>
      <c r="AU721" s="202"/>
      <c r="AV721" s="202"/>
      <c r="AW721" s="202"/>
      <c r="AX721" s="202"/>
      <c r="AY721" s="202"/>
      <c r="AZ721" s="202"/>
      <c r="BA721" s="202"/>
      <c r="BB721" s="202"/>
      <c r="BC721" s="202"/>
      <c r="BD721" s="202"/>
      <c r="BE721" s="202"/>
      <c r="BF721" s="202"/>
      <c r="BG721" s="202"/>
      <c r="BH721" s="202"/>
      <c r="BI721" s="202"/>
      <c r="BJ721" s="202"/>
      <c r="BK721" s="202"/>
      <c r="BL721" s="202"/>
      <c r="BM721" s="202"/>
      <c r="BN721" s="202"/>
      <c r="BO721" s="202"/>
      <c r="BP721" s="202"/>
      <c r="BQ721" s="202"/>
      <c r="BR721" s="202"/>
      <c r="BS721" s="202"/>
      <c r="BT721" s="202"/>
      <c r="BU721" s="202"/>
      <c r="BV721" s="202"/>
      <c r="BW721" s="202"/>
      <c r="BX721" s="202"/>
    </row>
    <row r="722" spans="1:76" ht="11.25" customHeight="1" x14ac:dyDescent="0.2">
      <c r="A722" s="201"/>
      <c r="B722" s="201"/>
      <c r="C722" s="201"/>
      <c r="D722" s="201"/>
      <c r="E722" s="201"/>
      <c r="F722" s="201"/>
      <c r="G722" s="201"/>
      <c r="Z722" s="202"/>
      <c r="AA722" s="202"/>
      <c r="AB722" s="202"/>
      <c r="AC722" s="202"/>
      <c r="AD722" s="202"/>
      <c r="AE722" s="202"/>
      <c r="AF722" s="202"/>
      <c r="AG722" s="202"/>
      <c r="AH722" s="202"/>
      <c r="AI722" s="202"/>
      <c r="AJ722" s="202"/>
      <c r="AK722" s="202"/>
      <c r="AL722" s="202"/>
      <c r="AM722" s="202"/>
      <c r="AN722" s="202"/>
      <c r="AO722" s="202"/>
      <c r="AP722" s="202"/>
      <c r="AQ722" s="202"/>
      <c r="AR722" s="202"/>
      <c r="AS722" s="202"/>
      <c r="AT722" s="202"/>
      <c r="AU722" s="202"/>
      <c r="AV722" s="202"/>
      <c r="AW722" s="202"/>
      <c r="AX722" s="202"/>
      <c r="AY722" s="202"/>
      <c r="AZ722" s="202"/>
      <c r="BA722" s="202"/>
      <c r="BB722" s="202"/>
      <c r="BC722" s="202"/>
      <c r="BD722" s="202"/>
      <c r="BE722" s="202"/>
      <c r="BF722" s="202"/>
      <c r="BG722" s="202"/>
      <c r="BH722" s="202"/>
      <c r="BI722" s="202"/>
      <c r="BJ722" s="202"/>
      <c r="BK722" s="202"/>
      <c r="BL722" s="202"/>
      <c r="BM722" s="202"/>
      <c r="BN722" s="202"/>
      <c r="BO722" s="202"/>
      <c r="BP722" s="202"/>
      <c r="BQ722" s="202"/>
      <c r="BR722" s="202"/>
      <c r="BS722" s="202"/>
      <c r="BT722" s="202"/>
      <c r="BU722" s="202"/>
      <c r="BV722" s="202"/>
      <c r="BW722" s="202"/>
      <c r="BX722" s="202"/>
    </row>
    <row r="723" spans="1:76" ht="11.25" customHeight="1" x14ac:dyDescent="0.2">
      <c r="A723" s="201"/>
      <c r="B723" s="201"/>
      <c r="C723" s="201"/>
      <c r="D723" s="201"/>
      <c r="E723" s="201"/>
      <c r="F723" s="201"/>
      <c r="G723" s="201"/>
      <c r="Z723" s="202"/>
      <c r="AA723" s="202"/>
      <c r="AB723" s="202"/>
      <c r="AC723" s="202"/>
      <c r="AD723" s="202"/>
      <c r="AE723" s="202"/>
      <c r="AF723" s="202"/>
      <c r="AG723" s="202"/>
      <c r="AH723" s="202"/>
      <c r="AI723" s="202"/>
      <c r="AJ723" s="202"/>
      <c r="AK723" s="202"/>
      <c r="AL723" s="202"/>
      <c r="AM723" s="202"/>
      <c r="AN723" s="202"/>
      <c r="AO723" s="202"/>
      <c r="AP723" s="202"/>
      <c r="AQ723" s="202"/>
      <c r="AR723" s="202"/>
      <c r="AS723" s="202"/>
      <c r="AT723" s="202"/>
      <c r="AU723" s="202"/>
      <c r="AV723" s="202"/>
      <c r="AW723" s="202"/>
      <c r="AX723" s="202"/>
      <c r="AY723" s="202"/>
      <c r="AZ723" s="202"/>
      <c r="BA723" s="202"/>
      <c r="BB723" s="202"/>
      <c r="BC723" s="202"/>
      <c r="BD723" s="202"/>
      <c r="BE723" s="202"/>
      <c r="BF723" s="202"/>
      <c r="BG723" s="202"/>
      <c r="BH723" s="202"/>
      <c r="BI723" s="202"/>
      <c r="BJ723" s="202"/>
      <c r="BK723" s="202"/>
      <c r="BL723" s="202"/>
      <c r="BM723" s="202"/>
      <c r="BN723" s="202"/>
      <c r="BO723" s="202"/>
      <c r="BP723" s="202"/>
      <c r="BQ723" s="202"/>
      <c r="BR723" s="202"/>
      <c r="BS723" s="202"/>
      <c r="BT723" s="202"/>
      <c r="BU723" s="202"/>
      <c r="BV723" s="202"/>
      <c r="BW723" s="202"/>
      <c r="BX723" s="202"/>
    </row>
    <row r="724" spans="1:76" ht="11.25" customHeight="1" x14ac:dyDescent="0.2">
      <c r="A724" s="201"/>
      <c r="B724" s="201"/>
      <c r="C724" s="201"/>
      <c r="D724" s="201"/>
      <c r="E724" s="201"/>
      <c r="F724" s="201"/>
      <c r="G724" s="201"/>
      <c r="Z724" s="202"/>
      <c r="AA724" s="202"/>
      <c r="AB724" s="202"/>
      <c r="AC724" s="202"/>
      <c r="AD724" s="202"/>
      <c r="AE724" s="202"/>
      <c r="AF724" s="202"/>
      <c r="AG724" s="202"/>
      <c r="AH724" s="202"/>
      <c r="AI724" s="202"/>
      <c r="AJ724" s="202"/>
      <c r="AK724" s="202"/>
      <c r="AL724" s="202"/>
      <c r="AM724" s="202"/>
      <c r="AN724" s="202"/>
      <c r="AO724" s="202"/>
      <c r="AP724" s="202"/>
      <c r="AQ724" s="202"/>
      <c r="AR724" s="202"/>
      <c r="AS724" s="202"/>
      <c r="AT724" s="202"/>
      <c r="AU724" s="202"/>
      <c r="AV724" s="202"/>
      <c r="AW724" s="202"/>
      <c r="AX724" s="202"/>
      <c r="AY724" s="202"/>
      <c r="AZ724" s="202"/>
      <c r="BA724" s="202"/>
      <c r="BB724" s="202"/>
      <c r="BC724" s="202"/>
      <c r="BD724" s="202"/>
      <c r="BE724" s="202"/>
      <c r="BF724" s="202"/>
      <c r="BG724" s="202"/>
      <c r="BH724" s="202"/>
      <c r="BI724" s="202"/>
      <c r="BJ724" s="202"/>
      <c r="BK724" s="202"/>
      <c r="BL724" s="202"/>
      <c r="BM724" s="202"/>
      <c r="BN724" s="202"/>
      <c r="BO724" s="202"/>
      <c r="BP724" s="202"/>
      <c r="BQ724" s="202"/>
      <c r="BR724" s="202"/>
      <c r="BS724" s="202"/>
      <c r="BT724" s="202"/>
      <c r="BU724" s="202"/>
      <c r="BV724" s="202"/>
      <c r="BW724" s="202"/>
      <c r="BX724" s="202"/>
    </row>
    <row r="725" spans="1:76" ht="11.25" customHeight="1" x14ac:dyDescent="0.2">
      <c r="A725" s="201"/>
      <c r="B725" s="201"/>
      <c r="C725" s="201"/>
      <c r="D725" s="201"/>
      <c r="E725" s="201"/>
      <c r="F725" s="201"/>
      <c r="G725" s="201"/>
      <c r="Z725" s="202"/>
      <c r="AA725" s="202"/>
      <c r="AB725" s="202"/>
      <c r="AC725" s="202"/>
      <c r="AD725" s="202"/>
      <c r="AE725" s="202"/>
      <c r="AF725" s="202"/>
      <c r="AG725" s="202"/>
      <c r="AH725" s="202"/>
      <c r="AI725" s="202"/>
      <c r="AJ725" s="202"/>
      <c r="AK725" s="202"/>
      <c r="AL725" s="202"/>
      <c r="AM725" s="202"/>
      <c r="AN725" s="202"/>
      <c r="AO725" s="202"/>
      <c r="AP725" s="202"/>
      <c r="AQ725" s="202"/>
      <c r="AR725" s="202"/>
      <c r="AS725" s="202"/>
      <c r="AT725" s="202"/>
      <c r="AU725" s="202"/>
      <c r="AV725" s="202"/>
      <c r="AW725" s="202"/>
      <c r="AX725" s="202"/>
      <c r="AY725" s="202"/>
      <c r="AZ725" s="202"/>
      <c r="BA725" s="202"/>
      <c r="BB725" s="202"/>
      <c r="BC725" s="202"/>
      <c r="BD725" s="202"/>
      <c r="BE725" s="202"/>
      <c r="BF725" s="202"/>
      <c r="BG725" s="202"/>
      <c r="BH725" s="202"/>
      <c r="BI725" s="202"/>
      <c r="BJ725" s="202"/>
      <c r="BK725" s="202"/>
      <c r="BL725" s="202"/>
      <c r="BM725" s="202"/>
      <c r="BN725" s="202"/>
      <c r="BO725" s="202"/>
      <c r="BP725" s="202"/>
      <c r="BQ725" s="202"/>
      <c r="BR725" s="202"/>
      <c r="BS725" s="202"/>
      <c r="BT725" s="202"/>
      <c r="BU725" s="202"/>
      <c r="BV725" s="202"/>
      <c r="BW725" s="202"/>
      <c r="BX725" s="202"/>
    </row>
    <row r="726" spans="1:76" ht="11.25" customHeight="1" x14ac:dyDescent="0.2">
      <c r="A726" s="201"/>
      <c r="B726" s="201"/>
      <c r="C726" s="201"/>
      <c r="D726" s="201"/>
      <c r="E726" s="201"/>
      <c r="F726" s="201"/>
      <c r="G726" s="201"/>
      <c r="Z726" s="202"/>
      <c r="AA726" s="202"/>
      <c r="AB726" s="202"/>
      <c r="AC726" s="202"/>
      <c r="AD726" s="202"/>
      <c r="AE726" s="202"/>
      <c r="AF726" s="202"/>
      <c r="AG726" s="202"/>
      <c r="AH726" s="202"/>
      <c r="AI726" s="202"/>
      <c r="AJ726" s="202"/>
      <c r="AK726" s="202"/>
      <c r="AL726" s="202"/>
      <c r="AM726" s="202"/>
      <c r="AN726" s="202"/>
      <c r="AO726" s="202"/>
      <c r="AP726" s="202"/>
      <c r="AQ726" s="202"/>
      <c r="AR726" s="202"/>
      <c r="AS726" s="202"/>
      <c r="AT726" s="202"/>
      <c r="AU726" s="202"/>
      <c r="AV726" s="202"/>
      <c r="AW726" s="202"/>
      <c r="AX726" s="202"/>
      <c r="AY726" s="202"/>
      <c r="AZ726" s="202"/>
      <c r="BA726" s="202"/>
      <c r="BB726" s="202"/>
      <c r="BC726" s="202"/>
      <c r="BD726" s="202"/>
      <c r="BE726" s="202"/>
      <c r="BF726" s="202"/>
      <c r="BG726" s="202"/>
      <c r="BH726" s="202"/>
      <c r="BI726" s="202"/>
      <c r="BJ726" s="202"/>
      <c r="BK726" s="202"/>
      <c r="BL726" s="202"/>
      <c r="BM726" s="202"/>
      <c r="BN726" s="202"/>
      <c r="BO726" s="202"/>
      <c r="BP726" s="202"/>
      <c r="BQ726" s="202"/>
      <c r="BR726" s="202"/>
      <c r="BS726" s="202"/>
      <c r="BT726" s="202"/>
      <c r="BU726" s="202"/>
      <c r="BV726" s="202"/>
      <c r="BW726" s="202"/>
      <c r="BX726" s="202"/>
    </row>
    <row r="727" spans="1:76" ht="11.25" customHeight="1" x14ac:dyDescent="0.2">
      <c r="A727" s="201"/>
      <c r="B727" s="201"/>
      <c r="C727" s="201"/>
      <c r="D727" s="201"/>
      <c r="E727" s="201"/>
      <c r="F727" s="201"/>
      <c r="G727" s="201"/>
      <c r="Z727" s="202"/>
      <c r="AA727" s="202"/>
      <c r="AB727" s="202"/>
      <c r="AC727" s="202"/>
      <c r="AD727" s="202"/>
      <c r="AE727" s="202"/>
      <c r="AF727" s="202"/>
      <c r="AG727" s="202"/>
      <c r="AH727" s="202"/>
      <c r="AI727" s="202"/>
      <c r="AJ727" s="202"/>
      <c r="AK727" s="202"/>
      <c r="AL727" s="202"/>
      <c r="AM727" s="202"/>
      <c r="AN727" s="202"/>
      <c r="AO727" s="202"/>
      <c r="AP727" s="202"/>
      <c r="AQ727" s="202"/>
      <c r="AR727" s="202"/>
      <c r="AS727" s="202"/>
      <c r="AT727" s="202"/>
      <c r="AU727" s="202"/>
      <c r="AV727" s="202"/>
      <c r="AW727" s="202"/>
      <c r="AX727" s="202"/>
      <c r="AY727" s="202"/>
      <c r="AZ727" s="202"/>
      <c r="BA727" s="202"/>
      <c r="BB727" s="202"/>
      <c r="BC727" s="202"/>
      <c r="BD727" s="202"/>
      <c r="BE727" s="202"/>
      <c r="BF727" s="202"/>
      <c r="BG727" s="202"/>
      <c r="BH727" s="202"/>
      <c r="BI727" s="202"/>
      <c r="BJ727" s="202"/>
      <c r="BK727" s="202"/>
      <c r="BL727" s="202"/>
      <c r="BM727" s="202"/>
      <c r="BN727" s="202"/>
      <c r="BO727" s="202"/>
      <c r="BP727" s="202"/>
      <c r="BQ727" s="202"/>
      <c r="BR727" s="202"/>
      <c r="BS727" s="202"/>
      <c r="BT727" s="202"/>
      <c r="BU727" s="202"/>
      <c r="BV727" s="202"/>
      <c r="BW727" s="202"/>
      <c r="BX727" s="202"/>
    </row>
    <row r="728" spans="1:76" ht="11.25" customHeight="1" x14ac:dyDescent="0.2">
      <c r="A728" s="201"/>
      <c r="B728" s="201"/>
      <c r="C728" s="201"/>
      <c r="D728" s="201"/>
      <c r="E728" s="201"/>
      <c r="F728" s="201"/>
      <c r="G728" s="201"/>
      <c r="Z728" s="202"/>
      <c r="AA728" s="202"/>
      <c r="AB728" s="202"/>
      <c r="AC728" s="202"/>
      <c r="AD728" s="202"/>
      <c r="AE728" s="202"/>
      <c r="AF728" s="202"/>
      <c r="AG728" s="202"/>
      <c r="AH728" s="202"/>
      <c r="AI728" s="202"/>
      <c r="AJ728" s="202"/>
      <c r="AK728" s="202"/>
      <c r="AL728" s="202"/>
      <c r="AM728" s="202"/>
      <c r="AN728" s="202"/>
      <c r="AO728" s="202"/>
      <c r="AP728" s="202"/>
      <c r="AQ728" s="202"/>
      <c r="AR728" s="202"/>
      <c r="AS728" s="202"/>
      <c r="AT728" s="202"/>
      <c r="AU728" s="202"/>
      <c r="AV728" s="202"/>
      <c r="AW728" s="202"/>
      <c r="AX728" s="202"/>
      <c r="AY728" s="202"/>
      <c r="AZ728" s="202"/>
      <c r="BA728" s="202"/>
      <c r="BB728" s="202"/>
      <c r="BC728" s="202"/>
      <c r="BD728" s="202"/>
      <c r="BE728" s="202"/>
      <c r="BF728" s="202"/>
      <c r="BG728" s="202"/>
      <c r="BH728" s="202"/>
      <c r="BI728" s="202"/>
      <c r="BJ728" s="202"/>
      <c r="BK728" s="202"/>
      <c r="BL728" s="202"/>
      <c r="BM728" s="202"/>
      <c r="BN728" s="202"/>
      <c r="BO728" s="202"/>
      <c r="BP728" s="202"/>
      <c r="BQ728" s="202"/>
      <c r="BR728" s="202"/>
      <c r="BS728" s="202"/>
      <c r="BT728" s="202"/>
      <c r="BU728" s="202"/>
      <c r="BV728" s="202"/>
      <c r="BW728" s="202"/>
      <c r="BX728" s="202"/>
    </row>
    <row r="729" spans="1:76" ht="11.25" customHeight="1" x14ac:dyDescent="0.2">
      <c r="A729" s="201"/>
      <c r="B729" s="201"/>
      <c r="C729" s="201"/>
      <c r="D729" s="201"/>
      <c r="E729" s="201"/>
      <c r="F729" s="201"/>
      <c r="G729" s="201"/>
      <c r="Z729" s="202"/>
      <c r="AA729" s="202"/>
      <c r="AB729" s="202"/>
      <c r="AC729" s="202"/>
      <c r="AD729" s="202"/>
      <c r="AE729" s="202"/>
      <c r="AF729" s="202"/>
      <c r="AG729" s="202"/>
      <c r="AH729" s="202"/>
      <c r="AI729" s="202"/>
      <c r="AJ729" s="202"/>
      <c r="AK729" s="202"/>
      <c r="AL729" s="202"/>
      <c r="AM729" s="202"/>
      <c r="AN729" s="202"/>
      <c r="AO729" s="202"/>
      <c r="AP729" s="202"/>
      <c r="AQ729" s="202"/>
      <c r="AR729" s="202"/>
      <c r="AS729" s="202"/>
      <c r="AT729" s="202"/>
      <c r="AU729" s="202"/>
      <c r="AV729" s="202"/>
      <c r="AW729" s="202"/>
      <c r="AX729" s="202"/>
      <c r="AY729" s="202"/>
      <c r="AZ729" s="202"/>
      <c r="BA729" s="202"/>
      <c r="BB729" s="202"/>
      <c r="BC729" s="202"/>
      <c r="BD729" s="202"/>
      <c r="BE729" s="202"/>
      <c r="BF729" s="202"/>
      <c r="BG729" s="202"/>
      <c r="BH729" s="202"/>
      <c r="BI729" s="202"/>
      <c r="BJ729" s="202"/>
      <c r="BK729" s="202"/>
      <c r="BL729" s="202"/>
      <c r="BM729" s="202"/>
      <c r="BN729" s="202"/>
      <c r="BO729" s="202"/>
      <c r="BP729" s="202"/>
      <c r="BQ729" s="202"/>
      <c r="BR729" s="202"/>
      <c r="BS729" s="202"/>
      <c r="BT729" s="202"/>
      <c r="BU729" s="202"/>
      <c r="BV729" s="202"/>
      <c r="BW729" s="202"/>
      <c r="BX729" s="202"/>
    </row>
    <row r="730" spans="1:76" ht="11.25" customHeight="1" x14ac:dyDescent="0.2">
      <c r="A730" s="201"/>
      <c r="B730" s="201"/>
      <c r="C730" s="201"/>
      <c r="D730" s="201"/>
      <c r="E730" s="201"/>
      <c r="F730" s="201"/>
      <c r="G730" s="201"/>
      <c r="Z730" s="202"/>
      <c r="AA730" s="202"/>
      <c r="AB730" s="202"/>
      <c r="AC730" s="202"/>
      <c r="AD730" s="202"/>
      <c r="AE730" s="202"/>
      <c r="AF730" s="202"/>
      <c r="AG730" s="202"/>
      <c r="AH730" s="202"/>
      <c r="AI730" s="202"/>
      <c r="AJ730" s="202"/>
      <c r="AK730" s="202"/>
      <c r="AL730" s="202"/>
      <c r="AM730" s="202"/>
      <c r="AN730" s="202"/>
      <c r="AO730" s="202"/>
      <c r="AP730" s="202"/>
      <c r="AQ730" s="202"/>
      <c r="AR730" s="202"/>
      <c r="AS730" s="202"/>
      <c r="AT730" s="202"/>
      <c r="AU730" s="202"/>
      <c r="AV730" s="202"/>
      <c r="AW730" s="202"/>
      <c r="AX730" s="202"/>
      <c r="AY730" s="202"/>
      <c r="AZ730" s="202"/>
      <c r="BA730" s="202"/>
      <c r="BB730" s="202"/>
      <c r="BC730" s="202"/>
      <c r="BD730" s="202"/>
      <c r="BE730" s="202"/>
      <c r="BF730" s="202"/>
      <c r="BG730" s="202"/>
      <c r="BH730" s="202"/>
      <c r="BI730" s="202"/>
      <c r="BJ730" s="202"/>
      <c r="BK730" s="202"/>
      <c r="BL730" s="202"/>
      <c r="BM730" s="202"/>
      <c r="BN730" s="202"/>
      <c r="BO730" s="202"/>
      <c r="BP730" s="202"/>
      <c r="BQ730" s="202"/>
      <c r="BR730" s="202"/>
      <c r="BS730" s="202"/>
      <c r="BT730" s="202"/>
      <c r="BU730" s="202"/>
      <c r="BV730" s="202"/>
      <c r="BW730" s="202"/>
      <c r="BX730" s="202"/>
    </row>
    <row r="731" spans="1:76" ht="11.25" customHeight="1" x14ac:dyDescent="0.2">
      <c r="A731" s="201"/>
      <c r="B731" s="201"/>
      <c r="C731" s="201"/>
      <c r="D731" s="201"/>
      <c r="E731" s="201"/>
      <c r="F731" s="201"/>
      <c r="G731" s="201"/>
      <c r="Z731" s="202"/>
      <c r="AA731" s="202"/>
      <c r="AB731" s="202"/>
      <c r="AC731" s="202"/>
      <c r="AD731" s="202"/>
      <c r="AE731" s="202"/>
      <c r="AF731" s="202"/>
      <c r="AG731" s="202"/>
      <c r="AH731" s="202"/>
      <c r="AI731" s="202"/>
      <c r="AJ731" s="202"/>
      <c r="AK731" s="202"/>
      <c r="AL731" s="202"/>
      <c r="AM731" s="202"/>
      <c r="AN731" s="202"/>
      <c r="AO731" s="202"/>
      <c r="AP731" s="202"/>
      <c r="AQ731" s="202"/>
      <c r="AR731" s="202"/>
      <c r="AS731" s="202"/>
      <c r="AT731" s="202"/>
      <c r="AU731" s="202"/>
      <c r="AV731" s="202"/>
      <c r="AW731" s="202"/>
      <c r="AX731" s="202"/>
      <c r="AY731" s="202"/>
      <c r="AZ731" s="202"/>
      <c r="BA731" s="202"/>
      <c r="BB731" s="202"/>
      <c r="BC731" s="202"/>
      <c r="BD731" s="202"/>
      <c r="BE731" s="202"/>
      <c r="BF731" s="202"/>
      <c r="BG731" s="202"/>
      <c r="BH731" s="202"/>
      <c r="BI731" s="202"/>
      <c r="BJ731" s="202"/>
      <c r="BK731" s="202"/>
      <c r="BL731" s="202"/>
      <c r="BM731" s="202"/>
      <c r="BN731" s="202"/>
      <c r="BO731" s="202"/>
      <c r="BP731" s="202"/>
      <c r="BQ731" s="202"/>
      <c r="BR731" s="202"/>
      <c r="BS731" s="202"/>
      <c r="BT731" s="202"/>
      <c r="BU731" s="202"/>
      <c r="BV731" s="202"/>
      <c r="BW731" s="202"/>
      <c r="BX731" s="202"/>
    </row>
    <row r="732" spans="1:76" ht="11.25" customHeight="1" x14ac:dyDescent="0.2">
      <c r="A732" s="201"/>
      <c r="B732" s="201"/>
      <c r="C732" s="201"/>
      <c r="D732" s="201"/>
      <c r="E732" s="201"/>
      <c r="F732" s="201"/>
      <c r="G732" s="201"/>
      <c r="Z732" s="202"/>
      <c r="AA732" s="202"/>
      <c r="AB732" s="202"/>
      <c r="AC732" s="202"/>
      <c r="AD732" s="202"/>
      <c r="AE732" s="202"/>
      <c r="AF732" s="202"/>
      <c r="AG732" s="202"/>
      <c r="AH732" s="202"/>
      <c r="AI732" s="202"/>
      <c r="AJ732" s="202"/>
      <c r="AK732" s="202"/>
      <c r="AL732" s="202"/>
      <c r="AM732" s="202"/>
      <c r="AN732" s="202"/>
      <c r="AO732" s="202"/>
      <c r="AP732" s="202"/>
      <c r="AQ732" s="202"/>
      <c r="AR732" s="202"/>
      <c r="AS732" s="202"/>
      <c r="AT732" s="202"/>
      <c r="AU732" s="202"/>
      <c r="AV732" s="202"/>
      <c r="AW732" s="202"/>
      <c r="AX732" s="202"/>
      <c r="AY732" s="202"/>
      <c r="AZ732" s="202"/>
      <c r="BA732" s="202"/>
      <c r="BB732" s="202"/>
      <c r="BC732" s="202"/>
      <c r="BD732" s="202"/>
      <c r="BE732" s="202"/>
      <c r="BF732" s="202"/>
      <c r="BG732" s="202"/>
      <c r="BH732" s="202"/>
      <c r="BI732" s="202"/>
      <c r="BJ732" s="202"/>
      <c r="BK732" s="202"/>
      <c r="BL732" s="202"/>
      <c r="BM732" s="202"/>
      <c r="BN732" s="202"/>
      <c r="BO732" s="202"/>
      <c r="BP732" s="202"/>
      <c r="BQ732" s="202"/>
      <c r="BR732" s="202"/>
      <c r="BS732" s="202"/>
      <c r="BT732" s="202"/>
      <c r="BU732" s="202"/>
      <c r="BV732" s="202"/>
      <c r="BW732" s="202"/>
      <c r="BX732" s="202"/>
    </row>
    <row r="733" spans="1:76" ht="11.25" customHeight="1" x14ac:dyDescent="0.2">
      <c r="A733" s="201"/>
      <c r="B733" s="201"/>
      <c r="C733" s="201"/>
      <c r="D733" s="201"/>
      <c r="E733" s="201"/>
      <c r="F733" s="201"/>
      <c r="G733" s="201"/>
      <c r="Z733" s="202"/>
      <c r="AA733" s="202"/>
      <c r="AB733" s="202"/>
      <c r="AC733" s="202"/>
      <c r="AD733" s="202"/>
      <c r="AE733" s="202"/>
      <c r="AF733" s="202"/>
      <c r="AG733" s="202"/>
      <c r="AH733" s="202"/>
      <c r="AI733" s="202"/>
      <c r="AJ733" s="202"/>
      <c r="AK733" s="202"/>
      <c r="AL733" s="202"/>
      <c r="AM733" s="202"/>
      <c r="AN733" s="202"/>
      <c r="AO733" s="202"/>
      <c r="AP733" s="202"/>
      <c r="AQ733" s="202"/>
      <c r="AR733" s="202"/>
      <c r="AS733" s="202"/>
      <c r="AT733" s="202"/>
      <c r="AU733" s="202"/>
      <c r="AV733" s="202"/>
      <c r="AW733" s="202"/>
      <c r="AX733" s="202"/>
      <c r="AY733" s="202"/>
      <c r="AZ733" s="202"/>
      <c r="BA733" s="202"/>
      <c r="BB733" s="202"/>
      <c r="BC733" s="202"/>
      <c r="BD733" s="202"/>
      <c r="BE733" s="202"/>
      <c r="BF733" s="202"/>
      <c r="BG733" s="202"/>
      <c r="BH733" s="202"/>
      <c r="BI733" s="202"/>
      <c r="BJ733" s="202"/>
      <c r="BK733" s="202"/>
      <c r="BL733" s="202"/>
      <c r="BM733" s="202"/>
      <c r="BN733" s="202"/>
      <c r="BO733" s="202"/>
      <c r="BP733" s="202"/>
      <c r="BQ733" s="202"/>
      <c r="BR733" s="202"/>
      <c r="BS733" s="202"/>
      <c r="BT733" s="202"/>
      <c r="BU733" s="202"/>
      <c r="BV733" s="202"/>
      <c r="BW733" s="202"/>
      <c r="BX733" s="202"/>
    </row>
    <row r="734" spans="1:76" ht="11.25" customHeight="1" x14ac:dyDescent="0.2">
      <c r="A734" s="201"/>
      <c r="B734" s="201"/>
      <c r="C734" s="201"/>
      <c r="D734" s="201"/>
      <c r="E734" s="201"/>
      <c r="F734" s="201"/>
      <c r="G734" s="201"/>
      <c r="Z734" s="202"/>
      <c r="AA734" s="202"/>
      <c r="AB734" s="202"/>
      <c r="AC734" s="202"/>
      <c r="AD734" s="202"/>
      <c r="AE734" s="202"/>
      <c r="AF734" s="202"/>
      <c r="AG734" s="202"/>
      <c r="AH734" s="202"/>
      <c r="AI734" s="202"/>
      <c r="AJ734" s="202"/>
      <c r="AK734" s="202"/>
      <c r="AL734" s="202"/>
      <c r="AM734" s="202"/>
      <c r="AN734" s="202"/>
      <c r="AO734" s="202"/>
      <c r="AP734" s="202"/>
      <c r="AQ734" s="202"/>
      <c r="AR734" s="202"/>
      <c r="AS734" s="202"/>
      <c r="AT734" s="202"/>
      <c r="AU734" s="202"/>
      <c r="AV734" s="202"/>
      <c r="AW734" s="202"/>
      <c r="AX734" s="202"/>
      <c r="AY734" s="202"/>
      <c r="AZ734" s="202"/>
      <c r="BA734" s="202"/>
      <c r="BB734" s="202"/>
      <c r="BC734" s="202"/>
      <c r="BD734" s="202"/>
      <c r="BE734" s="202"/>
      <c r="BF734" s="202"/>
      <c r="BG734" s="202"/>
      <c r="BH734" s="202"/>
      <c r="BI734" s="202"/>
      <c r="BJ734" s="202"/>
      <c r="BK734" s="202"/>
      <c r="BL734" s="202"/>
      <c r="BM734" s="202"/>
      <c r="BN734" s="202"/>
      <c r="BO734" s="202"/>
      <c r="BP734" s="202"/>
      <c r="BQ734" s="202"/>
      <c r="BR734" s="202"/>
      <c r="BS734" s="202"/>
      <c r="BT734" s="202"/>
      <c r="BU734" s="202"/>
      <c r="BV734" s="202"/>
      <c r="BW734" s="202"/>
      <c r="BX734" s="202"/>
    </row>
    <row r="735" spans="1:76" ht="11.25" customHeight="1" x14ac:dyDescent="0.2">
      <c r="A735" s="201"/>
      <c r="B735" s="201"/>
      <c r="C735" s="201"/>
      <c r="D735" s="201"/>
      <c r="E735" s="201"/>
      <c r="F735" s="201"/>
      <c r="G735" s="201"/>
      <c r="Z735" s="202"/>
      <c r="AA735" s="202"/>
      <c r="AB735" s="202"/>
      <c r="AC735" s="202"/>
      <c r="AD735" s="202"/>
      <c r="AE735" s="202"/>
      <c r="AF735" s="202"/>
      <c r="AG735" s="202"/>
      <c r="AH735" s="202"/>
      <c r="AI735" s="202"/>
      <c r="AJ735" s="202"/>
      <c r="AK735" s="202"/>
      <c r="AL735" s="202"/>
      <c r="AM735" s="202"/>
      <c r="AN735" s="202"/>
      <c r="AO735" s="202"/>
      <c r="AP735" s="202"/>
      <c r="AQ735" s="202"/>
      <c r="AR735" s="202"/>
      <c r="AS735" s="202"/>
      <c r="AT735" s="202"/>
      <c r="AU735" s="202"/>
      <c r="AV735" s="202"/>
      <c r="AW735" s="202"/>
      <c r="AX735" s="202"/>
      <c r="AY735" s="202"/>
      <c r="AZ735" s="202"/>
      <c r="BA735" s="202"/>
      <c r="BB735" s="202"/>
      <c r="BC735" s="202"/>
      <c r="BD735" s="202"/>
      <c r="BE735" s="202"/>
      <c r="BF735" s="202"/>
      <c r="BG735" s="202"/>
      <c r="BH735" s="202"/>
      <c r="BI735" s="202"/>
      <c r="BJ735" s="202"/>
      <c r="BK735" s="202"/>
      <c r="BL735" s="202"/>
      <c r="BM735" s="202"/>
      <c r="BN735" s="202"/>
      <c r="BO735" s="202"/>
      <c r="BP735" s="202"/>
      <c r="BQ735" s="202"/>
      <c r="BR735" s="202"/>
      <c r="BS735" s="202"/>
      <c r="BT735" s="202"/>
      <c r="BU735" s="202"/>
      <c r="BV735" s="202"/>
      <c r="BW735" s="202"/>
      <c r="BX735" s="202"/>
    </row>
    <row r="736" spans="1:76" ht="11.25" customHeight="1" x14ac:dyDescent="0.2">
      <c r="A736" s="201"/>
      <c r="B736" s="201"/>
      <c r="C736" s="201"/>
      <c r="D736" s="201"/>
      <c r="E736" s="201"/>
      <c r="F736" s="201"/>
      <c r="G736" s="201"/>
      <c r="Z736" s="202"/>
      <c r="AA736" s="202"/>
      <c r="AB736" s="202"/>
      <c r="AC736" s="202"/>
      <c r="AD736" s="202"/>
      <c r="AE736" s="202"/>
      <c r="AF736" s="202"/>
      <c r="AG736" s="202"/>
      <c r="AH736" s="202"/>
      <c r="AI736" s="202"/>
      <c r="AJ736" s="202"/>
      <c r="AK736" s="202"/>
      <c r="AL736" s="202"/>
      <c r="AM736" s="202"/>
      <c r="AN736" s="202"/>
      <c r="AO736" s="202"/>
      <c r="AP736" s="202"/>
      <c r="AQ736" s="202"/>
      <c r="AR736" s="202"/>
      <c r="AS736" s="202"/>
      <c r="AT736" s="202"/>
      <c r="AU736" s="202"/>
      <c r="AV736" s="202"/>
      <c r="AW736" s="202"/>
      <c r="AX736" s="202"/>
      <c r="AY736" s="202"/>
      <c r="AZ736" s="202"/>
      <c r="BA736" s="202"/>
      <c r="BB736" s="202"/>
      <c r="BC736" s="202"/>
      <c r="BD736" s="202"/>
      <c r="BE736" s="202"/>
      <c r="BF736" s="202"/>
      <c r="BG736" s="202"/>
      <c r="BH736" s="202"/>
      <c r="BI736" s="202"/>
      <c r="BJ736" s="202"/>
      <c r="BK736" s="202"/>
      <c r="BL736" s="202"/>
      <c r="BM736" s="202"/>
      <c r="BN736" s="202"/>
      <c r="BO736" s="202"/>
      <c r="BP736" s="202"/>
      <c r="BQ736" s="202"/>
      <c r="BR736" s="202"/>
      <c r="BS736" s="202"/>
      <c r="BT736" s="202"/>
      <c r="BU736" s="202"/>
      <c r="BV736" s="202"/>
      <c r="BW736" s="202"/>
      <c r="BX736" s="202"/>
    </row>
    <row r="737" spans="1:76" ht="11.25" customHeight="1" x14ac:dyDescent="0.2">
      <c r="A737" s="201"/>
      <c r="B737" s="201"/>
      <c r="C737" s="201"/>
      <c r="D737" s="201"/>
      <c r="E737" s="201"/>
      <c r="F737" s="201"/>
      <c r="G737" s="201"/>
      <c r="Z737" s="202"/>
      <c r="AA737" s="202"/>
      <c r="AB737" s="202"/>
      <c r="AC737" s="202"/>
      <c r="AD737" s="202"/>
      <c r="AE737" s="202"/>
      <c r="AF737" s="202"/>
      <c r="AG737" s="202"/>
      <c r="AH737" s="202"/>
      <c r="AI737" s="202"/>
      <c r="AJ737" s="202"/>
      <c r="AK737" s="202"/>
      <c r="AL737" s="202"/>
      <c r="AM737" s="202"/>
      <c r="AN737" s="202"/>
      <c r="AO737" s="202"/>
      <c r="AP737" s="202"/>
      <c r="AQ737" s="202"/>
      <c r="AR737" s="202"/>
      <c r="AS737" s="202"/>
      <c r="AT737" s="202"/>
      <c r="AU737" s="202"/>
      <c r="AV737" s="202"/>
      <c r="AW737" s="202"/>
      <c r="AX737" s="202"/>
      <c r="AY737" s="202"/>
      <c r="AZ737" s="202"/>
      <c r="BA737" s="202"/>
      <c r="BB737" s="202"/>
      <c r="BC737" s="202"/>
      <c r="BD737" s="202"/>
      <c r="BE737" s="202"/>
      <c r="BF737" s="202"/>
      <c r="BG737" s="202"/>
      <c r="BH737" s="202"/>
      <c r="BI737" s="202"/>
      <c r="BJ737" s="202"/>
      <c r="BK737" s="202"/>
      <c r="BL737" s="202"/>
      <c r="BM737" s="202"/>
      <c r="BN737" s="202"/>
      <c r="BO737" s="202"/>
      <c r="BP737" s="202"/>
      <c r="BQ737" s="202"/>
      <c r="BR737" s="202"/>
      <c r="BS737" s="202"/>
      <c r="BT737" s="202"/>
      <c r="BU737" s="202"/>
      <c r="BV737" s="202"/>
      <c r="BW737" s="202"/>
      <c r="BX737" s="202"/>
    </row>
    <row r="738" spans="1:76" ht="11.25" customHeight="1" x14ac:dyDescent="0.2">
      <c r="A738" s="201"/>
      <c r="B738" s="201"/>
      <c r="C738" s="201"/>
      <c r="D738" s="201"/>
      <c r="E738" s="201"/>
      <c r="F738" s="201"/>
      <c r="G738" s="201"/>
      <c r="Z738" s="202"/>
      <c r="AA738" s="202"/>
      <c r="AB738" s="202"/>
      <c r="AC738" s="202"/>
      <c r="AD738" s="202"/>
      <c r="AE738" s="202"/>
      <c r="AF738" s="202"/>
      <c r="AG738" s="202"/>
      <c r="AH738" s="202"/>
      <c r="AI738" s="202"/>
      <c r="AJ738" s="202"/>
      <c r="AK738" s="202"/>
      <c r="AL738" s="202"/>
      <c r="AM738" s="202"/>
      <c r="AN738" s="202"/>
      <c r="AO738" s="202"/>
      <c r="AP738" s="202"/>
      <c r="AQ738" s="202"/>
      <c r="AR738" s="202"/>
      <c r="AS738" s="202"/>
      <c r="AT738" s="202"/>
      <c r="AU738" s="202"/>
      <c r="AV738" s="202"/>
      <c r="AW738" s="202"/>
      <c r="AX738" s="202"/>
      <c r="AY738" s="202"/>
      <c r="AZ738" s="202"/>
      <c r="BA738" s="202"/>
      <c r="BB738" s="202"/>
      <c r="BC738" s="202"/>
      <c r="BD738" s="202"/>
      <c r="BE738" s="202"/>
      <c r="BF738" s="202"/>
      <c r="BG738" s="202"/>
      <c r="BH738" s="202"/>
      <c r="BI738" s="202"/>
      <c r="BJ738" s="202"/>
      <c r="BK738" s="202"/>
      <c r="BL738" s="202"/>
      <c r="BM738" s="202"/>
      <c r="BN738" s="202"/>
      <c r="BO738" s="202"/>
      <c r="BP738" s="202"/>
      <c r="BQ738" s="202"/>
      <c r="BR738" s="202"/>
      <c r="BS738" s="202"/>
      <c r="BT738" s="202"/>
      <c r="BU738" s="202"/>
      <c r="BV738" s="202"/>
      <c r="BW738" s="202"/>
      <c r="BX738" s="202"/>
    </row>
    <row r="739" spans="1:76" ht="11.25" customHeight="1" x14ac:dyDescent="0.2">
      <c r="A739" s="201"/>
      <c r="B739" s="201"/>
      <c r="C739" s="201"/>
      <c r="D739" s="201"/>
      <c r="E739" s="201"/>
      <c r="F739" s="201"/>
      <c r="G739" s="201"/>
      <c r="Z739" s="202"/>
      <c r="AA739" s="202"/>
      <c r="AB739" s="202"/>
      <c r="AC739" s="202"/>
      <c r="AD739" s="202"/>
      <c r="AE739" s="202"/>
      <c r="AF739" s="202"/>
      <c r="AG739" s="202"/>
      <c r="AH739" s="202"/>
      <c r="AI739" s="202"/>
      <c r="AJ739" s="202"/>
      <c r="AK739" s="202"/>
      <c r="AL739" s="202"/>
      <c r="AM739" s="202"/>
      <c r="AN739" s="202"/>
      <c r="AO739" s="202"/>
      <c r="AP739" s="202"/>
      <c r="AQ739" s="202"/>
      <c r="AR739" s="202"/>
      <c r="AS739" s="202"/>
      <c r="AT739" s="202"/>
      <c r="AU739" s="202"/>
      <c r="AV739" s="202"/>
      <c r="AW739" s="202"/>
      <c r="AX739" s="202"/>
      <c r="AY739" s="202"/>
      <c r="AZ739" s="202"/>
      <c r="BA739" s="202"/>
      <c r="BB739" s="202"/>
      <c r="BC739" s="202"/>
      <c r="BD739" s="202"/>
      <c r="BE739" s="202"/>
      <c r="BF739" s="202"/>
      <c r="BG739" s="202"/>
      <c r="BH739" s="202"/>
      <c r="BI739" s="202"/>
      <c r="BJ739" s="202"/>
      <c r="BK739" s="202"/>
      <c r="BL739" s="202"/>
      <c r="BM739" s="202"/>
      <c r="BN739" s="202"/>
      <c r="BO739" s="202"/>
      <c r="BP739" s="202"/>
      <c r="BQ739" s="202"/>
      <c r="BR739" s="202"/>
      <c r="BS739" s="202"/>
      <c r="BT739" s="202"/>
      <c r="BU739" s="202"/>
      <c r="BV739" s="202"/>
      <c r="BW739" s="202"/>
      <c r="BX739" s="202"/>
    </row>
    <row r="740" spans="1:76" ht="11.25" customHeight="1" x14ac:dyDescent="0.2">
      <c r="A740" s="201"/>
      <c r="B740" s="201"/>
      <c r="C740" s="201"/>
      <c r="D740" s="201"/>
      <c r="E740" s="201"/>
      <c r="F740" s="201"/>
      <c r="G740" s="201"/>
      <c r="Z740" s="202"/>
      <c r="AA740" s="202"/>
      <c r="AB740" s="202"/>
      <c r="AC740" s="202"/>
      <c r="AD740" s="202"/>
      <c r="AE740" s="202"/>
      <c r="AF740" s="202"/>
      <c r="AG740" s="202"/>
      <c r="AH740" s="202"/>
      <c r="AI740" s="202"/>
      <c r="AJ740" s="202"/>
      <c r="AK740" s="202"/>
      <c r="AL740" s="202"/>
      <c r="AM740" s="202"/>
      <c r="AN740" s="202"/>
      <c r="AO740" s="202"/>
      <c r="AP740" s="202"/>
      <c r="AQ740" s="202"/>
      <c r="AR740" s="202"/>
      <c r="AS740" s="202"/>
      <c r="AT740" s="202"/>
      <c r="AU740" s="202"/>
      <c r="AV740" s="202"/>
      <c r="AW740" s="202"/>
      <c r="AX740" s="202"/>
      <c r="AY740" s="202"/>
      <c r="AZ740" s="202"/>
      <c r="BA740" s="202"/>
      <c r="BB740" s="202"/>
      <c r="BC740" s="202"/>
      <c r="BD740" s="202"/>
      <c r="BE740" s="202"/>
      <c r="BF740" s="202"/>
      <c r="BG740" s="202"/>
      <c r="BH740" s="202"/>
      <c r="BI740" s="202"/>
      <c r="BJ740" s="202"/>
      <c r="BK740" s="202"/>
      <c r="BL740" s="202"/>
      <c r="BM740" s="202"/>
      <c r="BN740" s="202"/>
      <c r="BO740" s="202"/>
      <c r="BP740" s="202"/>
      <c r="BQ740" s="202"/>
      <c r="BR740" s="202"/>
      <c r="BS740" s="202"/>
      <c r="BT740" s="202"/>
      <c r="BU740" s="202"/>
      <c r="BV740" s="202"/>
      <c r="BW740" s="202"/>
      <c r="BX740" s="202"/>
    </row>
    <row r="741" spans="1:76" ht="11.25" customHeight="1" x14ac:dyDescent="0.2">
      <c r="A741" s="201"/>
      <c r="B741" s="201"/>
      <c r="C741" s="201"/>
      <c r="D741" s="201"/>
      <c r="E741" s="201"/>
      <c r="F741" s="201"/>
      <c r="G741" s="201"/>
      <c r="Z741" s="202"/>
      <c r="AA741" s="202"/>
      <c r="AB741" s="202"/>
      <c r="AC741" s="202"/>
      <c r="AD741" s="202"/>
      <c r="AE741" s="202"/>
      <c r="AF741" s="202"/>
      <c r="AG741" s="202"/>
      <c r="AH741" s="202"/>
      <c r="AI741" s="202"/>
      <c r="AJ741" s="202"/>
      <c r="AK741" s="202"/>
      <c r="AL741" s="202"/>
      <c r="AM741" s="202"/>
      <c r="AN741" s="202"/>
      <c r="AO741" s="202"/>
      <c r="AP741" s="202"/>
      <c r="AQ741" s="202"/>
      <c r="AR741" s="202"/>
      <c r="AS741" s="202"/>
      <c r="AT741" s="202"/>
      <c r="AU741" s="202"/>
      <c r="AV741" s="202"/>
      <c r="AW741" s="202"/>
      <c r="AX741" s="202"/>
      <c r="AY741" s="202"/>
      <c r="AZ741" s="202"/>
      <c r="BA741" s="202"/>
      <c r="BB741" s="202"/>
      <c r="BC741" s="202"/>
      <c r="BD741" s="202"/>
      <c r="BE741" s="202"/>
      <c r="BF741" s="202"/>
      <c r="BG741" s="202"/>
      <c r="BH741" s="202"/>
      <c r="BI741" s="202"/>
      <c r="BJ741" s="202"/>
      <c r="BK741" s="202"/>
      <c r="BL741" s="202"/>
      <c r="BM741" s="202"/>
      <c r="BN741" s="202"/>
      <c r="BO741" s="202"/>
      <c r="BP741" s="202"/>
      <c r="BQ741" s="202"/>
      <c r="BR741" s="202"/>
      <c r="BS741" s="202"/>
      <c r="BT741" s="202"/>
      <c r="BU741" s="202"/>
      <c r="BV741" s="202"/>
      <c r="BW741" s="202"/>
      <c r="BX741" s="202"/>
    </row>
    <row r="742" spans="1:76" ht="11.25" customHeight="1" x14ac:dyDescent="0.2">
      <c r="A742" s="201"/>
      <c r="B742" s="201"/>
      <c r="C742" s="201"/>
      <c r="D742" s="201"/>
      <c r="E742" s="201"/>
      <c r="F742" s="201"/>
      <c r="G742" s="201"/>
      <c r="Z742" s="202"/>
      <c r="AA742" s="202"/>
      <c r="AB742" s="202"/>
      <c r="AC742" s="202"/>
      <c r="AD742" s="202"/>
      <c r="AE742" s="202"/>
      <c r="AF742" s="202"/>
      <c r="AG742" s="202"/>
      <c r="AH742" s="202"/>
      <c r="AI742" s="202"/>
      <c r="AJ742" s="202"/>
      <c r="AK742" s="202"/>
      <c r="AL742" s="202"/>
      <c r="AM742" s="202"/>
      <c r="AN742" s="202"/>
      <c r="AO742" s="202"/>
      <c r="AP742" s="202"/>
      <c r="AQ742" s="202"/>
      <c r="AR742" s="202"/>
      <c r="AS742" s="202"/>
      <c r="AT742" s="202"/>
      <c r="AU742" s="202"/>
      <c r="AV742" s="202"/>
      <c r="AW742" s="202"/>
      <c r="AX742" s="202"/>
      <c r="AY742" s="202"/>
      <c r="AZ742" s="202"/>
      <c r="BA742" s="202"/>
      <c r="BB742" s="202"/>
      <c r="BC742" s="202"/>
      <c r="BD742" s="202"/>
      <c r="BE742" s="202"/>
      <c r="BF742" s="202"/>
      <c r="BG742" s="202"/>
      <c r="BH742" s="202"/>
      <c r="BI742" s="202"/>
      <c r="BJ742" s="202"/>
      <c r="BK742" s="202"/>
      <c r="BL742" s="202"/>
      <c r="BM742" s="202"/>
      <c r="BN742" s="202"/>
      <c r="BO742" s="202"/>
      <c r="BP742" s="202"/>
      <c r="BQ742" s="202"/>
      <c r="BR742" s="202"/>
      <c r="BS742" s="202"/>
      <c r="BT742" s="202"/>
      <c r="BU742" s="202"/>
      <c r="BV742" s="202"/>
      <c r="BW742" s="202"/>
      <c r="BX742" s="202"/>
    </row>
    <row r="743" spans="1:76" ht="11.25" customHeight="1" x14ac:dyDescent="0.2">
      <c r="A743" s="201"/>
      <c r="B743" s="201"/>
      <c r="C743" s="201"/>
      <c r="D743" s="201"/>
      <c r="E743" s="201"/>
      <c r="F743" s="201"/>
      <c r="G743" s="201"/>
      <c r="Z743" s="202"/>
      <c r="AA743" s="202"/>
      <c r="AB743" s="202"/>
      <c r="AC743" s="202"/>
      <c r="AD743" s="202"/>
      <c r="AE743" s="202"/>
      <c r="AF743" s="202"/>
      <c r="AG743" s="202"/>
      <c r="AH743" s="202"/>
      <c r="AI743" s="202"/>
      <c r="AJ743" s="202"/>
      <c r="AK743" s="202"/>
      <c r="AL743" s="202"/>
      <c r="AM743" s="202"/>
      <c r="AN743" s="202"/>
      <c r="AO743" s="202"/>
      <c r="AP743" s="202"/>
      <c r="AQ743" s="202"/>
      <c r="AR743" s="202"/>
      <c r="AS743" s="202"/>
      <c r="AT743" s="202"/>
      <c r="AU743" s="202"/>
      <c r="AV743" s="202"/>
      <c r="AW743" s="202"/>
      <c r="AX743" s="202"/>
      <c r="AY743" s="202"/>
      <c r="AZ743" s="202"/>
      <c r="BA743" s="202"/>
      <c r="BB743" s="202"/>
      <c r="BC743" s="202"/>
      <c r="BD743" s="202"/>
      <c r="BE743" s="202"/>
      <c r="BF743" s="202"/>
      <c r="BG743" s="202"/>
      <c r="BH743" s="202"/>
      <c r="BI743" s="202"/>
      <c r="BJ743" s="202"/>
      <c r="BK743" s="202"/>
      <c r="BL743" s="202"/>
      <c r="BM743" s="202"/>
      <c r="BN743" s="202"/>
      <c r="BO743" s="202"/>
      <c r="BP743" s="202"/>
      <c r="BQ743" s="202"/>
      <c r="BR743" s="202"/>
      <c r="BS743" s="202"/>
      <c r="BT743" s="202"/>
      <c r="BU743" s="202"/>
      <c r="BV743" s="202"/>
      <c r="BW743" s="202"/>
      <c r="BX743" s="202"/>
    </row>
    <row r="744" spans="1:76" ht="11.25" customHeight="1" x14ac:dyDescent="0.2">
      <c r="A744" s="201"/>
      <c r="B744" s="201"/>
      <c r="C744" s="201"/>
      <c r="D744" s="201"/>
      <c r="E744" s="201"/>
      <c r="F744" s="201"/>
      <c r="G744" s="201"/>
      <c r="Z744" s="202"/>
      <c r="AA744" s="202"/>
      <c r="AB744" s="202"/>
      <c r="AC744" s="202"/>
      <c r="AD744" s="202"/>
      <c r="AE744" s="202"/>
      <c r="AF744" s="202"/>
      <c r="AG744" s="202"/>
      <c r="AH744" s="202"/>
      <c r="AI744" s="202"/>
      <c r="AJ744" s="202"/>
      <c r="AK744" s="202"/>
      <c r="AL744" s="202"/>
      <c r="AM744" s="202"/>
      <c r="AN744" s="202"/>
      <c r="AO744" s="202"/>
      <c r="AP744" s="202"/>
      <c r="AQ744" s="202"/>
      <c r="AR744" s="202"/>
      <c r="AS744" s="202"/>
      <c r="AT744" s="202"/>
      <c r="AU744" s="202"/>
      <c r="AV744" s="202"/>
      <c r="AW744" s="202"/>
      <c r="AX744" s="202"/>
      <c r="AY744" s="202"/>
      <c r="AZ744" s="202"/>
      <c r="BA744" s="202"/>
      <c r="BB744" s="202"/>
      <c r="BC744" s="202"/>
      <c r="BD744" s="202"/>
      <c r="BE744" s="202"/>
      <c r="BF744" s="202"/>
      <c r="BG744" s="202"/>
      <c r="BH744" s="202"/>
      <c r="BI744" s="202"/>
      <c r="BJ744" s="202"/>
      <c r="BK744" s="202"/>
      <c r="BL744" s="202"/>
      <c r="BM744" s="202"/>
      <c r="BN744" s="202"/>
      <c r="BO744" s="202"/>
      <c r="BP744" s="202"/>
      <c r="BQ744" s="202"/>
      <c r="BR744" s="202"/>
      <c r="BS744" s="202"/>
      <c r="BT744" s="202"/>
      <c r="BU744" s="202"/>
      <c r="BV744" s="202"/>
      <c r="BW744" s="202"/>
      <c r="BX744" s="202"/>
    </row>
    <row r="745" spans="1:76" ht="11.25" customHeight="1" x14ac:dyDescent="0.2">
      <c r="A745" s="201"/>
      <c r="B745" s="201"/>
      <c r="C745" s="201"/>
      <c r="D745" s="201"/>
      <c r="E745" s="201"/>
      <c r="F745" s="201"/>
      <c r="G745" s="201"/>
      <c r="Z745" s="202"/>
      <c r="AA745" s="202"/>
      <c r="AB745" s="202"/>
      <c r="AC745" s="202"/>
      <c r="AD745" s="202"/>
      <c r="AE745" s="202"/>
      <c r="AF745" s="202"/>
      <c r="AG745" s="202"/>
      <c r="AH745" s="202"/>
      <c r="AI745" s="202"/>
      <c r="AJ745" s="202"/>
      <c r="AK745" s="202"/>
      <c r="AL745" s="202"/>
      <c r="AM745" s="202"/>
      <c r="AN745" s="202"/>
      <c r="AO745" s="202"/>
      <c r="AP745" s="202"/>
      <c r="AQ745" s="202"/>
      <c r="AR745" s="202"/>
      <c r="AS745" s="202"/>
      <c r="AT745" s="202"/>
      <c r="AU745" s="202"/>
      <c r="AV745" s="202"/>
      <c r="AW745" s="202"/>
      <c r="AX745" s="202"/>
      <c r="AY745" s="202"/>
      <c r="AZ745" s="202"/>
      <c r="BA745" s="202"/>
      <c r="BB745" s="202"/>
      <c r="BC745" s="202"/>
      <c r="BD745" s="202"/>
      <c r="BE745" s="202"/>
      <c r="BF745" s="202"/>
      <c r="BG745" s="202"/>
      <c r="BH745" s="202"/>
      <c r="BI745" s="202"/>
      <c r="BJ745" s="202"/>
      <c r="BK745" s="202"/>
      <c r="BL745" s="202"/>
      <c r="BM745" s="202"/>
      <c r="BN745" s="202"/>
      <c r="BO745" s="202"/>
      <c r="BP745" s="202"/>
      <c r="BQ745" s="202"/>
      <c r="BR745" s="202"/>
      <c r="BS745" s="202"/>
      <c r="BT745" s="202"/>
      <c r="BU745" s="202"/>
      <c r="BV745" s="202"/>
      <c r="BW745" s="202"/>
      <c r="BX745" s="202"/>
    </row>
    <row r="746" spans="1:76" ht="11.25" customHeight="1" x14ac:dyDescent="0.2">
      <c r="A746" s="201"/>
      <c r="B746" s="201"/>
      <c r="C746" s="201"/>
      <c r="D746" s="201"/>
      <c r="E746" s="201"/>
      <c r="F746" s="201"/>
      <c r="G746" s="201"/>
      <c r="Z746" s="202"/>
      <c r="AA746" s="202"/>
      <c r="AB746" s="202"/>
      <c r="AC746" s="202"/>
      <c r="AD746" s="202"/>
      <c r="AE746" s="202"/>
      <c r="AF746" s="202"/>
      <c r="AG746" s="202"/>
      <c r="AH746" s="202"/>
      <c r="AI746" s="202"/>
      <c r="AJ746" s="202"/>
      <c r="AK746" s="202"/>
      <c r="AL746" s="202"/>
      <c r="AM746" s="202"/>
      <c r="AN746" s="202"/>
      <c r="AO746" s="202"/>
      <c r="AP746" s="202"/>
      <c r="AQ746" s="202"/>
      <c r="AR746" s="202"/>
      <c r="AS746" s="202"/>
      <c r="AT746" s="202"/>
      <c r="AU746" s="202"/>
      <c r="AV746" s="202"/>
      <c r="AW746" s="202"/>
      <c r="AX746" s="202"/>
      <c r="AY746" s="202"/>
      <c r="AZ746" s="202"/>
      <c r="BA746" s="202"/>
      <c r="BB746" s="202"/>
      <c r="BC746" s="202"/>
      <c r="BD746" s="202"/>
      <c r="BE746" s="202"/>
      <c r="BF746" s="202"/>
      <c r="BG746" s="202"/>
      <c r="BH746" s="202"/>
      <c r="BI746" s="202"/>
      <c r="BJ746" s="202"/>
      <c r="BK746" s="202"/>
      <c r="BL746" s="202"/>
      <c r="BM746" s="202"/>
      <c r="BN746" s="202"/>
      <c r="BO746" s="202"/>
      <c r="BP746" s="202"/>
      <c r="BQ746" s="202"/>
      <c r="BR746" s="202"/>
      <c r="BS746" s="202"/>
      <c r="BT746" s="202"/>
      <c r="BU746" s="202"/>
      <c r="BV746" s="202"/>
      <c r="BW746" s="202"/>
      <c r="BX746" s="202"/>
    </row>
    <row r="747" spans="1:76" ht="11.25" customHeight="1" x14ac:dyDescent="0.2">
      <c r="A747" s="201"/>
      <c r="B747" s="201"/>
      <c r="C747" s="201"/>
      <c r="D747" s="201"/>
      <c r="E747" s="201"/>
      <c r="F747" s="201"/>
      <c r="G747" s="201"/>
      <c r="Z747" s="202"/>
      <c r="AA747" s="202"/>
      <c r="AB747" s="202"/>
      <c r="AC747" s="202"/>
      <c r="AD747" s="202"/>
      <c r="AE747" s="202"/>
      <c r="AF747" s="202"/>
      <c r="AG747" s="202"/>
      <c r="AH747" s="202"/>
      <c r="AI747" s="202"/>
      <c r="AJ747" s="202"/>
      <c r="AK747" s="202"/>
      <c r="AL747" s="202"/>
      <c r="AM747" s="202"/>
      <c r="AN747" s="202"/>
      <c r="AO747" s="202"/>
      <c r="AP747" s="202"/>
      <c r="AQ747" s="202"/>
      <c r="AR747" s="202"/>
      <c r="AS747" s="202"/>
      <c r="AT747" s="202"/>
      <c r="AU747" s="202"/>
      <c r="AV747" s="202"/>
      <c r="AW747" s="202"/>
      <c r="AX747" s="202"/>
      <c r="AY747" s="202"/>
      <c r="AZ747" s="202"/>
      <c r="BA747" s="202"/>
      <c r="BB747" s="202"/>
      <c r="BC747" s="202"/>
      <c r="BD747" s="202"/>
      <c r="BE747" s="202"/>
      <c r="BF747" s="202"/>
      <c r="BG747" s="202"/>
      <c r="BH747" s="202"/>
      <c r="BI747" s="202"/>
      <c r="BJ747" s="202"/>
      <c r="BK747" s="202"/>
      <c r="BL747" s="202"/>
      <c r="BM747" s="202"/>
      <c r="BN747" s="202"/>
      <c r="BO747" s="202"/>
      <c r="BP747" s="202"/>
      <c r="BQ747" s="202"/>
      <c r="BR747" s="202"/>
      <c r="BS747" s="202"/>
      <c r="BT747" s="202"/>
      <c r="BU747" s="202"/>
      <c r="BV747" s="202"/>
      <c r="BW747" s="202"/>
      <c r="BX747" s="202"/>
    </row>
    <row r="748" spans="1:76" ht="11.25" customHeight="1" x14ac:dyDescent="0.2">
      <c r="A748" s="201"/>
      <c r="B748" s="201"/>
      <c r="C748" s="201"/>
      <c r="D748" s="201"/>
      <c r="E748" s="201"/>
      <c r="F748" s="201"/>
      <c r="G748" s="201"/>
      <c r="Z748" s="202"/>
      <c r="AA748" s="202"/>
      <c r="AB748" s="202"/>
      <c r="AC748" s="202"/>
      <c r="AD748" s="202"/>
      <c r="AE748" s="202"/>
      <c r="AF748" s="202"/>
      <c r="AG748" s="202"/>
      <c r="AH748" s="202"/>
      <c r="AI748" s="202"/>
      <c r="AJ748" s="202"/>
      <c r="AK748" s="202"/>
      <c r="AL748" s="202"/>
      <c r="AM748" s="202"/>
      <c r="AN748" s="202"/>
      <c r="AO748" s="202"/>
      <c r="AP748" s="202"/>
      <c r="AQ748" s="202"/>
      <c r="AR748" s="202"/>
      <c r="AS748" s="202"/>
      <c r="AT748" s="202"/>
      <c r="AU748" s="202"/>
      <c r="AV748" s="202"/>
      <c r="AW748" s="202"/>
      <c r="AX748" s="202"/>
      <c r="AY748" s="202"/>
      <c r="AZ748" s="202"/>
      <c r="BA748" s="202"/>
      <c r="BB748" s="202"/>
      <c r="BC748" s="202"/>
      <c r="BD748" s="202"/>
      <c r="BE748" s="202"/>
      <c r="BF748" s="202"/>
      <c r="BG748" s="202"/>
      <c r="BH748" s="202"/>
      <c r="BI748" s="202"/>
      <c r="BJ748" s="202"/>
      <c r="BK748" s="202"/>
      <c r="BL748" s="202"/>
      <c r="BM748" s="202"/>
      <c r="BN748" s="202"/>
      <c r="BO748" s="202"/>
      <c r="BP748" s="202"/>
      <c r="BQ748" s="202"/>
      <c r="BR748" s="202"/>
      <c r="BS748" s="202"/>
      <c r="BT748" s="202"/>
      <c r="BU748" s="202"/>
      <c r="BV748" s="202"/>
      <c r="BW748" s="202"/>
      <c r="BX748" s="202"/>
    </row>
    <row r="749" spans="1:76" ht="11.25" customHeight="1" x14ac:dyDescent="0.2">
      <c r="A749" s="201"/>
      <c r="B749" s="201"/>
      <c r="C749" s="201"/>
      <c r="D749" s="201"/>
      <c r="E749" s="201"/>
      <c r="F749" s="201"/>
      <c r="G749" s="201"/>
      <c r="Z749" s="202"/>
      <c r="AA749" s="202"/>
      <c r="AB749" s="202"/>
      <c r="AC749" s="202"/>
      <c r="AD749" s="202"/>
      <c r="AE749" s="202"/>
      <c r="AF749" s="202"/>
      <c r="AG749" s="202"/>
      <c r="AH749" s="202"/>
      <c r="AI749" s="202"/>
      <c r="AJ749" s="202"/>
      <c r="AK749" s="202"/>
      <c r="AL749" s="202"/>
      <c r="AM749" s="202"/>
      <c r="AN749" s="202"/>
      <c r="AO749" s="202"/>
      <c r="AP749" s="202"/>
      <c r="AQ749" s="202"/>
      <c r="AR749" s="202"/>
      <c r="AS749" s="202"/>
      <c r="AT749" s="202"/>
      <c r="AU749" s="202"/>
      <c r="AV749" s="202"/>
      <c r="AW749" s="202"/>
      <c r="AX749" s="202"/>
      <c r="AY749" s="202"/>
      <c r="AZ749" s="202"/>
      <c r="BA749" s="202"/>
      <c r="BB749" s="202"/>
      <c r="BC749" s="202"/>
      <c r="BD749" s="202"/>
      <c r="BE749" s="202"/>
      <c r="BF749" s="202"/>
      <c r="BG749" s="202"/>
      <c r="BH749" s="202"/>
      <c r="BI749" s="202"/>
      <c r="BJ749" s="202"/>
      <c r="BK749" s="202"/>
      <c r="BL749" s="202"/>
      <c r="BM749" s="202"/>
      <c r="BN749" s="202"/>
      <c r="BO749" s="202"/>
      <c r="BP749" s="202"/>
      <c r="BQ749" s="202"/>
      <c r="BR749" s="202"/>
      <c r="BS749" s="202"/>
      <c r="BT749" s="202"/>
      <c r="BU749" s="202"/>
      <c r="BV749" s="202"/>
      <c r="BW749" s="202"/>
      <c r="BX749" s="202"/>
    </row>
    <row r="750" spans="1:76" ht="11.25" customHeight="1" x14ac:dyDescent="0.2">
      <c r="A750" s="201"/>
      <c r="B750" s="201"/>
      <c r="C750" s="201"/>
      <c r="D750" s="201"/>
      <c r="E750" s="201"/>
      <c r="F750" s="201"/>
      <c r="G750" s="201"/>
      <c r="Z750" s="202"/>
      <c r="AA750" s="202"/>
      <c r="AB750" s="202"/>
      <c r="AC750" s="202"/>
      <c r="AD750" s="202"/>
      <c r="AE750" s="202"/>
      <c r="AF750" s="202"/>
      <c r="AG750" s="202"/>
      <c r="AH750" s="202"/>
      <c r="AI750" s="202"/>
      <c r="AJ750" s="202"/>
      <c r="AK750" s="202"/>
      <c r="AL750" s="202"/>
      <c r="AM750" s="202"/>
      <c r="AN750" s="202"/>
      <c r="AO750" s="202"/>
      <c r="AP750" s="202"/>
      <c r="AQ750" s="202"/>
      <c r="AR750" s="202"/>
      <c r="AS750" s="202"/>
      <c r="AT750" s="202"/>
      <c r="AU750" s="202"/>
      <c r="AV750" s="202"/>
      <c r="AW750" s="202"/>
      <c r="AX750" s="202"/>
      <c r="AY750" s="202"/>
      <c r="AZ750" s="202"/>
      <c r="BA750" s="202"/>
      <c r="BB750" s="202"/>
      <c r="BC750" s="202"/>
      <c r="BD750" s="202"/>
      <c r="BE750" s="202"/>
      <c r="BF750" s="202"/>
      <c r="BG750" s="202"/>
      <c r="BH750" s="202"/>
      <c r="BI750" s="202"/>
      <c r="BJ750" s="202"/>
      <c r="BK750" s="202"/>
      <c r="BL750" s="202"/>
      <c r="BM750" s="202"/>
      <c r="BN750" s="202"/>
      <c r="BO750" s="202"/>
      <c r="BP750" s="202"/>
      <c r="BQ750" s="202"/>
      <c r="BR750" s="202"/>
      <c r="BS750" s="202"/>
      <c r="BT750" s="202"/>
      <c r="BU750" s="202"/>
      <c r="BV750" s="202"/>
      <c r="BW750" s="202"/>
      <c r="BX750" s="202"/>
    </row>
    <row r="751" spans="1:76" ht="11.25" customHeight="1" x14ac:dyDescent="0.2">
      <c r="A751" s="201"/>
      <c r="B751" s="201"/>
      <c r="C751" s="201"/>
      <c r="D751" s="201"/>
      <c r="E751" s="201"/>
      <c r="F751" s="201"/>
      <c r="G751" s="201"/>
      <c r="Z751" s="202"/>
      <c r="AA751" s="202"/>
      <c r="AB751" s="202"/>
      <c r="AC751" s="202"/>
      <c r="AD751" s="202"/>
      <c r="AE751" s="202"/>
      <c r="AF751" s="202"/>
      <c r="AG751" s="202"/>
      <c r="AH751" s="202"/>
      <c r="AI751" s="202"/>
      <c r="AJ751" s="202"/>
      <c r="AK751" s="202"/>
      <c r="AL751" s="202"/>
      <c r="AM751" s="202"/>
      <c r="AN751" s="202"/>
      <c r="AO751" s="202"/>
      <c r="AP751" s="202"/>
      <c r="AQ751" s="202"/>
      <c r="AR751" s="202"/>
      <c r="AS751" s="202"/>
      <c r="AT751" s="202"/>
      <c r="AU751" s="202"/>
      <c r="AV751" s="202"/>
      <c r="AW751" s="202"/>
      <c r="AX751" s="202"/>
      <c r="AY751" s="202"/>
      <c r="AZ751" s="202"/>
      <c r="BA751" s="202"/>
      <c r="BB751" s="202"/>
      <c r="BC751" s="202"/>
      <c r="BD751" s="202"/>
      <c r="BE751" s="202"/>
      <c r="BF751" s="202"/>
      <c r="BG751" s="202"/>
      <c r="BH751" s="202"/>
      <c r="BI751" s="202"/>
      <c r="BJ751" s="202"/>
      <c r="BK751" s="202"/>
      <c r="BL751" s="202"/>
      <c r="BM751" s="202"/>
      <c r="BN751" s="202"/>
      <c r="BO751" s="202"/>
      <c r="BP751" s="202"/>
      <c r="BQ751" s="202"/>
      <c r="BR751" s="202"/>
      <c r="BS751" s="202"/>
      <c r="BT751" s="202"/>
      <c r="BU751" s="202"/>
      <c r="BV751" s="202"/>
      <c r="BW751" s="202"/>
      <c r="BX751" s="202"/>
    </row>
    <row r="752" spans="1:76" ht="11.25" customHeight="1" x14ac:dyDescent="0.2">
      <c r="A752" s="201"/>
      <c r="B752" s="201"/>
      <c r="C752" s="201"/>
      <c r="D752" s="201"/>
      <c r="E752" s="201"/>
      <c r="F752" s="201"/>
      <c r="G752" s="201"/>
      <c r="Z752" s="202"/>
      <c r="AA752" s="202"/>
      <c r="AB752" s="202"/>
      <c r="AC752" s="202"/>
      <c r="AD752" s="202"/>
      <c r="AE752" s="202"/>
      <c r="AF752" s="202"/>
      <c r="AG752" s="202"/>
      <c r="AH752" s="202"/>
      <c r="AI752" s="202"/>
      <c r="AJ752" s="202"/>
      <c r="AK752" s="202"/>
      <c r="AL752" s="202"/>
      <c r="AM752" s="202"/>
      <c r="AN752" s="202"/>
      <c r="AO752" s="202"/>
      <c r="AP752" s="202"/>
      <c r="AQ752" s="202"/>
      <c r="AR752" s="202"/>
      <c r="AS752" s="202"/>
      <c r="AT752" s="202"/>
      <c r="AU752" s="202"/>
      <c r="AV752" s="202"/>
      <c r="AW752" s="202"/>
      <c r="AX752" s="202"/>
      <c r="AY752" s="202"/>
      <c r="AZ752" s="202"/>
      <c r="BA752" s="202"/>
      <c r="BB752" s="202"/>
      <c r="BC752" s="202"/>
      <c r="BD752" s="202"/>
      <c r="BE752" s="202"/>
      <c r="BF752" s="202"/>
      <c r="BG752" s="202"/>
      <c r="BH752" s="202"/>
      <c r="BI752" s="202"/>
      <c r="BJ752" s="202"/>
      <c r="BK752" s="202"/>
      <c r="BL752" s="202"/>
      <c r="BM752" s="202"/>
      <c r="BN752" s="202"/>
      <c r="BO752" s="202"/>
      <c r="BP752" s="202"/>
      <c r="BQ752" s="202"/>
      <c r="BR752" s="202"/>
      <c r="BS752" s="202"/>
      <c r="BT752" s="202"/>
      <c r="BU752" s="202"/>
      <c r="BV752" s="202"/>
      <c r="BW752" s="202"/>
      <c r="BX752" s="202"/>
    </row>
    <row r="753" spans="1:76" ht="11.25" customHeight="1" x14ac:dyDescent="0.2">
      <c r="A753" s="201"/>
      <c r="B753" s="201"/>
      <c r="C753" s="201"/>
      <c r="D753" s="201"/>
      <c r="E753" s="201"/>
      <c r="F753" s="201"/>
      <c r="G753" s="201"/>
      <c r="Z753" s="202"/>
      <c r="AA753" s="202"/>
      <c r="AB753" s="202"/>
      <c r="AC753" s="202"/>
      <c r="AD753" s="202"/>
      <c r="AE753" s="202"/>
      <c r="AF753" s="202"/>
      <c r="AG753" s="202"/>
      <c r="AH753" s="202"/>
      <c r="AI753" s="202"/>
      <c r="AJ753" s="202"/>
      <c r="AK753" s="202"/>
      <c r="AL753" s="202"/>
      <c r="AM753" s="202"/>
      <c r="AN753" s="202"/>
      <c r="AO753" s="202"/>
      <c r="AP753" s="202"/>
      <c r="AQ753" s="202"/>
      <c r="AR753" s="202"/>
      <c r="AS753" s="202"/>
      <c r="AT753" s="202"/>
      <c r="AU753" s="202"/>
      <c r="AV753" s="202"/>
      <c r="AW753" s="202"/>
      <c r="AX753" s="202"/>
      <c r="AY753" s="202"/>
      <c r="AZ753" s="202"/>
      <c r="BA753" s="202"/>
      <c r="BB753" s="202"/>
      <c r="BC753" s="202"/>
      <c r="BD753" s="202"/>
      <c r="BE753" s="202"/>
      <c r="BF753" s="202"/>
      <c r="BG753" s="202"/>
      <c r="BH753" s="202"/>
      <c r="BI753" s="202"/>
      <c r="BJ753" s="202"/>
      <c r="BK753" s="202"/>
      <c r="BL753" s="202"/>
      <c r="BM753" s="202"/>
      <c r="BN753" s="202"/>
      <c r="BO753" s="202"/>
      <c r="BP753" s="202"/>
      <c r="BQ753" s="202"/>
      <c r="BR753" s="202"/>
      <c r="BS753" s="202"/>
      <c r="BT753" s="202"/>
      <c r="BU753" s="202"/>
      <c r="BV753" s="202"/>
      <c r="BW753" s="202"/>
      <c r="BX753" s="202"/>
    </row>
    <row r="754" spans="1:76" ht="11.25" customHeight="1" x14ac:dyDescent="0.2">
      <c r="A754" s="201"/>
      <c r="B754" s="201"/>
      <c r="C754" s="201"/>
      <c r="D754" s="201"/>
      <c r="E754" s="201"/>
      <c r="F754" s="201"/>
      <c r="G754" s="201"/>
      <c r="Z754" s="202"/>
      <c r="AA754" s="202"/>
      <c r="AB754" s="202"/>
      <c r="AC754" s="202"/>
      <c r="AD754" s="202"/>
      <c r="AE754" s="202"/>
      <c r="AF754" s="202"/>
      <c r="AG754" s="202"/>
      <c r="AH754" s="202"/>
      <c r="AI754" s="202"/>
      <c r="AJ754" s="202"/>
      <c r="AK754" s="202"/>
      <c r="AL754" s="202"/>
      <c r="AM754" s="202"/>
      <c r="AN754" s="202"/>
      <c r="AO754" s="202"/>
      <c r="AP754" s="202"/>
      <c r="AQ754" s="202"/>
      <c r="AR754" s="202"/>
      <c r="AS754" s="202"/>
      <c r="AT754" s="202"/>
      <c r="AU754" s="202"/>
      <c r="AV754" s="202"/>
      <c r="AW754" s="202"/>
      <c r="AX754" s="202"/>
      <c r="AY754" s="202"/>
      <c r="AZ754" s="202"/>
      <c r="BA754" s="202"/>
      <c r="BB754" s="202"/>
      <c r="BC754" s="202"/>
      <c r="BD754" s="202"/>
      <c r="BE754" s="202"/>
      <c r="BF754" s="202"/>
      <c r="BG754" s="202"/>
      <c r="BH754" s="202"/>
      <c r="BI754" s="202"/>
      <c r="BJ754" s="202"/>
      <c r="BK754" s="202"/>
      <c r="BL754" s="202"/>
      <c r="BM754" s="202"/>
      <c r="BN754" s="202"/>
      <c r="BO754" s="202"/>
      <c r="BP754" s="202"/>
      <c r="BQ754" s="202"/>
      <c r="BR754" s="202"/>
      <c r="BS754" s="202"/>
      <c r="BT754" s="202"/>
      <c r="BU754" s="202"/>
      <c r="BV754" s="202"/>
      <c r="BW754" s="202"/>
      <c r="BX754" s="202"/>
    </row>
    <row r="755" spans="1:76" ht="11.25" customHeight="1" x14ac:dyDescent="0.2">
      <c r="A755" s="201"/>
      <c r="B755" s="201"/>
      <c r="C755" s="201"/>
      <c r="D755" s="201"/>
      <c r="E755" s="201"/>
      <c r="F755" s="201"/>
      <c r="G755" s="201"/>
      <c r="Z755" s="202"/>
      <c r="AA755" s="202"/>
      <c r="AB755" s="202"/>
      <c r="AC755" s="202"/>
      <c r="AD755" s="202"/>
      <c r="AE755" s="202"/>
      <c r="AF755" s="202"/>
      <c r="AG755" s="202"/>
      <c r="AH755" s="202"/>
      <c r="AI755" s="202"/>
      <c r="AJ755" s="202"/>
      <c r="AK755" s="202"/>
      <c r="AL755" s="202"/>
      <c r="AM755" s="202"/>
      <c r="AN755" s="202"/>
      <c r="AO755" s="202"/>
      <c r="AP755" s="202"/>
      <c r="AQ755" s="202"/>
      <c r="AR755" s="202"/>
      <c r="AS755" s="202"/>
      <c r="AT755" s="202"/>
      <c r="AU755" s="202"/>
      <c r="AV755" s="202"/>
      <c r="AW755" s="202"/>
      <c r="AX755" s="202"/>
      <c r="AY755" s="202"/>
      <c r="AZ755" s="202"/>
      <c r="BA755" s="202"/>
      <c r="BB755" s="202"/>
      <c r="BC755" s="202"/>
      <c r="BD755" s="202"/>
      <c r="BE755" s="202"/>
      <c r="BF755" s="202"/>
      <c r="BG755" s="202"/>
      <c r="BH755" s="202"/>
      <c r="BI755" s="202"/>
      <c r="BJ755" s="202"/>
      <c r="BK755" s="202"/>
      <c r="BL755" s="202"/>
      <c r="BM755" s="202"/>
      <c r="BN755" s="202"/>
      <c r="BO755" s="202"/>
      <c r="BP755" s="202"/>
      <c r="BQ755" s="202"/>
      <c r="BR755" s="202"/>
      <c r="BS755" s="202"/>
      <c r="BT755" s="202"/>
      <c r="BU755" s="202"/>
      <c r="BV755" s="202"/>
      <c r="BW755" s="202"/>
      <c r="BX755" s="202"/>
    </row>
    <row r="756" spans="1:76" ht="11.25" customHeight="1" x14ac:dyDescent="0.2">
      <c r="A756" s="201"/>
      <c r="B756" s="201"/>
      <c r="C756" s="201"/>
      <c r="D756" s="201"/>
      <c r="E756" s="201"/>
      <c r="F756" s="201"/>
      <c r="G756" s="201"/>
      <c r="Z756" s="202"/>
      <c r="AA756" s="202"/>
      <c r="AB756" s="202"/>
      <c r="AC756" s="202"/>
      <c r="AD756" s="202"/>
      <c r="AE756" s="202"/>
      <c r="AF756" s="202"/>
      <c r="AG756" s="202"/>
      <c r="AH756" s="202"/>
      <c r="AI756" s="202"/>
      <c r="AJ756" s="202"/>
      <c r="AK756" s="202"/>
      <c r="AL756" s="202"/>
      <c r="AM756" s="202"/>
      <c r="AN756" s="202"/>
      <c r="AO756" s="202"/>
      <c r="AP756" s="202"/>
      <c r="AQ756" s="202"/>
      <c r="AR756" s="202"/>
      <c r="AS756" s="202"/>
      <c r="AT756" s="202"/>
      <c r="AU756" s="202"/>
      <c r="AV756" s="202"/>
      <c r="AW756" s="202"/>
      <c r="AX756" s="202"/>
      <c r="AY756" s="202"/>
      <c r="AZ756" s="202"/>
      <c r="BA756" s="202"/>
      <c r="BB756" s="202"/>
      <c r="BC756" s="202"/>
      <c r="BD756" s="202"/>
      <c r="BE756" s="202"/>
      <c r="BF756" s="202"/>
      <c r="BG756" s="202"/>
      <c r="BH756" s="202"/>
      <c r="BI756" s="202"/>
      <c r="BJ756" s="202"/>
      <c r="BK756" s="202"/>
      <c r="BL756" s="202"/>
      <c r="BM756" s="202"/>
      <c r="BN756" s="202"/>
      <c r="BO756" s="202"/>
      <c r="BP756" s="202"/>
      <c r="BQ756" s="202"/>
      <c r="BR756" s="202"/>
      <c r="BS756" s="202"/>
      <c r="BT756" s="202"/>
      <c r="BU756" s="202"/>
      <c r="BV756" s="202"/>
      <c r="BW756" s="202"/>
      <c r="BX756" s="202"/>
    </row>
    <row r="757" spans="1:76" ht="11.25" customHeight="1" x14ac:dyDescent="0.2">
      <c r="A757" s="201"/>
      <c r="B757" s="201"/>
      <c r="C757" s="201"/>
      <c r="D757" s="201"/>
      <c r="E757" s="201"/>
      <c r="F757" s="201"/>
      <c r="G757" s="201"/>
      <c r="Z757" s="202"/>
      <c r="AA757" s="202"/>
      <c r="AB757" s="202"/>
      <c r="AC757" s="202"/>
      <c r="AD757" s="202"/>
      <c r="AE757" s="202"/>
      <c r="AF757" s="202"/>
      <c r="AG757" s="202"/>
      <c r="AH757" s="202"/>
      <c r="AI757" s="202"/>
      <c r="AJ757" s="202"/>
      <c r="AK757" s="202"/>
      <c r="AL757" s="202"/>
      <c r="AM757" s="202"/>
      <c r="AN757" s="202"/>
      <c r="AO757" s="202"/>
      <c r="AP757" s="202"/>
      <c r="AQ757" s="202"/>
      <c r="AR757" s="202"/>
      <c r="AS757" s="202"/>
      <c r="AT757" s="202"/>
      <c r="AU757" s="202"/>
      <c r="AV757" s="202"/>
      <c r="AW757" s="202"/>
      <c r="AX757" s="202"/>
      <c r="AY757" s="202"/>
      <c r="AZ757" s="202"/>
      <c r="BA757" s="202"/>
      <c r="BB757" s="202"/>
      <c r="BC757" s="202"/>
      <c r="BD757" s="202"/>
      <c r="BE757" s="202"/>
      <c r="BF757" s="202"/>
      <c r="BG757" s="202"/>
      <c r="BH757" s="202"/>
      <c r="BI757" s="202"/>
      <c r="BJ757" s="202"/>
      <c r="BK757" s="202"/>
      <c r="BL757" s="202"/>
      <c r="BM757" s="202"/>
      <c r="BN757" s="202"/>
      <c r="BO757" s="202"/>
      <c r="BP757" s="202"/>
      <c r="BQ757" s="202"/>
      <c r="BR757" s="202"/>
      <c r="BS757" s="202"/>
      <c r="BT757" s="202"/>
      <c r="BU757" s="202"/>
      <c r="BV757" s="202"/>
      <c r="BW757" s="202"/>
      <c r="BX757" s="202"/>
    </row>
    <row r="758" spans="1:76" ht="11.25" customHeight="1" x14ac:dyDescent="0.2">
      <c r="A758" s="201"/>
      <c r="B758" s="201"/>
      <c r="C758" s="201"/>
      <c r="D758" s="201"/>
      <c r="E758" s="201"/>
      <c r="F758" s="201"/>
      <c r="G758" s="201"/>
      <c r="Z758" s="202"/>
      <c r="AA758" s="202"/>
      <c r="AB758" s="202"/>
      <c r="AC758" s="202"/>
      <c r="AD758" s="202"/>
      <c r="AE758" s="202"/>
      <c r="AF758" s="202"/>
      <c r="AG758" s="202"/>
      <c r="AH758" s="202"/>
      <c r="AI758" s="202"/>
      <c r="AJ758" s="202"/>
      <c r="AK758" s="202"/>
      <c r="AL758" s="202"/>
      <c r="AM758" s="202"/>
      <c r="AN758" s="202"/>
      <c r="AO758" s="202"/>
      <c r="AP758" s="202"/>
      <c r="AQ758" s="202"/>
      <c r="AR758" s="202"/>
      <c r="AS758" s="202"/>
      <c r="AT758" s="202"/>
      <c r="AU758" s="202"/>
      <c r="AV758" s="202"/>
      <c r="AW758" s="202"/>
      <c r="AX758" s="202"/>
      <c r="AY758" s="202"/>
      <c r="AZ758" s="202"/>
      <c r="BA758" s="202"/>
      <c r="BB758" s="202"/>
      <c r="BC758" s="202"/>
      <c r="BD758" s="202"/>
      <c r="BE758" s="202"/>
      <c r="BF758" s="202"/>
      <c r="BG758" s="202"/>
      <c r="BH758" s="202"/>
      <c r="BI758" s="202"/>
      <c r="BJ758" s="202"/>
      <c r="BK758" s="202"/>
      <c r="BL758" s="202"/>
      <c r="BM758" s="202"/>
      <c r="BN758" s="202"/>
      <c r="BO758" s="202"/>
      <c r="BP758" s="202"/>
      <c r="BQ758" s="202"/>
      <c r="BR758" s="202"/>
      <c r="BS758" s="202"/>
      <c r="BT758" s="202"/>
      <c r="BU758" s="202"/>
      <c r="BV758" s="202"/>
      <c r="BW758" s="202"/>
      <c r="BX758" s="202"/>
    </row>
    <row r="759" spans="1:76" ht="11.25" customHeight="1" x14ac:dyDescent="0.2">
      <c r="A759" s="201"/>
      <c r="B759" s="201"/>
      <c r="C759" s="201"/>
      <c r="D759" s="201"/>
      <c r="E759" s="201"/>
      <c r="F759" s="201"/>
      <c r="G759" s="201"/>
      <c r="Z759" s="202"/>
      <c r="AA759" s="202"/>
      <c r="AB759" s="202"/>
      <c r="AC759" s="202"/>
      <c r="AD759" s="202"/>
      <c r="AE759" s="202"/>
      <c r="AF759" s="202"/>
      <c r="AG759" s="202"/>
      <c r="AH759" s="202"/>
      <c r="AI759" s="202"/>
      <c r="AJ759" s="202"/>
      <c r="AK759" s="202"/>
      <c r="AL759" s="202"/>
      <c r="AM759" s="202"/>
      <c r="AN759" s="202"/>
      <c r="AO759" s="202"/>
      <c r="AP759" s="202"/>
      <c r="AQ759" s="202"/>
      <c r="AR759" s="202"/>
      <c r="AS759" s="202"/>
      <c r="AT759" s="202"/>
      <c r="AU759" s="202"/>
      <c r="AV759" s="202"/>
      <c r="AW759" s="202"/>
      <c r="AX759" s="202"/>
      <c r="AY759" s="202"/>
      <c r="AZ759" s="202"/>
      <c r="BA759" s="202"/>
      <c r="BB759" s="202"/>
      <c r="BC759" s="202"/>
      <c r="BD759" s="202"/>
      <c r="BE759" s="202"/>
      <c r="BF759" s="202"/>
      <c r="BG759" s="202"/>
      <c r="BH759" s="202"/>
      <c r="BI759" s="202"/>
      <c r="BJ759" s="202"/>
      <c r="BK759" s="202"/>
      <c r="BL759" s="202"/>
      <c r="BM759" s="202"/>
      <c r="BN759" s="202"/>
      <c r="BO759" s="202"/>
      <c r="BP759" s="202"/>
      <c r="BQ759" s="202"/>
      <c r="BR759" s="202"/>
      <c r="BS759" s="202"/>
      <c r="BT759" s="202"/>
      <c r="BU759" s="202"/>
      <c r="BV759" s="202"/>
      <c r="BW759" s="202"/>
      <c r="BX759" s="202"/>
    </row>
    <row r="760" spans="1:76" ht="11.25" customHeight="1" x14ac:dyDescent="0.2">
      <c r="A760" s="201"/>
      <c r="B760" s="201"/>
      <c r="C760" s="201"/>
      <c r="D760" s="201"/>
      <c r="E760" s="201"/>
      <c r="F760" s="201"/>
      <c r="G760" s="201"/>
      <c r="Z760" s="202"/>
      <c r="AA760" s="202"/>
      <c r="AB760" s="202"/>
      <c r="AC760" s="202"/>
      <c r="AD760" s="202"/>
      <c r="AE760" s="202"/>
      <c r="AF760" s="202"/>
      <c r="AG760" s="202"/>
      <c r="AH760" s="202"/>
      <c r="AI760" s="202"/>
      <c r="AJ760" s="202"/>
      <c r="AK760" s="202"/>
      <c r="AL760" s="202"/>
      <c r="AM760" s="202"/>
      <c r="AN760" s="202"/>
      <c r="AO760" s="202"/>
      <c r="AP760" s="202"/>
      <c r="AQ760" s="202"/>
      <c r="AR760" s="202"/>
      <c r="AS760" s="202"/>
      <c r="AT760" s="202"/>
      <c r="AU760" s="202"/>
      <c r="AV760" s="202"/>
      <c r="AW760" s="202"/>
      <c r="AX760" s="202"/>
      <c r="AY760" s="202"/>
      <c r="AZ760" s="202"/>
      <c r="BA760" s="202"/>
      <c r="BB760" s="202"/>
      <c r="BC760" s="202"/>
      <c r="BD760" s="202"/>
      <c r="BE760" s="202"/>
      <c r="BF760" s="202"/>
      <c r="BG760" s="202"/>
      <c r="BH760" s="202"/>
      <c r="BI760" s="202"/>
      <c r="BJ760" s="202"/>
      <c r="BK760" s="202"/>
      <c r="BL760" s="202"/>
      <c r="BM760" s="202"/>
      <c r="BN760" s="202"/>
      <c r="BO760" s="202"/>
      <c r="BP760" s="202"/>
      <c r="BQ760" s="202"/>
      <c r="BR760" s="202"/>
      <c r="BS760" s="202"/>
      <c r="BT760" s="202"/>
      <c r="BU760" s="202"/>
      <c r="BV760" s="202"/>
      <c r="BW760" s="202"/>
      <c r="BX760" s="202"/>
    </row>
    <row r="761" spans="1:76" ht="11.25" customHeight="1" x14ac:dyDescent="0.2">
      <c r="A761" s="201"/>
      <c r="B761" s="201"/>
      <c r="C761" s="201"/>
      <c r="D761" s="201"/>
      <c r="E761" s="201"/>
      <c r="F761" s="201"/>
      <c r="G761" s="201"/>
      <c r="Z761" s="202"/>
      <c r="AA761" s="202"/>
      <c r="AB761" s="202"/>
      <c r="AC761" s="202"/>
      <c r="AD761" s="202"/>
      <c r="AE761" s="202"/>
      <c r="AF761" s="202"/>
      <c r="AG761" s="202"/>
      <c r="AH761" s="202"/>
      <c r="AI761" s="202"/>
      <c r="AJ761" s="202"/>
      <c r="AK761" s="202"/>
      <c r="AL761" s="202"/>
      <c r="AM761" s="202"/>
      <c r="AN761" s="202"/>
      <c r="AO761" s="202"/>
      <c r="AP761" s="202"/>
      <c r="AQ761" s="202"/>
      <c r="AR761" s="202"/>
      <c r="AS761" s="202"/>
      <c r="AT761" s="202"/>
      <c r="AU761" s="202"/>
      <c r="AV761" s="202"/>
      <c r="AW761" s="202"/>
      <c r="AX761" s="202"/>
      <c r="AY761" s="202"/>
      <c r="AZ761" s="202"/>
      <c r="BA761" s="202"/>
      <c r="BB761" s="202"/>
      <c r="BC761" s="202"/>
      <c r="BD761" s="202"/>
      <c r="BE761" s="202"/>
      <c r="BF761" s="202"/>
      <c r="BG761" s="202"/>
      <c r="BH761" s="202"/>
      <c r="BI761" s="202"/>
      <c r="BJ761" s="202"/>
      <c r="BK761" s="202"/>
      <c r="BL761" s="202"/>
      <c r="BM761" s="202"/>
      <c r="BN761" s="202"/>
      <c r="BO761" s="202"/>
      <c r="BP761" s="202"/>
      <c r="BQ761" s="202"/>
      <c r="BR761" s="202"/>
      <c r="BS761" s="202"/>
      <c r="BT761" s="202"/>
      <c r="BU761" s="202"/>
      <c r="BV761" s="202"/>
      <c r="BW761" s="202"/>
      <c r="BX761" s="202"/>
    </row>
    <row r="762" spans="1:76" ht="11.25" customHeight="1" x14ac:dyDescent="0.2">
      <c r="A762" s="201"/>
      <c r="B762" s="201"/>
      <c r="C762" s="201"/>
      <c r="D762" s="201"/>
      <c r="E762" s="201"/>
      <c r="F762" s="201"/>
      <c r="G762" s="201"/>
      <c r="Z762" s="202"/>
      <c r="AA762" s="202"/>
      <c r="AB762" s="202"/>
      <c r="AC762" s="202"/>
      <c r="AD762" s="202"/>
      <c r="AE762" s="202"/>
      <c r="AF762" s="202"/>
      <c r="AG762" s="202"/>
      <c r="AH762" s="202"/>
      <c r="AI762" s="202"/>
      <c r="AJ762" s="202"/>
      <c r="AK762" s="202"/>
      <c r="AL762" s="202"/>
      <c r="AM762" s="202"/>
      <c r="AN762" s="202"/>
      <c r="AO762" s="202"/>
      <c r="AP762" s="202"/>
      <c r="AQ762" s="202"/>
      <c r="AR762" s="202"/>
      <c r="AS762" s="202"/>
      <c r="AT762" s="202"/>
      <c r="AU762" s="202"/>
      <c r="AV762" s="202"/>
      <c r="AW762" s="202"/>
      <c r="AX762" s="202"/>
      <c r="AY762" s="202"/>
      <c r="AZ762" s="202"/>
      <c r="BA762" s="202"/>
      <c r="BB762" s="202"/>
      <c r="BC762" s="202"/>
      <c r="BD762" s="202"/>
      <c r="BE762" s="202"/>
      <c r="BF762" s="202"/>
      <c r="BG762" s="202"/>
      <c r="BH762" s="202"/>
      <c r="BI762" s="202"/>
      <c r="BJ762" s="202"/>
      <c r="BK762" s="202"/>
      <c r="BL762" s="202"/>
      <c r="BM762" s="202"/>
      <c r="BN762" s="202"/>
      <c r="BO762" s="202"/>
      <c r="BP762" s="202"/>
      <c r="BQ762" s="202"/>
      <c r="BR762" s="202"/>
      <c r="BS762" s="202"/>
      <c r="BT762" s="202"/>
      <c r="BU762" s="202"/>
      <c r="BV762" s="202"/>
      <c r="BW762" s="202"/>
      <c r="BX762" s="202"/>
    </row>
    <row r="763" spans="1:76" ht="11.25" customHeight="1" x14ac:dyDescent="0.2">
      <c r="A763" s="201"/>
      <c r="B763" s="201"/>
      <c r="C763" s="201"/>
      <c r="D763" s="201"/>
      <c r="E763" s="201"/>
      <c r="F763" s="201"/>
      <c r="G763" s="201"/>
      <c r="Z763" s="202"/>
      <c r="AA763" s="202"/>
      <c r="AB763" s="202"/>
      <c r="AC763" s="202"/>
      <c r="AD763" s="202"/>
      <c r="AE763" s="202"/>
      <c r="AF763" s="202"/>
      <c r="AG763" s="202"/>
      <c r="AH763" s="202"/>
      <c r="AI763" s="202"/>
      <c r="AJ763" s="202"/>
      <c r="AK763" s="202"/>
      <c r="AL763" s="202"/>
      <c r="AM763" s="202"/>
      <c r="AN763" s="202"/>
      <c r="AO763" s="202"/>
      <c r="AP763" s="202"/>
      <c r="AQ763" s="202"/>
      <c r="AR763" s="202"/>
      <c r="AS763" s="202"/>
      <c r="AT763" s="202"/>
      <c r="AU763" s="202"/>
      <c r="AV763" s="202"/>
      <c r="AW763" s="202"/>
      <c r="AX763" s="202"/>
      <c r="AY763" s="202"/>
      <c r="AZ763" s="202"/>
      <c r="BA763" s="202"/>
      <c r="BB763" s="202"/>
      <c r="BC763" s="202"/>
      <c r="BD763" s="202"/>
      <c r="BE763" s="202"/>
      <c r="BF763" s="202"/>
      <c r="BG763" s="202"/>
      <c r="BH763" s="202"/>
      <c r="BI763" s="202"/>
      <c r="BJ763" s="202"/>
      <c r="BK763" s="202"/>
      <c r="BL763" s="202"/>
      <c r="BM763" s="202"/>
      <c r="BN763" s="202"/>
      <c r="BO763" s="202"/>
      <c r="BP763" s="202"/>
      <c r="BQ763" s="202"/>
      <c r="BR763" s="202"/>
      <c r="BS763" s="202"/>
      <c r="BT763" s="202"/>
      <c r="BU763" s="202"/>
      <c r="BV763" s="202"/>
      <c r="BW763" s="202"/>
      <c r="BX763" s="202"/>
    </row>
    <row r="764" spans="1:76" ht="11.25" customHeight="1" x14ac:dyDescent="0.2">
      <c r="A764" s="201"/>
      <c r="B764" s="201"/>
      <c r="C764" s="201"/>
      <c r="D764" s="201"/>
      <c r="E764" s="201"/>
      <c r="F764" s="201"/>
      <c r="G764" s="201"/>
      <c r="Z764" s="202"/>
      <c r="AA764" s="202"/>
      <c r="AB764" s="202"/>
      <c r="AC764" s="202"/>
      <c r="AD764" s="202"/>
      <c r="AE764" s="202"/>
      <c r="AF764" s="202"/>
      <c r="AG764" s="202"/>
      <c r="AH764" s="202"/>
      <c r="AI764" s="202"/>
      <c r="AJ764" s="202"/>
      <c r="AK764" s="202"/>
      <c r="AL764" s="202"/>
      <c r="AM764" s="202"/>
      <c r="AN764" s="202"/>
      <c r="AO764" s="202"/>
      <c r="AP764" s="202"/>
      <c r="AQ764" s="202"/>
      <c r="AR764" s="202"/>
      <c r="AS764" s="202"/>
      <c r="AT764" s="202"/>
      <c r="AU764" s="202"/>
      <c r="AV764" s="202"/>
      <c r="AW764" s="202"/>
      <c r="AX764" s="202"/>
      <c r="AY764" s="202"/>
      <c r="AZ764" s="202"/>
      <c r="BA764" s="202"/>
      <c r="BB764" s="202"/>
      <c r="BC764" s="202"/>
      <c r="BD764" s="202"/>
      <c r="BE764" s="202"/>
      <c r="BF764" s="202"/>
      <c r="BG764" s="202"/>
      <c r="BH764" s="202"/>
      <c r="BI764" s="202"/>
      <c r="BJ764" s="202"/>
      <c r="BK764" s="202"/>
      <c r="BL764" s="202"/>
      <c r="BM764" s="202"/>
      <c r="BN764" s="202"/>
      <c r="BO764" s="202"/>
      <c r="BP764" s="202"/>
      <c r="BQ764" s="202"/>
      <c r="BR764" s="202"/>
      <c r="BS764" s="202"/>
      <c r="BT764" s="202"/>
      <c r="BU764" s="202"/>
      <c r="BV764" s="202"/>
      <c r="BW764" s="202"/>
      <c r="BX764" s="202"/>
    </row>
    <row r="765" spans="1:76" ht="11.25" customHeight="1" x14ac:dyDescent="0.2">
      <c r="A765" s="201"/>
      <c r="B765" s="201"/>
      <c r="C765" s="201"/>
      <c r="D765" s="201"/>
      <c r="E765" s="201"/>
      <c r="F765" s="201"/>
      <c r="G765" s="201"/>
      <c r="Z765" s="202"/>
      <c r="AA765" s="202"/>
      <c r="AB765" s="202"/>
      <c r="AC765" s="202"/>
      <c r="AD765" s="202"/>
      <c r="AE765" s="202"/>
      <c r="AF765" s="202"/>
      <c r="AG765" s="202"/>
      <c r="AH765" s="202"/>
      <c r="AI765" s="202"/>
      <c r="AJ765" s="202"/>
      <c r="AK765" s="202"/>
      <c r="AL765" s="202"/>
      <c r="AM765" s="202"/>
      <c r="AN765" s="202"/>
      <c r="AO765" s="202"/>
      <c r="AP765" s="202"/>
      <c r="AQ765" s="202"/>
      <c r="AR765" s="202"/>
      <c r="AS765" s="202"/>
      <c r="AT765" s="202"/>
      <c r="AU765" s="202"/>
      <c r="AV765" s="202"/>
      <c r="AW765" s="202"/>
      <c r="AX765" s="202"/>
      <c r="AY765" s="202"/>
      <c r="AZ765" s="202"/>
      <c r="BA765" s="202"/>
      <c r="BB765" s="202"/>
      <c r="BC765" s="202"/>
      <c r="BD765" s="202"/>
      <c r="BE765" s="202"/>
      <c r="BF765" s="202"/>
      <c r="BG765" s="202"/>
      <c r="BH765" s="202"/>
      <c r="BI765" s="202"/>
      <c r="BJ765" s="202"/>
      <c r="BK765" s="202"/>
      <c r="BL765" s="202"/>
      <c r="BM765" s="202"/>
      <c r="BN765" s="202"/>
      <c r="BO765" s="202"/>
      <c r="BP765" s="202"/>
      <c r="BQ765" s="202"/>
      <c r="BR765" s="202"/>
      <c r="BS765" s="202"/>
      <c r="BT765" s="202"/>
      <c r="BU765" s="202"/>
      <c r="BV765" s="202"/>
      <c r="BW765" s="202"/>
      <c r="BX765" s="202"/>
    </row>
    <row r="766" spans="1:76" ht="11.25" customHeight="1" x14ac:dyDescent="0.2">
      <c r="A766" s="201"/>
      <c r="B766" s="201"/>
      <c r="C766" s="201"/>
      <c r="D766" s="201"/>
      <c r="E766" s="201"/>
      <c r="F766" s="201"/>
      <c r="G766" s="201"/>
      <c r="Z766" s="202"/>
      <c r="AA766" s="202"/>
      <c r="AB766" s="202"/>
      <c r="AC766" s="202"/>
      <c r="AD766" s="202"/>
      <c r="AE766" s="202"/>
      <c r="AF766" s="202"/>
      <c r="AG766" s="202"/>
      <c r="AH766" s="202"/>
      <c r="AI766" s="202"/>
      <c r="AJ766" s="202"/>
      <c r="AK766" s="202"/>
      <c r="AL766" s="202"/>
      <c r="AM766" s="202"/>
      <c r="AN766" s="202"/>
      <c r="AO766" s="202"/>
      <c r="AP766" s="202"/>
      <c r="AQ766" s="202"/>
      <c r="AR766" s="202"/>
      <c r="AS766" s="202"/>
      <c r="AT766" s="202"/>
      <c r="AU766" s="202"/>
      <c r="AV766" s="202"/>
      <c r="AW766" s="202"/>
      <c r="AX766" s="202"/>
      <c r="AY766" s="202"/>
      <c r="AZ766" s="202"/>
      <c r="BA766" s="202"/>
      <c r="BB766" s="202"/>
      <c r="BC766" s="202"/>
      <c r="BD766" s="202"/>
      <c r="BE766" s="202"/>
      <c r="BF766" s="202"/>
      <c r="BG766" s="202"/>
      <c r="BH766" s="202"/>
      <c r="BI766" s="202"/>
      <c r="BJ766" s="202"/>
      <c r="BK766" s="202"/>
      <c r="BL766" s="202"/>
      <c r="BM766" s="202"/>
      <c r="BN766" s="202"/>
      <c r="BO766" s="202"/>
      <c r="BP766" s="202"/>
      <c r="BQ766" s="202"/>
      <c r="BR766" s="202"/>
      <c r="BS766" s="202"/>
      <c r="BT766" s="202"/>
      <c r="BU766" s="202"/>
      <c r="BV766" s="202"/>
      <c r="BW766" s="202"/>
      <c r="BX766" s="202"/>
    </row>
    <row r="767" spans="1:76" ht="11.25" customHeight="1" x14ac:dyDescent="0.2">
      <c r="A767" s="201"/>
      <c r="B767" s="201"/>
      <c r="C767" s="201"/>
      <c r="D767" s="201"/>
      <c r="E767" s="201"/>
      <c r="F767" s="201"/>
      <c r="G767" s="201"/>
      <c r="Z767" s="202"/>
      <c r="AA767" s="202"/>
      <c r="AB767" s="202"/>
      <c r="AC767" s="202"/>
      <c r="AD767" s="202"/>
      <c r="AE767" s="202"/>
      <c r="AF767" s="202"/>
      <c r="AG767" s="202"/>
      <c r="AH767" s="202"/>
      <c r="AI767" s="202"/>
      <c r="AJ767" s="202"/>
      <c r="AK767" s="202"/>
      <c r="AL767" s="202"/>
      <c r="AM767" s="202"/>
      <c r="AN767" s="202"/>
      <c r="AO767" s="202"/>
      <c r="AP767" s="202"/>
      <c r="AQ767" s="202"/>
      <c r="AR767" s="202"/>
      <c r="AS767" s="202"/>
      <c r="AT767" s="202"/>
      <c r="AU767" s="202"/>
      <c r="AV767" s="202"/>
      <c r="AW767" s="202"/>
      <c r="AX767" s="202"/>
      <c r="AY767" s="202"/>
      <c r="AZ767" s="202"/>
      <c r="BA767" s="202"/>
      <c r="BB767" s="202"/>
      <c r="BC767" s="202"/>
      <c r="BD767" s="202"/>
      <c r="BE767" s="202"/>
      <c r="BF767" s="202"/>
      <c r="BG767" s="202"/>
      <c r="BH767" s="202"/>
      <c r="BI767" s="202"/>
      <c r="BJ767" s="202"/>
      <c r="BK767" s="202"/>
      <c r="BL767" s="202"/>
      <c r="BM767" s="202"/>
      <c r="BN767" s="202"/>
      <c r="BO767" s="202"/>
      <c r="BP767" s="202"/>
      <c r="BQ767" s="202"/>
      <c r="BR767" s="202"/>
      <c r="BS767" s="202"/>
      <c r="BT767" s="202"/>
      <c r="BU767" s="202"/>
      <c r="BV767" s="202"/>
      <c r="BW767" s="202"/>
      <c r="BX767" s="202"/>
    </row>
    <row r="768" spans="1:76" ht="11.25" customHeight="1" x14ac:dyDescent="0.2">
      <c r="A768" s="201"/>
      <c r="B768" s="201"/>
      <c r="C768" s="201"/>
      <c r="D768" s="201"/>
      <c r="E768" s="201"/>
      <c r="F768" s="201"/>
      <c r="G768" s="201"/>
      <c r="Z768" s="202"/>
      <c r="AA768" s="202"/>
      <c r="AB768" s="202"/>
      <c r="AC768" s="202"/>
      <c r="AD768" s="202"/>
      <c r="AE768" s="202"/>
      <c r="AF768" s="202"/>
      <c r="AG768" s="202"/>
      <c r="AH768" s="202"/>
      <c r="AI768" s="202"/>
      <c r="AJ768" s="202"/>
      <c r="AK768" s="202"/>
      <c r="AL768" s="202"/>
      <c r="AM768" s="202"/>
      <c r="AN768" s="202"/>
      <c r="AO768" s="202"/>
      <c r="AP768" s="202"/>
      <c r="AQ768" s="202"/>
      <c r="AR768" s="202"/>
      <c r="AS768" s="202"/>
      <c r="AT768" s="202"/>
      <c r="AU768" s="202"/>
      <c r="AV768" s="202"/>
      <c r="AW768" s="202"/>
      <c r="AX768" s="202"/>
      <c r="AY768" s="202"/>
      <c r="AZ768" s="202"/>
      <c r="BA768" s="202"/>
      <c r="BB768" s="202"/>
      <c r="BC768" s="202"/>
      <c r="BD768" s="202"/>
      <c r="BE768" s="202"/>
      <c r="BF768" s="202"/>
      <c r="BG768" s="202"/>
      <c r="BH768" s="202"/>
      <c r="BI768" s="202"/>
      <c r="BJ768" s="202"/>
      <c r="BK768" s="202"/>
      <c r="BL768" s="202"/>
      <c r="BM768" s="202"/>
      <c r="BN768" s="202"/>
      <c r="BO768" s="202"/>
      <c r="BP768" s="202"/>
      <c r="BQ768" s="202"/>
      <c r="BR768" s="202"/>
      <c r="BS768" s="202"/>
      <c r="BT768" s="202"/>
      <c r="BU768" s="202"/>
      <c r="BV768" s="202"/>
      <c r="BW768" s="202"/>
      <c r="BX768" s="202"/>
    </row>
    <row r="769" spans="1:76" ht="11.25" customHeight="1" x14ac:dyDescent="0.2">
      <c r="A769" s="201"/>
      <c r="B769" s="201"/>
      <c r="C769" s="201"/>
      <c r="D769" s="201"/>
      <c r="E769" s="201"/>
      <c r="F769" s="201"/>
      <c r="G769" s="201"/>
      <c r="Z769" s="202"/>
      <c r="AA769" s="202"/>
      <c r="AB769" s="202"/>
      <c r="AC769" s="202"/>
      <c r="AD769" s="202"/>
      <c r="AE769" s="202"/>
      <c r="AF769" s="202"/>
      <c r="AG769" s="202"/>
      <c r="AH769" s="202"/>
      <c r="AI769" s="202"/>
      <c r="AJ769" s="202"/>
      <c r="AK769" s="202"/>
      <c r="AL769" s="202"/>
      <c r="AM769" s="202"/>
      <c r="AN769" s="202"/>
      <c r="AO769" s="202"/>
      <c r="AP769" s="202"/>
      <c r="AQ769" s="202"/>
      <c r="AR769" s="202"/>
      <c r="AS769" s="202"/>
      <c r="AT769" s="202"/>
      <c r="AU769" s="202"/>
      <c r="AV769" s="202"/>
      <c r="AW769" s="202"/>
      <c r="AX769" s="202"/>
      <c r="AY769" s="202"/>
      <c r="AZ769" s="202"/>
      <c r="BA769" s="202"/>
      <c r="BB769" s="202"/>
      <c r="BC769" s="202"/>
      <c r="BD769" s="202"/>
      <c r="BE769" s="202"/>
      <c r="BF769" s="202"/>
      <c r="BG769" s="202"/>
      <c r="BH769" s="202"/>
      <c r="BI769" s="202"/>
      <c r="BJ769" s="202"/>
      <c r="BK769" s="202"/>
      <c r="BL769" s="202"/>
      <c r="BM769" s="202"/>
      <c r="BN769" s="202"/>
      <c r="BO769" s="202"/>
      <c r="BP769" s="202"/>
      <c r="BQ769" s="202"/>
      <c r="BR769" s="202"/>
      <c r="BS769" s="202"/>
      <c r="BT769" s="202"/>
      <c r="BU769" s="202"/>
      <c r="BV769" s="202"/>
      <c r="BW769" s="202"/>
      <c r="BX769" s="202"/>
    </row>
    <row r="770" spans="1:76" ht="11.25" customHeight="1" x14ac:dyDescent="0.2">
      <c r="A770" s="201"/>
      <c r="B770" s="201"/>
      <c r="C770" s="201"/>
      <c r="D770" s="201"/>
      <c r="E770" s="201"/>
      <c r="F770" s="201"/>
      <c r="G770" s="201"/>
      <c r="Z770" s="202"/>
      <c r="AA770" s="202"/>
      <c r="AB770" s="202"/>
      <c r="AC770" s="202"/>
      <c r="AD770" s="202"/>
      <c r="AE770" s="202"/>
      <c r="AF770" s="202"/>
      <c r="AG770" s="202"/>
      <c r="AH770" s="202"/>
      <c r="AI770" s="202"/>
      <c r="AJ770" s="202"/>
      <c r="AK770" s="202"/>
      <c r="AL770" s="202"/>
      <c r="AM770" s="202"/>
      <c r="AN770" s="202"/>
      <c r="AO770" s="202"/>
      <c r="AP770" s="202"/>
      <c r="AQ770" s="202"/>
      <c r="AR770" s="202"/>
      <c r="AS770" s="202"/>
      <c r="AT770" s="202"/>
      <c r="AU770" s="202"/>
      <c r="AV770" s="202"/>
      <c r="AW770" s="202"/>
      <c r="AX770" s="202"/>
      <c r="AY770" s="202"/>
      <c r="AZ770" s="202"/>
      <c r="BA770" s="202"/>
      <c r="BB770" s="202"/>
      <c r="BC770" s="202"/>
      <c r="BD770" s="202"/>
      <c r="BE770" s="202"/>
      <c r="BF770" s="202"/>
      <c r="BG770" s="202"/>
      <c r="BH770" s="202"/>
      <c r="BI770" s="202"/>
      <c r="BJ770" s="202"/>
      <c r="BK770" s="202"/>
      <c r="BL770" s="202"/>
      <c r="BM770" s="202"/>
      <c r="BN770" s="202"/>
      <c r="BO770" s="202"/>
      <c r="BP770" s="202"/>
      <c r="BQ770" s="202"/>
      <c r="BR770" s="202"/>
      <c r="BS770" s="202"/>
      <c r="BT770" s="202"/>
      <c r="BU770" s="202"/>
      <c r="BV770" s="202"/>
      <c r="BW770" s="202"/>
      <c r="BX770" s="202"/>
    </row>
    <row r="771" spans="1:76" ht="11.25" customHeight="1" x14ac:dyDescent="0.2">
      <c r="A771" s="201"/>
      <c r="B771" s="201"/>
      <c r="C771" s="201"/>
      <c r="D771" s="201"/>
      <c r="E771" s="201"/>
      <c r="F771" s="201"/>
      <c r="G771" s="201"/>
      <c r="Z771" s="202"/>
      <c r="AA771" s="202"/>
      <c r="AB771" s="202"/>
      <c r="AC771" s="202"/>
      <c r="AD771" s="202"/>
      <c r="AE771" s="202"/>
      <c r="AF771" s="202"/>
      <c r="AG771" s="202"/>
      <c r="AH771" s="202"/>
      <c r="AI771" s="202"/>
      <c r="AJ771" s="202"/>
      <c r="AK771" s="202"/>
      <c r="AL771" s="202"/>
      <c r="AM771" s="202"/>
      <c r="AN771" s="202"/>
      <c r="AO771" s="202"/>
      <c r="AP771" s="202"/>
      <c r="AQ771" s="202"/>
      <c r="AR771" s="202"/>
      <c r="AS771" s="202"/>
      <c r="AT771" s="202"/>
      <c r="AU771" s="202"/>
      <c r="AV771" s="202"/>
      <c r="AW771" s="202"/>
      <c r="AX771" s="202"/>
      <c r="AY771" s="202"/>
      <c r="AZ771" s="202"/>
      <c r="BA771" s="202"/>
      <c r="BB771" s="202"/>
      <c r="BC771" s="202"/>
      <c r="BD771" s="202"/>
      <c r="BE771" s="202"/>
      <c r="BF771" s="202"/>
      <c r="BG771" s="202"/>
      <c r="BH771" s="202"/>
      <c r="BI771" s="202"/>
      <c r="BJ771" s="202"/>
      <c r="BK771" s="202"/>
      <c r="BL771" s="202"/>
      <c r="BM771" s="202"/>
      <c r="BN771" s="202"/>
      <c r="BO771" s="202"/>
      <c r="BP771" s="202"/>
      <c r="BQ771" s="202"/>
      <c r="BR771" s="202"/>
      <c r="BS771" s="202"/>
      <c r="BT771" s="202"/>
      <c r="BU771" s="202"/>
      <c r="BV771" s="202"/>
      <c r="BW771" s="202"/>
      <c r="BX771" s="202"/>
    </row>
    <row r="772" spans="1:76" ht="11.25" customHeight="1" x14ac:dyDescent="0.2">
      <c r="A772" s="201"/>
      <c r="B772" s="201"/>
      <c r="C772" s="201"/>
      <c r="D772" s="201"/>
      <c r="E772" s="201"/>
      <c r="F772" s="201"/>
      <c r="G772" s="201"/>
      <c r="Z772" s="202"/>
      <c r="AA772" s="202"/>
      <c r="AB772" s="202"/>
      <c r="AC772" s="202"/>
      <c r="AD772" s="202"/>
      <c r="AE772" s="202"/>
      <c r="AF772" s="202"/>
      <c r="AG772" s="202"/>
      <c r="AH772" s="202"/>
      <c r="AI772" s="202"/>
      <c r="AJ772" s="202"/>
      <c r="AK772" s="202"/>
      <c r="AL772" s="202"/>
      <c r="AM772" s="202"/>
      <c r="AN772" s="202"/>
      <c r="AO772" s="202"/>
      <c r="AP772" s="202"/>
      <c r="AQ772" s="202"/>
      <c r="AR772" s="202"/>
      <c r="AS772" s="202"/>
      <c r="AT772" s="202"/>
      <c r="AU772" s="202"/>
      <c r="AV772" s="202"/>
      <c r="AW772" s="202"/>
      <c r="AX772" s="202"/>
      <c r="AY772" s="202"/>
      <c r="AZ772" s="202"/>
      <c r="BA772" s="202"/>
      <c r="BB772" s="202"/>
      <c r="BC772" s="202"/>
      <c r="BD772" s="202"/>
      <c r="BE772" s="202"/>
      <c r="BF772" s="202"/>
      <c r="BG772" s="202"/>
      <c r="BH772" s="202"/>
      <c r="BI772" s="202"/>
      <c r="BJ772" s="202"/>
      <c r="BK772" s="202"/>
      <c r="BL772" s="202"/>
      <c r="BM772" s="202"/>
      <c r="BN772" s="202"/>
      <c r="BO772" s="202"/>
      <c r="BP772" s="202"/>
      <c r="BQ772" s="202"/>
      <c r="BR772" s="202"/>
      <c r="BS772" s="202"/>
      <c r="BT772" s="202"/>
      <c r="BU772" s="202"/>
      <c r="BV772" s="202"/>
      <c r="BW772" s="202"/>
      <c r="BX772" s="202"/>
    </row>
    <row r="773" spans="1:76" ht="11.25" customHeight="1" x14ac:dyDescent="0.2">
      <c r="A773" s="201"/>
      <c r="B773" s="201"/>
      <c r="C773" s="201"/>
      <c r="D773" s="201"/>
      <c r="E773" s="201"/>
      <c r="F773" s="201"/>
      <c r="G773" s="201"/>
      <c r="Z773" s="202"/>
      <c r="AA773" s="202"/>
      <c r="AB773" s="202"/>
      <c r="AC773" s="202"/>
      <c r="AD773" s="202"/>
      <c r="AE773" s="202"/>
      <c r="AF773" s="202"/>
      <c r="AG773" s="202"/>
      <c r="AH773" s="202"/>
      <c r="AI773" s="202"/>
      <c r="AJ773" s="202"/>
      <c r="AK773" s="202"/>
      <c r="AL773" s="202"/>
      <c r="AM773" s="202"/>
      <c r="AN773" s="202"/>
      <c r="AO773" s="202"/>
      <c r="AP773" s="202"/>
      <c r="AQ773" s="202"/>
      <c r="AR773" s="202"/>
      <c r="AS773" s="202"/>
      <c r="AT773" s="202"/>
      <c r="AU773" s="202"/>
      <c r="AV773" s="202"/>
      <c r="AW773" s="202"/>
      <c r="AX773" s="202"/>
      <c r="AY773" s="202"/>
      <c r="AZ773" s="202"/>
      <c r="BA773" s="202"/>
      <c r="BB773" s="202"/>
      <c r="BC773" s="202"/>
      <c r="BD773" s="202"/>
      <c r="BE773" s="202"/>
      <c r="BF773" s="202"/>
      <c r="BG773" s="202"/>
      <c r="BH773" s="202"/>
      <c r="BI773" s="202"/>
      <c r="BJ773" s="202"/>
      <c r="BK773" s="202"/>
      <c r="BL773" s="202"/>
      <c r="BM773" s="202"/>
      <c r="BN773" s="202"/>
      <c r="BO773" s="202"/>
      <c r="BP773" s="202"/>
      <c r="BQ773" s="202"/>
      <c r="BR773" s="202"/>
      <c r="BS773" s="202"/>
      <c r="BT773" s="202"/>
      <c r="BU773" s="202"/>
      <c r="BV773" s="202"/>
      <c r="BW773" s="202"/>
      <c r="BX773" s="202"/>
    </row>
    <row r="774" spans="1:76" ht="11.25" customHeight="1" x14ac:dyDescent="0.2">
      <c r="A774" s="201"/>
      <c r="B774" s="201"/>
      <c r="C774" s="201"/>
      <c r="D774" s="201"/>
      <c r="E774" s="201"/>
      <c r="F774" s="201"/>
      <c r="G774" s="201"/>
      <c r="Z774" s="202"/>
      <c r="AA774" s="202"/>
      <c r="AB774" s="202"/>
      <c r="AC774" s="202"/>
      <c r="AD774" s="202"/>
      <c r="AE774" s="202"/>
      <c r="AF774" s="202"/>
      <c r="AG774" s="202"/>
      <c r="AH774" s="202"/>
      <c r="AI774" s="202"/>
      <c r="AJ774" s="202"/>
      <c r="AK774" s="202"/>
      <c r="AL774" s="202"/>
      <c r="AM774" s="202"/>
      <c r="AN774" s="202"/>
      <c r="AO774" s="202"/>
      <c r="AP774" s="202"/>
      <c r="AQ774" s="202"/>
      <c r="AR774" s="202"/>
      <c r="AS774" s="202"/>
      <c r="AT774" s="202"/>
      <c r="AU774" s="202"/>
      <c r="AV774" s="202"/>
      <c r="AW774" s="202"/>
      <c r="AX774" s="202"/>
      <c r="AY774" s="202"/>
      <c r="AZ774" s="202"/>
      <c r="BA774" s="202"/>
      <c r="BB774" s="202"/>
      <c r="BC774" s="202"/>
      <c r="BD774" s="202"/>
      <c r="BE774" s="202"/>
      <c r="BF774" s="202"/>
      <c r="BG774" s="202"/>
      <c r="BH774" s="202"/>
      <c r="BI774" s="202"/>
      <c r="BJ774" s="202"/>
      <c r="BK774" s="202"/>
      <c r="BL774" s="202"/>
      <c r="BM774" s="202"/>
      <c r="BN774" s="202"/>
      <c r="BO774" s="202"/>
      <c r="BP774" s="202"/>
      <c r="BQ774" s="202"/>
      <c r="BR774" s="202"/>
      <c r="BS774" s="202"/>
      <c r="BT774" s="202"/>
      <c r="BU774" s="202"/>
      <c r="BV774" s="202"/>
      <c r="BW774" s="202"/>
      <c r="BX774" s="202"/>
    </row>
    <row r="775" spans="1:76" ht="11.25" customHeight="1" x14ac:dyDescent="0.2">
      <c r="A775" s="201"/>
      <c r="B775" s="201"/>
      <c r="C775" s="201"/>
      <c r="D775" s="201"/>
      <c r="E775" s="201"/>
      <c r="F775" s="201"/>
      <c r="G775" s="201"/>
      <c r="Z775" s="202"/>
      <c r="AA775" s="202"/>
      <c r="AB775" s="202"/>
      <c r="AC775" s="202"/>
      <c r="AD775" s="202"/>
      <c r="AE775" s="202"/>
      <c r="AF775" s="202"/>
      <c r="AG775" s="202"/>
      <c r="AH775" s="202"/>
      <c r="AI775" s="202"/>
      <c r="AJ775" s="202"/>
      <c r="AK775" s="202"/>
      <c r="AL775" s="202"/>
      <c r="AM775" s="202"/>
      <c r="AN775" s="202"/>
      <c r="AO775" s="202"/>
      <c r="AP775" s="202"/>
      <c r="AQ775" s="202"/>
      <c r="AR775" s="202"/>
      <c r="AS775" s="202"/>
      <c r="AT775" s="202"/>
      <c r="AU775" s="202"/>
      <c r="AV775" s="202"/>
      <c r="AW775" s="202"/>
      <c r="AX775" s="202"/>
      <c r="AY775" s="202"/>
      <c r="AZ775" s="202"/>
      <c r="BA775" s="202"/>
      <c r="BB775" s="202"/>
      <c r="BC775" s="202"/>
      <c r="BD775" s="202"/>
      <c r="BE775" s="202"/>
      <c r="BF775" s="202"/>
      <c r="BG775" s="202"/>
      <c r="BH775" s="202"/>
      <c r="BI775" s="202"/>
      <c r="BJ775" s="202"/>
      <c r="BK775" s="202"/>
      <c r="BL775" s="202"/>
      <c r="BM775" s="202"/>
      <c r="BN775" s="202"/>
      <c r="BO775" s="202"/>
      <c r="BP775" s="202"/>
      <c r="BQ775" s="202"/>
      <c r="BR775" s="202"/>
      <c r="BS775" s="202"/>
      <c r="BT775" s="202"/>
      <c r="BU775" s="202"/>
      <c r="BV775" s="202"/>
      <c r="BW775" s="202"/>
      <c r="BX775" s="202"/>
    </row>
    <row r="776" spans="1:76" ht="11.25" customHeight="1" x14ac:dyDescent="0.2">
      <c r="A776" s="201"/>
      <c r="B776" s="201"/>
      <c r="C776" s="201"/>
      <c r="D776" s="201"/>
      <c r="E776" s="201"/>
      <c r="F776" s="201"/>
      <c r="G776" s="201"/>
      <c r="Z776" s="202"/>
      <c r="AA776" s="202"/>
      <c r="AB776" s="202"/>
      <c r="AC776" s="202"/>
      <c r="AD776" s="202"/>
      <c r="AE776" s="202"/>
      <c r="AF776" s="202"/>
      <c r="AG776" s="202"/>
      <c r="AH776" s="202"/>
      <c r="AI776" s="202"/>
      <c r="AJ776" s="202"/>
      <c r="AK776" s="202"/>
      <c r="AL776" s="202"/>
      <c r="AM776" s="202"/>
      <c r="AN776" s="202"/>
      <c r="AO776" s="202"/>
      <c r="AP776" s="202"/>
      <c r="AQ776" s="202"/>
      <c r="AR776" s="202"/>
      <c r="AS776" s="202"/>
      <c r="AT776" s="202"/>
      <c r="AU776" s="202"/>
      <c r="AV776" s="202"/>
      <c r="AW776" s="202"/>
      <c r="AX776" s="202"/>
      <c r="AY776" s="202"/>
      <c r="AZ776" s="202"/>
      <c r="BA776" s="202"/>
      <c r="BB776" s="202"/>
      <c r="BC776" s="202"/>
      <c r="BD776" s="202"/>
      <c r="BE776" s="202"/>
      <c r="BF776" s="202"/>
      <c r="BG776" s="202"/>
      <c r="BH776" s="202"/>
      <c r="BI776" s="202"/>
      <c r="BJ776" s="202"/>
      <c r="BK776" s="202"/>
      <c r="BL776" s="202"/>
      <c r="BM776" s="202"/>
      <c r="BN776" s="202"/>
      <c r="BO776" s="202"/>
      <c r="BP776" s="202"/>
      <c r="BQ776" s="202"/>
      <c r="BR776" s="202"/>
      <c r="BS776" s="202"/>
      <c r="BT776" s="202"/>
      <c r="BU776" s="202"/>
      <c r="BV776" s="202"/>
      <c r="BW776" s="202"/>
      <c r="BX776" s="202"/>
    </row>
    <row r="777" spans="1:76" ht="11.25" customHeight="1" x14ac:dyDescent="0.2">
      <c r="A777" s="201"/>
      <c r="B777" s="201"/>
      <c r="C777" s="201"/>
      <c r="D777" s="201"/>
      <c r="E777" s="201"/>
      <c r="F777" s="201"/>
      <c r="G777" s="201"/>
      <c r="Z777" s="202"/>
      <c r="AA777" s="202"/>
      <c r="AB777" s="202"/>
      <c r="AC777" s="202"/>
      <c r="AD777" s="202"/>
      <c r="AE777" s="202"/>
      <c r="AF777" s="202"/>
      <c r="AG777" s="202"/>
      <c r="AH777" s="202"/>
      <c r="AI777" s="202"/>
      <c r="AJ777" s="202"/>
      <c r="AK777" s="202"/>
      <c r="AL777" s="202"/>
      <c r="AM777" s="202"/>
      <c r="AN777" s="202"/>
      <c r="AO777" s="202"/>
      <c r="AP777" s="202"/>
      <c r="AQ777" s="202"/>
      <c r="AR777" s="202"/>
      <c r="AS777" s="202"/>
      <c r="AT777" s="202"/>
      <c r="AU777" s="202"/>
      <c r="AV777" s="202"/>
      <c r="AW777" s="202"/>
      <c r="AX777" s="202"/>
      <c r="AY777" s="202"/>
      <c r="AZ777" s="202"/>
      <c r="BA777" s="202"/>
      <c r="BB777" s="202"/>
      <c r="BC777" s="202"/>
      <c r="BD777" s="202"/>
      <c r="BE777" s="202"/>
      <c r="BF777" s="202"/>
      <c r="BG777" s="202"/>
      <c r="BH777" s="202"/>
      <c r="BI777" s="202"/>
      <c r="BJ777" s="202"/>
      <c r="BK777" s="202"/>
      <c r="BL777" s="202"/>
      <c r="BM777" s="202"/>
      <c r="BN777" s="202"/>
      <c r="BO777" s="202"/>
      <c r="BP777" s="202"/>
      <c r="BQ777" s="202"/>
      <c r="BR777" s="202"/>
      <c r="BS777" s="202"/>
      <c r="BT777" s="202"/>
      <c r="BU777" s="202"/>
      <c r="BV777" s="202"/>
      <c r="BW777" s="202"/>
      <c r="BX777" s="202"/>
    </row>
    <row r="778" spans="1:76" ht="11.25" customHeight="1" x14ac:dyDescent="0.2">
      <c r="A778" s="201"/>
      <c r="B778" s="201"/>
      <c r="C778" s="201"/>
      <c r="D778" s="201"/>
      <c r="E778" s="201"/>
      <c r="F778" s="201"/>
      <c r="G778" s="201"/>
      <c r="Z778" s="202"/>
      <c r="AA778" s="202"/>
      <c r="AB778" s="202"/>
      <c r="AC778" s="202"/>
      <c r="AD778" s="202"/>
      <c r="AE778" s="202"/>
      <c r="AF778" s="202"/>
      <c r="AG778" s="202"/>
      <c r="AH778" s="202"/>
      <c r="AI778" s="202"/>
      <c r="AJ778" s="202"/>
      <c r="AK778" s="202"/>
      <c r="AL778" s="202"/>
      <c r="AM778" s="202"/>
      <c r="AN778" s="202"/>
      <c r="AO778" s="202"/>
      <c r="AP778" s="202"/>
      <c r="AQ778" s="202"/>
      <c r="AR778" s="202"/>
      <c r="AS778" s="202"/>
      <c r="AT778" s="202"/>
      <c r="AU778" s="202"/>
      <c r="AV778" s="202"/>
      <c r="AW778" s="202"/>
      <c r="AX778" s="202"/>
      <c r="AY778" s="202"/>
      <c r="AZ778" s="202"/>
      <c r="BA778" s="202"/>
      <c r="BB778" s="202"/>
      <c r="BC778" s="202"/>
      <c r="BD778" s="202"/>
      <c r="BE778" s="202"/>
      <c r="BF778" s="202"/>
      <c r="BG778" s="202"/>
      <c r="BH778" s="202"/>
      <c r="BI778" s="202"/>
      <c r="BJ778" s="202"/>
      <c r="BK778" s="202"/>
      <c r="BL778" s="202"/>
      <c r="BM778" s="202"/>
      <c r="BN778" s="202"/>
      <c r="BO778" s="202"/>
      <c r="BP778" s="202"/>
      <c r="BQ778" s="202"/>
      <c r="BR778" s="202"/>
      <c r="BS778" s="202"/>
      <c r="BT778" s="202"/>
      <c r="BU778" s="202"/>
      <c r="BV778" s="202"/>
      <c r="BW778" s="202"/>
      <c r="BX778" s="202"/>
    </row>
    <row r="779" spans="1:76" ht="11.25" customHeight="1" x14ac:dyDescent="0.2">
      <c r="A779" s="201"/>
      <c r="B779" s="201"/>
      <c r="C779" s="201"/>
      <c r="D779" s="201"/>
      <c r="E779" s="201"/>
      <c r="F779" s="201"/>
      <c r="G779" s="201"/>
      <c r="Z779" s="202"/>
      <c r="AA779" s="202"/>
      <c r="AB779" s="202"/>
      <c r="AC779" s="202"/>
      <c r="AD779" s="202"/>
      <c r="AE779" s="202"/>
      <c r="AF779" s="202"/>
      <c r="AG779" s="202"/>
      <c r="AH779" s="202"/>
      <c r="AI779" s="202"/>
      <c r="AJ779" s="202"/>
      <c r="AK779" s="202"/>
      <c r="AL779" s="202"/>
      <c r="AM779" s="202"/>
      <c r="AN779" s="202"/>
      <c r="AO779" s="202"/>
      <c r="AP779" s="202"/>
      <c r="AQ779" s="202"/>
      <c r="AR779" s="202"/>
      <c r="AS779" s="202"/>
      <c r="AT779" s="202"/>
      <c r="AU779" s="202"/>
      <c r="AV779" s="202"/>
      <c r="AW779" s="202"/>
      <c r="AX779" s="202"/>
      <c r="AY779" s="202"/>
      <c r="AZ779" s="202"/>
      <c r="BA779" s="202"/>
      <c r="BB779" s="202"/>
      <c r="BC779" s="202"/>
      <c r="BD779" s="202"/>
      <c r="BE779" s="202"/>
      <c r="BF779" s="202"/>
      <c r="BG779" s="202"/>
      <c r="BH779" s="202"/>
      <c r="BI779" s="202"/>
      <c r="BJ779" s="202"/>
      <c r="BK779" s="202"/>
      <c r="BL779" s="202"/>
      <c r="BM779" s="202"/>
      <c r="BN779" s="202"/>
      <c r="BO779" s="202"/>
      <c r="BP779" s="202"/>
      <c r="BQ779" s="202"/>
      <c r="BR779" s="202"/>
      <c r="BS779" s="202"/>
      <c r="BT779" s="202"/>
      <c r="BU779" s="202"/>
      <c r="BV779" s="202"/>
      <c r="BW779" s="202"/>
      <c r="BX779" s="202"/>
    </row>
    <row r="780" spans="1:76" ht="11.25" customHeight="1" x14ac:dyDescent="0.2">
      <c r="A780" s="201"/>
      <c r="B780" s="201"/>
      <c r="C780" s="201"/>
      <c r="D780" s="201"/>
      <c r="E780" s="201"/>
      <c r="F780" s="201"/>
      <c r="G780" s="201"/>
      <c r="Z780" s="202"/>
      <c r="AA780" s="202"/>
      <c r="AB780" s="202"/>
      <c r="AC780" s="202"/>
      <c r="AD780" s="202"/>
      <c r="AE780" s="202"/>
      <c r="AF780" s="202"/>
      <c r="AG780" s="202"/>
      <c r="AH780" s="202"/>
      <c r="AI780" s="202"/>
      <c r="AJ780" s="202"/>
      <c r="AK780" s="202"/>
      <c r="AL780" s="202"/>
      <c r="AM780" s="202"/>
      <c r="AN780" s="202"/>
      <c r="AO780" s="202"/>
      <c r="AP780" s="202"/>
      <c r="AQ780" s="202"/>
      <c r="AR780" s="202"/>
      <c r="AS780" s="202"/>
      <c r="AT780" s="202"/>
      <c r="AU780" s="202"/>
      <c r="AV780" s="202"/>
      <c r="AW780" s="202"/>
      <c r="AX780" s="202"/>
      <c r="AY780" s="202"/>
      <c r="AZ780" s="202"/>
      <c r="BA780" s="202"/>
      <c r="BB780" s="202"/>
      <c r="BC780" s="202"/>
      <c r="BD780" s="202"/>
      <c r="BE780" s="202"/>
      <c r="BF780" s="202"/>
      <c r="BG780" s="202"/>
      <c r="BH780" s="202"/>
      <c r="BI780" s="202"/>
      <c r="BJ780" s="202"/>
      <c r="BK780" s="202"/>
      <c r="BL780" s="202"/>
      <c r="BM780" s="202"/>
      <c r="BN780" s="202"/>
      <c r="BO780" s="202"/>
      <c r="BP780" s="202"/>
      <c r="BQ780" s="202"/>
      <c r="BR780" s="202"/>
      <c r="BS780" s="202"/>
      <c r="BT780" s="202"/>
      <c r="BU780" s="202"/>
      <c r="BV780" s="202"/>
      <c r="BW780" s="202"/>
      <c r="BX780" s="202"/>
    </row>
    <row r="781" spans="1:76" ht="11.25" customHeight="1" x14ac:dyDescent="0.2">
      <c r="A781" s="201"/>
      <c r="B781" s="201"/>
      <c r="C781" s="201"/>
      <c r="D781" s="201"/>
      <c r="E781" s="201"/>
      <c r="F781" s="201"/>
      <c r="G781" s="201"/>
      <c r="Z781" s="202"/>
      <c r="AA781" s="202"/>
      <c r="AB781" s="202"/>
      <c r="AC781" s="202"/>
      <c r="AD781" s="202"/>
      <c r="AE781" s="202"/>
      <c r="AF781" s="202"/>
      <c r="AG781" s="202"/>
      <c r="AH781" s="202"/>
      <c r="AI781" s="202"/>
      <c r="AJ781" s="202"/>
      <c r="AK781" s="202"/>
      <c r="AL781" s="202"/>
      <c r="AM781" s="202"/>
      <c r="AN781" s="202"/>
      <c r="AO781" s="202"/>
      <c r="AP781" s="202"/>
      <c r="AQ781" s="202"/>
      <c r="AR781" s="202"/>
      <c r="AS781" s="202"/>
      <c r="AT781" s="202"/>
      <c r="AU781" s="202"/>
      <c r="AV781" s="202"/>
      <c r="AW781" s="202"/>
      <c r="AX781" s="202"/>
      <c r="AY781" s="202"/>
      <c r="AZ781" s="202"/>
      <c r="BA781" s="202"/>
      <c r="BB781" s="202"/>
      <c r="BC781" s="202"/>
      <c r="BD781" s="202"/>
      <c r="BE781" s="202"/>
      <c r="BF781" s="202"/>
      <c r="BG781" s="202"/>
      <c r="BH781" s="202"/>
      <c r="BI781" s="202"/>
      <c r="BJ781" s="202"/>
      <c r="BK781" s="202"/>
      <c r="BL781" s="202"/>
      <c r="BM781" s="202"/>
      <c r="BN781" s="202"/>
      <c r="BO781" s="202"/>
      <c r="BP781" s="202"/>
      <c r="BQ781" s="202"/>
      <c r="BR781" s="202"/>
      <c r="BS781" s="202"/>
      <c r="BT781" s="202"/>
      <c r="BU781" s="202"/>
      <c r="BV781" s="202"/>
      <c r="BW781" s="202"/>
      <c r="BX781" s="202"/>
    </row>
    <row r="782" spans="1:76" ht="11.25" customHeight="1" x14ac:dyDescent="0.2">
      <c r="A782" s="201"/>
      <c r="B782" s="201"/>
      <c r="C782" s="201"/>
      <c r="D782" s="201"/>
      <c r="E782" s="201"/>
      <c r="F782" s="201"/>
      <c r="G782" s="201"/>
      <c r="Z782" s="202"/>
      <c r="AA782" s="202"/>
      <c r="AB782" s="202"/>
      <c r="AC782" s="202"/>
      <c r="AD782" s="202"/>
      <c r="AE782" s="202"/>
      <c r="AF782" s="202"/>
      <c r="AG782" s="202"/>
      <c r="AH782" s="202"/>
      <c r="AI782" s="202"/>
      <c r="AJ782" s="202"/>
      <c r="AK782" s="202"/>
      <c r="AL782" s="202"/>
      <c r="AM782" s="202"/>
      <c r="AN782" s="202"/>
      <c r="AO782" s="202"/>
      <c r="AP782" s="202"/>
      <c r="AQ782" s="202"/>
      <c r="AR782" s="202"/>
      <c r="AS782" s="202"/>
      <c r="AT782" s="202"/>
      <c r="AU782" s="202"/>
      <c r="AV782" s="202"/>
      <c r="AW782" s="202"/>
      <c r="AX782" s="202"/>
      <c r="AY782" s="202"/>
      <c r="AZ782" s="202"/>
      <c r="BA782" s="202"/>
      <c r="BB782" s="202"/>
      <c r="BC782" s="202"/>
      <c r="BD782" s="202"/>
      <c r="BE782" s="202"/>
      <c r="BF782" s="202"/>
      <c r="BG782" s="202"/>
      <c r="BH782" s="202"/>
      <c r="BI782" s="202"/>
      <c r="BJ782" s="202"/>
      <c r="BK782" s="202"/>
      <c r="BL782" s="202"/>
      <c r="BM782" s="202"/>
      <c r="BN782" s="202"/>
      <c r="BO782" s="202"/>
      <c r="BP782" s="202"/>
      <c r="BQ782" s="202"/>
      <c r="BR782" s="202"/>
      <c r="BS782" s="202"/>
      <c r="BT782" s="202"/>
      <c r="BU782" s="202"/>
      <c r="BV782" s="202"/>
      <c r="BW782" s="202"/>
      <c r="BX782" s="202"/>
    </row>
    <row r="783" spans="1:76" ht="11.25" customHeight="1" x14ac:dyDescent="0.2">
      <c r="A783" s="201"/>
      <c r="B783" s="201"/>
      <c r="C783" s="201"/>
      <c r="D783" s="201"/>
      <c r="E783" s="201"/>
      <c r="F783" s="201"/>
      <c r="G783" s="201"/>
      <c r="Z783" s="202"/>
      <c r="AA783" s="202"/>
      <c r="AB783" s="202"/>
      <c r="AC783" s="202"/>
      <c r="AD783" s="202"/>
      <c r="AE783" s="202"/>
      <c r="AF783" s="202"/>
      <c r="AG783" s="202"/>
      <c r="AH783" s="202"/>
      <c r="AI783" s="202"/>
      <c r="AJ783" s="202"/>
      <c r="AK783" s="202"/>
      <c r="AL783" s="202"/>
      <c r="AM783" s="202"/>
      <c r="AN783" s="202"/>
      <c r="AO783" s="202"/>
      <c r="AP783" s="202"/>
      <c r="AQ783" s="202"/>
      <c r="AR783" s="202"/>
      <c r="AS783" s="202"/>
      <c r="AT783" s="202"/>
      <c r="AU783" s="202"/>
      <c r="AV783" s="202"/>
      <c r="AW783" s="202"/>
      <c r="AX783" s="202"/>
      <c r="AY783" s="202"/>
      <c r="AZ783" s="202"/>
      <c r="BA783" s="202"/>
      <c r="BB783" s="202"/>
      <c r="BC783" s="202"/>
      <c r="BD783" s="202"/>
      <c r="BE783" s="202"/>
      <c r="BF783" s="202"/>
      <c r="BG783" s="202"/>
      <c r="BH783" s="202"/>
      <c r="BI783" s="202"/>
      <c r="BJ783" s="202"/>
      <c r="BK783" s="202"/>
      <c r="BL783" s="202"/>
      <c r="BM783" s="202"/>
      <c r="BN783" s="202"/>
      <c r="BO783" s="202"/>
      <c r="BP783" s="202"/>
      <c r="BQ783" s="202"/>
      <c r="BR783" s="202"/>
      <c r="BS783" s="202"/>
      <c r="BT783" s="202"/>
      <c r="BU783" s="202"/>
      <c r="BV783" s="202"/>
      <c r="BW783" s="202"/>
      <c r="BX783" s="202"/>
    </row>
    <row r="784" spans="1:76" ht="11.25" customHeight="1" x14ac:dyDescent="0.2">
      <c r="A784" s="201"/>
      <c r="B784" s="201"/>
      <c r="C784" s="201"/>
      <c r="D784" s="201"/>
      <c r="E784" s="201"/>
      <c r="F784" s="201"/>
      <c r="G784" s="201"/>
      <c r="Z784" s="202"/>
      <c r="AA784" s="202"/>
      <c r="AB784" s="202"/>
      <c r="AC784" s="202"/>
      <c r="AD784" s="202"/>
      <c r="AE784" s="202"/>
      <c r="AF784" s="202"/>
      <c r="AG784" s="202"/>
      <c r="AH784" s="202"/>
      <c r="AI784" s="202"/>
      <c r="AJ784" s="202"/>
      <c r="AK784" s="202"/>
      <c r="AL784" s="202"/>
      <c r="AM784" s="202"/>
      <c r="AN784" s="202"/>
      <c r="AO784" s="202"/>
      <c r="AP784" s="202"/>
      <c r="AQ784" s="202"/>
      <c r="AR784" s="202"/>
      <c r="AS784" s="202"/>
      <c r="AT784" s="202"/>
      <c r="AU784" s="202"/>
      <c r="AV784" s="202"/>
      <c r="AW784" s="202"/>
      <c r="AX784" s="202"/>
      <c r="AY784" s="202"/>
      <c r="AZ784" s="202"/>
      <c r="BA784" s="202"/>
      <c r="BB784" s="202"/>
      <c r="BC784" s="202"/>
      <c r="BD784" s="202"/>
      <c r="BE784" s="202"/>
      <c r="BF784" s="202"/>
      <c r="BG784" s="202"/>
      <c r="BH784" s="202"/>
      <c r="BI784" s="202"/>
      <c r="BJ784" s="202"/>
      <c r="BK784" s="202"/>
      <c r="BL784" s="202"/>
      <c r="BM784" s="202"/>
      <c r="BN784" s="202"/>
      <c r="BO784" s="202"/>
      <c r="BP784" s="202"/>
      <c r="BQ784" s="202"/>
      <c r="BR784" s="202"/>
      <c r="BS784" s="202"/>
      <c r="BT784" s="202"/>
      <c r="BU784" s="202"/>
      <c r="BV784" s="202"/>
      <c r="BW784" s="202"/>
      <c r="BX784" s="202"/>
    </row>
    <row r="785" spans="1:76" ht="11.25" customHeight="1" x14ac:dyDescent="0.2">
      <c r="A785" s="201"/>
      <c r="B785" s="201"/>
      <c r="C785" s="201"/>
      <c r="D785" s="201"/>
      <c r="E785" s="201"/>
      <c r="F785" s="201"/>
      <c r="G785" s="201"/>
      <c r="Z785" s="202"/>
      <c r="AA785" s="202"/>
      <c r="AB785" s="202"/>
      <c r="AC785" s="202"/>
      <c r="AD785" s="202"/>
      <c r="AE785" s="202"/>
      <c r="AF785" s="202"/>
      <c r="AG785" s="202"/>
      <c r="AH785" s="202"/>
      <c r="AI785" s="202"/>
      <c r="AJ785" s="202"/>
      <c r="AK785" s="202"/>
      <c r="AL785" s="202"/>
      <c r="AM785" s="202"/>
      <c r="AN785" s="202"/>
      <c r="AO785" s="202"/>
      <c r="AP785" s="202"/>
      <c r="AQ785" s="202"/>
      <c r="AR785" s="202"/>
      <c r="AS785" s="202"/>
      <c r="AT785" s="202"/>
      <c r="AU785" s="202"/>
      <c r="AV785" s="202"/>
      <c r="AW785" s="202"/>
      <c r="AX785" s="202"/>
      <c r="AY785" s="202"/>
      <c r="AZ785" s="202"/>
      <c r="BA785" s="202"/>
      <c r="BB785" s="202"/>
      <c r="BC785" s="202"/>
      <c r="BD785" s="202"/>
      <c r="BE785" s="202"/>
      <c r="BF785" s="202"/>
      <c r="BG785" s="202"/>
      <c r="BH785" s="202"/>
      <c r="BI785" s="202"/>
      <c r="BJ785" s="202"/>
      <c r="BK785" s="202"/>
      <c r="BL785" s="202"/>
      <c r="BM785" s="202"/>
      <c r="BN785" s="202"/>
      <c r="BO785" s="202"/>
      <c r="BP785" s="202"/>
      <c r="BQ785" s="202"/>
      <c r="BR785" s="202"/>
      <c r="BS785" s="202"/>
      <c r="BT785" s="202"/>
      <c r="BU785" s="202"/>
      <c r="BV785" s="202"/>
      <c r="BW785" s="202"/>
      <c r="BX785" s="202"/>
    </row>
    <row r="786" spans="1:76" ht="11.25" customHeight="1" x14ac:dyDescent="0.2">
      <c r="A786" s="201"/>
      <c r="B786" s="201"/>
      <c r="C786" s="201"/>
      <c r="D786" s="201"/>
      <c r="E786" s="201"/>
      <c r="F786" s="201"/>
      <c r="G786" s="201"/>
      <c r="Z786" s="202"/>
      <c r="AA786" s="202"/>
      <c r="AB786" s="202"/>
      <c r="AC786" s="202"/>
      <c r="AD786" s="202"/>
      <c r="AE786" s="202"/>
      <c r="AF786" s="202"/>
      <c r="AG786" s="202"/>
      <c r="AH786" s="202"/>
      <c r="AI786" s="202"/>
      <c r="AJ786" s="202"/>
      <c r="AK786" s="202"/>
      <c r="AL786" s="202"/>
      <c r="AM786" s="202"/>
      <c r="AN786" s="202"/>
      <c r="AO786" s="202"/>
      <c r="AP786" s="202"/>
      <c r="AQ786" s="202"/>
      <c r="AR786" s="202"/>
      <c r="AS786" s="202"/>
      <c r="AT786" s="202"/>
      <c r="AU786" s="202"/>
      <c r="AV786" s="202"/>
      <c r="AW786" s="202"/>
      <c r="AX786" s="202"/>
      <c r="AY786" s="202"/>
      <c r="AZ786" s="202"/>
      <c r="BA786" s="202"/>
      <c r="BB786" s="202"/>
      <c r="BC786" s="202"/>
      <c r="BD786" s="202"/>
      <c r="BE786" s="202"/>
      <c r="BF786" s="202"/>
      <c r="BG786" s="202"/>
      <c r="BH786" s="202"/>
      <c r="BI786" s="202"/>
      <c r="BJ786" s="202"/>
      <c r="BK786" s="202"/>
      <c r="BL786" s="202"/>
      <c r="BM786" s="202"/>
      <c r="BN786" s="202"/>
      <c r="BO786" s="202"/>
      <c r="BP786" s="202"/>
      <c r="BQ786" s="202"/>
      <c r="BR786" s="202"/>
      <c r="BS786" s="202"/>
      <c r="BT786" s="202"/>
      <c r="BU786" s="202"/>
      <c r="BV786" s="202"/>
      <c r="BW786" s="202"/>
      <c r="BX786" s="202"/>
    </row>
    <row r="787" spans="1:76" ht="11.25" customHeight="1" x14ac:dyDescent="0.2">
      <c r="A787" s="201"/>
      <c r="B787" s="201"/>
      <c r="C787" s="201"/>
      <c r="D787" s="201"/>
      <c r="E787" s="201"/>
      <c r="F787" s="201"/>
      <c r="G787" s="201"/>
      <c r="Z787" s="202"/>
      <c r="AA787" s="202"/>
      <c r="AB787" s="202"/>
      <c r="AC787" s="202"/>
      <c r="AD787" s="202"/>
      <c r="AE787" s="202"/>
      <c r="AF787" s="202"/>
      <c r="AG787" s="202"/>
      <c r="AH787" s="202"/>
      <c r="AI787" s="202"/>
      <c r="AJ787" s="202"/>
      <c r="AK787" s="202"/>
      <c r="AL787" s="202"/>
      <c r="AM787" s="202"/>
      <c r="AN787" s="202"/>
      <c r="AO787" s="202"/>
      <c r="AP787" s="202"/>
      <c r="AQ787" s="202"/>
      <c r="AR787" s="202"/>
      <c r="AS787" s="202"/>
      <c r="AT787" s="202"/>
      <c r="AU787" s="202"/>
      <c r="AV787" s="202"/>
      <c r="AW787" s="202"/>
      <c r="AX787" s="202"/>
      <c r="AY787" s="202"/>
      <c r="AZ787" s="202"/>
      <c r="BA787" s="202"/>
      <c r="BB787" s="202"/>
      <c r="BC787" s="202"/>
      <c r="BD787" s="202"/>
      <c r="BE787" s="202"/>
      <c r="BF787" s="202"/>
      <c r="BG787" s="202"/>
      <c r="BH787" s="202"/>
      <c r="BI787" s="202"/>
      <c r="BJ787" s="202"/>
      <c r="BK787" s="202"/>
      <c r="BL787" s="202"/>
      <c r="BM787" s="202"/>
      <c r="BN787" s="202"/>
      <c r="BO787" s="202"/>
      <c r="BP787" s="202"/>
      <c r="BQ787" s="202"/>
      <c r="BR787" s="202"/>
      <c r="BS787" s="202"/>
      <c r="BT787" s="202"/>
      <c r="BU787" s="202"/>
      <c r="BV787" s="202"/>
      <c r="BW787" s="202"/>
      <c r="BX787" s="202"/>
    </row>
    <row r="788" spans="1:76" ht="11.25" customHeight="1" x14ac:dyDescent="0.2">
      <c r="A788" s="201"/>
      <c r="B788" s="201"/>
      <c r="C788" s="201"/>
      <c r="D788" s="201"/>
      <c r="E788" s="201"/>
      <c r="F788" s="201"/>
      <c r="G788" s="201"/>
      <c r="Z788" s="202"/>
      <c r="AA788" s="202"/>
      <c r="AB788" s="202"/>
      <c r="AC788" s="202"/>
      <c r="AD788" s="202"/>
      <c r="AE788" s="202"/>
      <c r="AF788" s="202"/>
      <c r="AG788" s="202"/>
      <c r="AH788" s="202"/>
      <c r="AI788" s="202"/>
      <c r="AJ788" s="202"/>
      <c r="AK788" s="202"/>
      <c r="AL788" s="202"/>
      <c r="AM788" s="202"/>
      <c r="AN788" s="202"/>
      <c r="AO788" s="202"/>
      <c r="AP788" s="202"/>
      <c r="AQ788" s="202"/>
      <c r="AR788" s="202"/>
      <c r="AS788" s="202"/>
      <c r="AT788" s="202"/>
      <c r="AU788" s="202"/>
      <c r="AV788" s="202"/>
      <c r="AW788" s="202"/>
      <c r="AX788" s="202"/>
      <c r="AY788" s="202"/>
      <c r="AZ788" s="202"/>
      <c r="BA788" s="202"/>
      <c r="BB788" s="202"/>
      <c r="BC788" s="202"/>
      <c r="BD788" s="202"/>
      <c r="BE788" s="202"/>
      <c r="BF788" s="202"/>
      <c r="BG788" s="202"/>
      <c r="BH788" s="202"/>
      <c r="BI788" s="202"/>
      <c r="BJ788" s="202"/>
      <c r="BK788" s="202"/>
      <c r="BL788" s="202"/>
      <c r="BM788" s="202"/>
      <c r="BN788" s="202"/>
      <c r="BO788" s="202"/>
      <c r="BP788" s="202"/>
      <c r="BQ788" s="202"/>
      <c r="BR788" s="202"/>
      <c r="BS788" s="202"/>
      <c r="BT788" s="202"/>
      <c r="BU788" s="202"/>
      <c r="BV788" s="202"/>
      <c r="BW788" s="202"/>
      <c r="BX788" s="202"/>
    </row>
    <row r="789" spans="1:76" ht="11.25" customHeight="1" x14ac:dyDescent="0.2">
      <c r="A789" s="201"/>
      <c r="B789" s="201"/>
      <c r="C789" s="201"/>
      <c r="D789" s="201"/>
      <c r="E789" s="201"/>
      <c r="F789" s="201"/>
      <c r="G789" s="201"/>
      <c r="Z789" s="202"/>
      <c r="AA789" s="202"/>
      <c r="AB789" s="202"/>
      <c r="AC789" s="202"/>
      <c r="AD789" s="202"/>
      <c r="AE789" s="202"/>
      <c r="AF789" s="202"/>
      <c r="AG789" s="202"/>
      <c r="AH789" s="202"/>
      <c r="AI789" s="202"/>
      <c r="AJ789" s="202"/>
      <c r="AK789" s="202"/>
      <c r="AL789" s="202"/>
      <c r="AM789" s="202"/>
      <c r="AN789" s="202"/>
      <c r="AO789" s="202"/>
      <c r="AP789" s="202"/>
      <c r="AQ789" s="202"/>
      <c r="AR789" s="202"/>
      <c r="AS789" s="202"/>
      <c r="AT789" s="202"/>
      <c r="AU789" s="202"/>
      <c r="AV789" s="202"/>
      <c r="AW789" s="202"/>
      <c r="AX789" s="202"/>
      <c r="AY789" s="202"/>
      <c r="AZ789" s="202"/>
      <c r="BA789" s="202"/>
      <c r="BB789" s="202"/>
      <c r="BC789" s="202"/>
      <c r="BD789" s="202"/>
      <c r="BE789" s="202"/>
      <c r="BF789" s="202"/>
      <c r="BG789" s="202"/>
      <c r="BH789" s="202"/>
      <c r="BI789" s="202"/>
      <c r="BJ789" s="202"/>
      <c r="BK789" s="202"/>
      <c r="BL789" s="202"/>
      <c r="BM789" s="202"/>
      <c r="BN789" s="202"/>
      <c r="BO789" s="202"/>
      <c r="BP789" s="202"/>
      <c r="BQ789" s="202"/>
      <c r="BR789" s="202"/>
      <c r="BS789" s="202"/>
      <c r="BT789" s="202"/>
      <c r="BU789" s="202"/>
      <c r="BV789" s="202"/>
      <c r="BW789" s="202"/>
      <c r="BX789" s="202"/>
    </row>
    <row r="790" spans="1:76" ht="11.25" customHeight="1" x14ac:dyDescent="0.2">
      <c r="A790" s="201"/>
      <c r="B790" s="201"/>
      <c r="C790" s="201"/>
      <c r="D790" s="201"/>
      <c r="E790" s="201"/>
      <c r="F790" s="201"/>
      <c r="G790" s="201"/>
      <c r="Z790" s="202"/>
      <c r="AA790" s="202"/>
      <c r="AB790" s="202"/>
      <c r="AC790" s="202"/>
      <c r="AD790" s="202"/>
      <c r="AE790" s="202"/>
      <c r="AF790" s="202"/>
      <c r="AG790" s="202"/>
      <c r="AH790" s="202"/>
      <c r="AI790" s="202"/>
      <c r="AJ790" s="202"/>
      <c r="AK790" s="202"/>
      <c r="AL790" s="202"/>
      <c r="AM790" s="202"/>
      <c r="AN790" s="202"/>
      <c r="AO790" s="202"/>
      <c r="AP790" s="202"/>
      <c r="AQ790" s="202"/>
      <c r="AR790" s="202"/>
      <c r="AS790" s="202"/>
      <c r="AT790" s="202"/>
      <c r="AU790" s="202"/>
      <c r="AV790" s="202"/>
      <c r="AW790" s="202"/>
      <c r="AX790" s="202"/>
      <c r="AY790" s="202"/>
      <c r="AZ790" s="202"/>
      <c r="BA790" s="202"/>
      <c r="BB790" s="202"/>
      <c r="BC790" s="202"/>
      <c r="BD790" s="202"/>
      <c r="BE790" s="202"/>
      <c r="BF790" s="202"/>
      <c r="BG790" s="202"/>
      <c r="BH790" s="202"/>
      <c r="BI790" s="202"/>
      <c r="BJ790" s="202"/>
      <c r="BK790" s="202"/>
      <c r="BL790" s="202"/>
      <c r="BM790" s="202"/>
      <c r="BN790" s="202"/>
      <c r="BO790" s="202"/>
      <c r="BP790" s="202"/>
      <c r="BQ790" s="202"/>
      <c r="BR790" s="202"/>
      <c r="BS790" s="202"/>
      <c r="BT790" s="202"/>
      <c r="BU790" s="202"/>
      <c r="BV790" s="202"/>
      <c r="BW790" s="202"/>
      <c r="BX790" s="202"/>
    </row>
    <row r="791" spans="1:76" ht="11.25" customHeight="1" x14ac:dyDescent="0.2">
      <c r="A791" s="201"/>
      <c r="B791" s="201"/>
      <c r="C791" s="201"/>
      <c r="D791" s="201"/>
      <c r="E791" s="201"/>
      <c r="F791" s="201"/>
      <c r="G791" s="201"/>
      <c r="Z791" s="202"/>
      <c r="AA791" s="202"/>
      <c r="AB791" s="202"/>
      <c r="AC791" s="202"/>
      <c r="AD791" s="202"/>
      <c r="AE791" s="202"/>
      <c r="AF791" s="202"/>
      <c r="AG791" s="202"/>
      <c r="AH791" s="202"/>
      <c r="AI791" s="202"/>
      <c r="AJ791" s="202"/>
      <c r="AK791" s="202"/>
      <c r="AL791" s="202"/>
      <c r="AM791" s="202"/>
      <c r="AN791" s="202"/>
      <c r="AO791" s="202"/>
      <c r="AP791" s="202"/>
      <c r="AQ791" s="202"/>
      <c r="AR791" s="202"/>
      <c r="AS791" s="202"/>
      <c r="AT791" s="202"/>
      <c r="AU791" s="202"/>
      <c r="AV791" s="202"/>
      <c r="AW791" s="202"/>
      <c r="AX791" s="202"/>
      <c r="AY791" s="202"/>
      <c r="AZ791" s="202"/>
      <c r="BA791" s="202"/>
      <c r="BB791" s="202"/>
      <c r="BC791" s="202"/>
      <c r="BD791" s="202"/>
      <c r="BE791" s="202"/>
      <c r="BF791" s="202"/>
      <c r="BG791" s="202"/>
      <c r="BH791" s="202"/>
      <c r="BI791" s="202"/>
      <c r="BJ791" s="202"/>
      <c r="BK791" s="202"/>
      <c r="BL791" s="202"/>
      <c r="BM791" s="202"/>
      <c r="BN791" s="202"/>
      <c r="BO791" s="202"/>
      <c r="BP791" s="202"/>
      <c r="BQ791" s="202"/>
      <c r="BR791" s="202"/>
      <c r="BS791" s="202"/>
      <c r="BT791" s="202"/>
      <c r="BU791" s="202"/>
      <c r="BV791" s="202"/>
      <c r="BW791" s="202"/>
      <c r="BX791" s="202"/>
    </row>
    <row r="792" spans="1:76" ht="11.25" customHeight="1" x14ac:dyDescent="0.2">
      <c r="A792" s="201"/>
      <c r="B792" s="201"/>
      <c r="C792" s="201"/>
      <c r="D792" s="201"/>
      <c r="E792" s="201"/>
      <c r="F792" s="201"/>
      <c r="G792" s="201"/>
      <c r="Z792" s="202"/>
      <c r="AA792" s="202"/>
      <c r="AB792" s="202"/>
      <c r="AC792" s="202"/>
      <c r="AD792" s="202"/>
      <c r="AE792" s="202"/>
      <c r="AF792" s="202"/>
      <c r="AG792" s="202"/>
      <c r="AH792" s="202"/>
      <c r="AI792" s="202"/>
      <c r="AJ792" s="202"/>
      <c r="AK792" s="202"/>
      <c r="AL792" s="202"/>
      <c r="AM792" s="202"/>
      <c r="AN792" s="202"/>
      <c r="AO792" s="202"/>
      <c r="AP792" s="202"/>
      <c r="AQ792" s="202"/>
      <c r="AR792" s="202"/>
      <c r="AS792" s="202"/>
      <c r="AT792" s="202"/>
      <c r="AU792" s="202"/>
      <c r="AV792" s="202"/>
      <c r="AW792" s="202"/>
      <c r="AX792" s="202"/>
      <c r="AY792" s="202"/>
      <c r="AZ792" s="202"/>
      <c r="BA792" s="202"/>
      <c r="BB792" s="202"/>
      <c r="BC792" s="202"/>
      <c r="BD792" s="202"/>
      <c r="BE792" s="202"/>
      <c r="BF792" s="202"/>
      <c r="BG792" s="202"/>
      <c r="BH792" s="202"/>
      <c r="BI792" s="202"/>
      <c r="BJ792" s="202"/>
      <c r="BK792" s="202"/>
      <c r="BL792" s="202"/>
      <c r="BM792" s="202"/>
      <c r="BN792" s="202"/>
      <c r="BO792" s="202"/>
      <c r="BP792" s="202"/>
      <c r="BQ792" s="202"/>
      <c r="BR792" s="202"/>
      <c r="BS792" s="202"/>
      <c r="BT792" s="202"/>
      <c r="BU792" s="202"/>
      <c r="BV792" s="202"/>
      <c r="BW792" s="202"/>
      <c r="BX792" s="202"/>
    </row>
    <row r="793" spans="1:76" ht="11.25" customHeight="1" x14ac:dyDescent="0.2">
      <c r="A793" s="201"/>
      <c r="B793" s="201"/>
      <c r="C793" s="201"/>
      <c r="D793" s="201"/>
      <c r="E793" s="201"/>
      <c r="F793" s="201"/>
      <c r="G793" s="201"/>
      <c r="Z793" s="202"/>
      <c r="AA793" s="202"/>
      <c r="AB793" s="202"/>
      <c r="AC793" s="202"/>
      <c r="AD793" s="202"/>
      <c r="AE793" s="202"/>
      <c r="AF793" s="202"/>
      <c r="AG793" s="202"/>
      <c r="AH793" s="202"/>
      <c r="AI793" s="202"/>
      <c r="AJ793" s="202"/>
      <c r="AK793" s="202"/>
      <c r="AL793" s="202"/>
      <c r="AM793" s="202"/>
      <c r="AN793" s="202"/>
      <c r="AO793" s="202"/>
      <c r="AP793" s="202"/>
      <c r="AQ793" s="202"/>
      <c r="AR793" s="202"/>
      <c r="AS793" s="202"/>
      <c r="AT793" s="202"/>
      <c r="AU793" s="202"/>
      <c r="AV793" s="202"/>
      <c r="AW793" s="202"/>
      <c r="AX793" s="202"/>
      <c r="AY793" s="202"/>
      <c r="AZ793" s="202"/>
      <c r="BA793" s="202"/>
      <c r="BB793" s="202"/>
      <c r="BC793" s="202"/>
      <c r="BD793" s="202"/>
      <c r="BE793" s="202"/>
      <c r="BF793" s="202"/>
      <c r="BG793" s="202"/>
      <c r="BH793" s="202"/>
      <c r="BI793" s="202"/>
      <c r="BJ793" s="202"/>
      <c r="BK793" s="202"/>
      <c r="BL793" s="202"/>
      <c r="BM793" s="202"/>
      <c r="BN793" s="202"/>
      <c r="BO793" s="202"/>
      <c r="BP793" s="202"/>
      <c r="BQ793" s="202"/>
      <c r="BR793" s="202"/>
      <c r="BS793" s="202"/>
      <c r="BT793" s="202"/>
      <c r="BU793" s="202"/>
      <c r="BV793" s="202"/>
      <c r="BW793" s="202"/>
      <c r="BX793" s="202"/>
    </row>
    <row r="794" spans="1:76" ht="11.25" customHeight="1" x14ac:dyDescent="0.2">
      <c r="A794" s="201"/>
      <c r="B794" s="201"/>
      <c r="C794" s="201"/>
      <c r="D794" s="201"/>
      <c r="E794" s="201"/>
      <c r="F794" s="201"/>
      <c r="G794" s="201"/>
      <c r="Z794" s="202"/>
      <c r="AA794" s="202"/>
      <c r="AB794" s="202"/>
      <c r="AC794" s="202"/>
      <c r="AD794" s="202"/>
      <c r="AE794" s="202"/>
      <c r="AF794" s="202"/>
      <c r="AG794" s="202"/>
      <c r="AH794" s="202"/>
      <c r="AI794" s="202"/>
      <c r="AJ794" s="202"/>
      <c r="AK794" s="202"/>
      <c r="AL794" s="202"/>
      <c r="AM794" s="202"/>
      <c r="AN794" s="202"/>
      <c r="AO794" s="202"/>
      <c r="AP794" s="202"/>
      <c r="AQ794" s="202"/>
      <c r="AR794" s="202"/>
      <c r="AS794" s="202"/>
      <c r="AT794" s="202"/>
      <c r="AU794" s="202"/>
      <c r="AV794" s="202"/>
      <c r="AW794" s="202"/>
      <c r="AX794" s="202"/>
      <c r="AY794" s="202"/>
      <c r="AZ794" s="202"/>
      <c r="BA794" s="202"/>
      <c r="BB794" s="202"/>
      <c r="BC794" s="202"/>
      <c r="BD794" s="202"/>
      <c r="BE794" s="202"/>
      <c r="BF794" s="202"/>
      <c r="BG794" s="202"/>
      <c r="BH794" s="202"/>
      <c r="BI794" s="202"/>
      <c r="BJ794" s="202"/>
      <c r="BK794" s="202"/>
      <c r="BL794" s="202"/>
      <c r="BM794" s="202"/>
      <c r="BN794" s="202"/>
      <c r="BO794" s="202"/>
      <c r="BP794" s="202"/>
      <c r="BQ794" s="202"/>
      <c r="BR794" s="202"/>
      <c r="BS794" s="202"/>
      <c r="BT794" s="202"/>
      <c r="BU794" s="202"/>
      <c r="BV794" s="202"/>
      <c r="BW794" s="202"/>
      <c r="BX794" s="202"/>
    </row>
    <row r="795" spans="1:76" ht="11.25" customHeight="1" x14ac:dyDescent="0.2">
      <c r="A795" s="201"/>
      <c r="B795" s="201"/>
      <c r="C795" s="201"/>
      <c r="D795" s="201"/>
      <c r="E795" s="201"/>
      <c r="F795" s="201"/>
      <c r="G795" s="201"/>
      <c r="Z795" s="202"/>
      <c r="AA795" s="202"/>
      <c r="AB795" s="202"/>
      <c r="AC795" s="202"/>
      <c r="AD795" s="202"/>
      <c r="AE795" s="202"/>
      <c r="AF795" s="202"/>
      <c r="AG795" s="202"/>
      <c r="AH795" s="202"/>
      <c r="AI795" s="202"/>
      <c r="AJ795" s="202"/>
      <c r="AK795" s="202"/>
      <c r="AL795" s="202"/>
      <c r="AM795" s="202"/>
      <c r="AN795" s="202"/>
      <c r="AO795" s="202"/>
      <c r="AP795" s="202"/>
      <c r="AQ795" s="202"/>
      <c r="AR795" s="202"/>
      <c r="AS795" s="202"/>
      <c r="AT795" s="202"/>
      <c r="AU795" s="202"/>
      <c r="AV795" s="202"/>
      <c r="AW795" s="202"/>
      <c r="AX795" s="202"/>
      <c r="AY795" s="202"/>
      <c r="AZ795" s="202"/>
      <c r="BA795" s="202"/>
      <c r="BB795" s="202"/>
      <c r="BC795" s="202"/>
      <c r="BD795" s="202"/>
      <c r="BE795" s="202"/>
      <c r="BF795" s="202"/>
      <c r="BG795" s="202"/>
      <c r="BH795" s="202"/>
      <c r="BI795" s="202"/>
      <c r="BJ795" s="202"/>
      <c r="BK795" s="202"/>
      <c r="BL795" s="202"/>
      <c r="BM795" s="202"/>
      <c r="BN795" s="202"/>
      <c r="BO795" s="202"/>
      <c r="BP795" s="202"/>
      <c r="BQ795" s="202"/>
      <c r="BR795" s="202"/>
      <c r="BS795" s="202"/>
      <c r="BT795" s="202"/>
      <c r="BU795" s="202"/>
      <c r="BV795" s="202"/>
      <c r="BW795" s="202"/>
      <c r="BX795" s="202"/>
    </row>
    <row r="796" spans="1:76" ht="11.25" customHeight="1" x14ac:dyDescent="0.2">
      <c r="A796" s="201"/>
      <c r="B796" s="201"/>
      <c r="C796" s="201"/>
      <c r="D796" s="201"/>
      <c r="E796" s="201"/>
      <c r="F796" s="201"/>
      <c r="G796" s="201"/>
      <c r="Z796" s="202"/>
      <c r="AA796" s="202"/>
      <c r="AB796" s="202"/>
      <c r="AC796" s="202"/>
      <c r="AD796" s="202"/>
      <c r="AE796" s="202"/>
      <c r="AF796" s="202"/>
      <c r="AG796" s="202"/>
      <c r="AH796" s="202"/>
      <c r="AI796" s="202"/>
      <c r="AJ796" s="202"/>
      <c r="AK796" s="202"/>
      <c r="AL796" s="202"/>
      <c r="AM796" s="202"/>
      <c r="AN796" s="202"/>
      <c r="AO796" s="202"/>
      <c r="AP796" s="202"/>
      <c r="AQ796" s="202"/>
      <c r="AR796" s="202"/>
      <c r="AS796" s="202"/>
      <c r="AT796" s="202"/>
      <c r="AU796" s="202"/>
      <c r="AV796" s="202"/>
      <c r="AW796" s="202"/>
      <c r="AX796" s="202"/>
      <c r="AY796" s="202"/>
      <c r="AZ796" s="202"/>
      <c r="BA796" s="202"/>
      <c r="BB796" s="202"/>
      <c r="BC796" s="202"/>
      <c r="BD796" s="202"/>
      <c r="BE796" s="202"/>
      <c r="BF796" s="202"/>
      <c r="BG796" s="202"/>
      <c r="BH796" s="202"/>
      <c r="BI796" s="202"/>
      <c r="BJ796" s="202"/>
      <c r="BK796" s="202"/>
      <c r="BL796" s="202"/>
      <c r="BM796" s="202"/>
      <c r="BN796" s="202"/>
      <c r="BO796" s="202"/>
      <c r="BP796" s="202"/>
      <c r="BQ796" s="202"/>
      <c r="BR796" s="202"/>
      <c r="BS796" s="202"/>
      <c r="BT796" s="202"/>
      <c r="BU796" s="202"/>
      <c r="BV796" s="202"/>
      <c r="BW796" s="202"/>
      <c r="BX796" s="202"/>
    </row>
    <row r="797" spans="1:76" ht="11.25" customHeight="1" x14ac:dyDescent="0.2">
      <c r="A797" s="201"/>
      <c r="B797" s="201"/>
      <c r="C797" s="201"/>
      <c r="D797" s="201"/>
      <c r="E797" s="201"/>
      <c r="F797" s="201"/>
      <c r="G797" s="201"/>
      <c r="Z797" s="202"/>
      <c r="AA797" s="202"/>
      <c r="AB797" s="202"/>
      <c r="AC797" s="202"/>
      <c r="AD797" s="202"/>
      <c r="AE797" s="202"/>
      <c r="AF797" s="202"/>
      <c r="AG797" s="202"/>
      <c r="AH797" s="202"/>
      <c r="AI797" s="202"/>
      <c r="AJ797" s="202"/>
      <c r="AK797" s="202"/>
      <c r="AL797" s="202"/>
      <c r="AM797" s="202"/>
      <c r="AN797" s="202"/>
      <c r="AO797" s="202"/>
      <c r="AP797" s="202"/>
      <c r="AQ797" s="202"/>
      <c r="AR797" s="202"/>
      <c r="AS797" s="202"/>
      <c r="AT797" s="202"/>
      <c r="AU797" s="202"/>
      <c r="AV797" s="202"/>
      <c r="AW797" s="202"/>
      <c r="AX797" s="202"/>
      <c r="AY797" s="202"/>
      <c r="AZ797" s="202"/>
      <c r="BA797" s="202"/>
      <c r="BB797" s="202"/>
      <c r="BC797" s="202"/>
      <c r="BD797" s="202"/>
      <c r="BE797" s="202"/>
      <c r="BF797" s="202"/>
      <c r="BG797" s="202"/>
      <c r="BH797" s="202"/>
      <c r="BI797" s="202"/>
      <c r="BJ797" s="202"/>
      <c r="BK797" s="202"/>
      <c r="BL797" s="202"/>
      <c r="BM797" s="202"/>
      <c r="BN797" s="202"/>
      <c r="BO797" s="202"/>
      <c r="BP797" s="202"/>
      <c r="BQ797" s="202"/>
      <c r="BR797" s="202"/>
      <c r="BS797" s="202"/>
      <c r="BT797" s="202"/>
      <c r="BU797" s="202"/>
      <c r="BV797" s="202"/>
      <c r="BW797" s="202"/>
      <c r="BX797" s="202"/>
    </row>
    <row r="798" spans="1:76" ht="11.25" customHeight="1" x14ac:dyDescent="0.2">
      <c r="A798" s="201"/>
      <c r="B798" s="201"/>
      <c r="C798" s="201"/>
      <c r="D798" s="201"/>
      <c r="E798" s="201"/>
      <c r="F798" s="201"/>
      <c r="G798" s="201"/>
      <c r="Z798" s="202"/>
      <c r="AA798" s="202"/>
      <c r="AB798" s="202"/>
      <c r="AC798" s="202"/>
      <c r="AD798" s="202"/>
      <c r="AE798" s="202"/>
      <c r="AF798" s="202"/>
      <c r="AG798" s="202"/>
      <c r="AH798" s="202"/>
      <c r="AI798" s="202"/>
      <c r="AJ798" s="202"/>
      <c r="AK798" s="202"/>
      <c r="AL798" s="202"/>
      <c r="AM798" s="202"/>
      <c r="AN798" s="202"/>
      <c r="AO798" s="202"/>
      <c r="AP798" s="202"/>
      <c r="AQ798" s="202"/>
      <c r="AR798" s="202"/>
      <c r="AS798" s="202"/>
      <c r="AT798" s="202"/>
      <c r="AU798" s="202"/>
      <c r="AV798" s="202"/>
      <c r="AW798" s="202"/>
      <c r="AX798" s="202"/>
      <c r="AY798" s="202"/>
      <c r="AZ798" s="202"/>
      <c r="BA798" s="202"/>
      <c r="BB798" s="202"/>
      <c r="BC798" s="202"/>
      <c r="BD798" s="202"/>
      <c r="BE798" s="202"/>
      <c r="BF798" s="202"/>
      <c r="BG798" s="202"/>
      <c r="BH798" s="202"/>
      <c r="BI798" s="202"/>
      <c r="BJ798" s="202"/>
      <c r="BK798" s="202"/>
      <c r="BL798" s="202"/>
      <c r="BM798" s="202"/>
      <c r="BN798" s="202"/>
      <c r="BO798" s="202"/>
      <c r="BP798" s="202"/>
      <c r="BQ798" s="202"/>
      <c r="BR798" s="202"/>
      <c r="BS798" s="202"/>
      <c r="BT798" s="202"/>
      <c r="BU798" s="202"/>
      <c r="BV798" s="202"/>
      <c r="BW798" s="202"/>
      <c r="BX798" s="202"/>
    </row>
    <row r="799" spans="1:76" ht="11.25" customHeight="1" x14ac:dyDescent="0.2">
      <c r="A799" s="201"/>
      <c r="B799" s="201"/>
      <c r="C799" s="201"/>
      <c r="D799" s="201"/>
      <c r="E799" s="201"/>
      <c r="F799" s="201"/>
      <c r="G799" s="201"/>
      <c r="Z799" s="202"/>
      <c r="AA799" s="202"/>
      <c r="AB799" s="202"/>
      <c r="AC799" s="202"/>
      <c r="AD799" s="202"/>
      <c r="AE799" s="202"/>
      <c r="AF799" s="202"/>
      <c r="AG799" s="202"/>
      <c r="AH799" s="202"/>
      <c r="AI799" s="202"/>
      <c r="AJ799" s="202"/>
      <c r="AK799" s="202"/>
      <c r="AL799" s="202"/>
      <c r="AM799" s="202"/>
      <c r="AN799" s="202"/>
      <c r="AO799" s="202"/>
      <c r="AP799" s="202"/>
      <c r="AQ799" s="202"/>
      <c r="AR799" s="202"/>
      <c r="AS799" s="202"/>
      <c r="AT799" s="202"/>
      <c r="AU799" s="202"/>
      <c r="AV799" s="202"/>
      <c r="AW799" s="202"/>
      <c r="AX799" s="202"/>
      <c r="AY799" s="202"/>
      <c r="AZ799" s="202"/>
      <c r="BA799" s="202"/>
      <c r="BB799" s="202"/>
      <c r="BC799" s="202"/>
      <c r="BD799" s="202"/>
      <c r="BE799" s="202"/>
      <c r="BF799" s="202"/>
      <c r="BG799" s="202"/>
      <c r="BH799" s="202"/>
      <c r="BI799" s="202"/>
      <c r="BJ799" s="202"/>
      <c r="BK799" s="202"/>
      <c r="BL799" s="202"/>
      <c r="BM799" s="202"/>
      <c r="BN799" s="202"/>
      <c r="BO799" s="202"/>
      <c r="BP799" s="202"/>
      <c r="BQ799" s="202"/>
      <c r="BR799" s="202"/>
      <c r="BS799" s="202"/>
      <c r="BT799" s="202"/>
      <c r="BU799" s="202"/>
      <c r="BV799" s="202"/>
      <c r="BW799" s="202"/>
      <c r="BX799" s="202"/>
    </row>
    <row r="800" spans="1:76" ht="11.25" customHeight="1" x14ac:dyDescent="0.2">
      <c r="A800" s="201"/>
      <c r="B800" s="201"/>
      <c r="C800" s="201"/>
      <c r="D800" s="201"/>
      <c r="E800" s="201"/>
      <c r="F800" s="201"/>
      <c r="G800" s="201"/>
      <c r="Z800" s="202"/>
      <c r="AA800" s="202"/>
      <c r="AB800" s="202"/>
      <c r="AC800" s="202"/>
      <c r="AD800" s="202"/>
      <c r="AE800" s="202"/>
      <c r="AF800" s="202"/>
      <c r="AG800" s="202"/>
      <c r="AH800" s="202"/>
      <c r="AI800" s="202"/>
      <c r="AJ800" s="202"/>
      <c r="AK800" s="202"/>
      <c r="AL800" s="202"/>
      <c r="AM800" s="202"/>
      <c r="AN800" s="202"/>
      <c r="AO800" s="202"/>
      <c r="AP800" s="202"/>
      <c r="AQ800" s="202"/>
      <c r="AR800" s="202"/>
      <c r="AS800" s="202"/>
      <c r="AT800" s="202"/>
      <c r="AU800" s="202"/>
      <c r="AV800" s="202"/>
      <c r="AW800" s="202"/>
      <c r="AX800" s="202"/>
      <c r="AY800" s="202"/>
      <c r="AZ800" s="202"/>
      <c r="BA800" s="202"/>
      <c r="BB800" s="202"/>
      <c r="BC800" s="202"/>
      <c r="BD800" s="202"/>
      <c r="BE800" s="202"/>
      <c r="BF800" s="202"/>
      <c r="BG800" s="202"/>
      <c r="BH800" s="202"/>
      <c r="BI800" s="202"/>
      <c r="BJ800" s="202"/>
      <c r="BK800" s="202"/>
      <c r="BL800" s="202"/>
      <c r="BM800" s="202"/>
      <c r="BN800" s="202"/>
      <c r="BO800" s="202"/>
      <c r="BP800" s="202"/>
      <c r="BQ800" s="202"/>
      <c r="BR800" s="202"/>
      <c r="BS800" s="202"/>
      <c r="BT800" s="202"/>
      <c r="BU800" s="202"/>
      <c r="BV800" s="202"/>
      <c r="BW800" s="202"/>
      <c r="BX800" s="202"/>
    </row>
    <row r="801" spans="1:76" ht="11.25" customHeight="1" x14ac:dyDescent="0.2">
      <c r="A801" s="201"/>
      <c r="B801" s="201"/>
      <c r="C801" s="201"/>
      <c r="D801" s="201"/>
      <c r="E801" s="201"/>
      <c r="F801" s="201"/>
      <c r="G801" s="201"/>
      <c r="Z801" s="202"/>
      <c r="AA801" s="202"/>
      <c r="AB801" s="202"/>
      <c r="AC801" s="202"/>
      <c r="AD801" s="202"/>
      <c r="AE801" s="202"/>
      <c r="AF801" s="202"/>
      <c r="AG801" s="202"/>
      <c r="AH801" s="202"/>
      <c r="AI801" s="202"/>
      <c r="AJ801" s="202"/>
      <c r="AK801" s="202"/>
      <c r="AL801" s="202"/>
      <c r="AM801" s="202"/>
      <c r="AN801" s="202"/>
      <c r="AO801" s="202"/>
      <c r="AP801" s="202"/>
      <c r="AQ801" s="202"/>
      <c r="AR801" s="202"/>
      <c r="AS801" s="202"/>
      <c r="AT801" s="202"/>
      <c r="AU801" s="202"/>
      <c r="AV801" s="202"/>
      <c r="AW801" s="202"/>
      <c r="AX801" s="202"/>
      <c r="AY801" s="202"/>
      <c r="AZ801" s="202"/>
      <c r="BA801" s="202"/>
      <c r="BB801" s="202"/>
      <c r="BC801" s="202"/>
      <c r="BD801" s="202"/>
      <c r="BE801" s="202"/>
      <c r="BF801" s="202"/>
      <c r="BG801" s="202"/>
      <c r="BH801" s="202"/>
      <c r="BI801" s="202"/>
      <c r="BJ801" s="202"/>
      <c r="BK801" s="202"/>
      <c r="BL801" s="202"/>
      <c r="BM801" s="202"/>
      <c r="BN801" s="202"/>
      <c r="BO801" s="202"/>
      <c r="BP801" s="202"/>
      <c r="BQ801" s="202"/>
      <c r="BR801" s="202"/>
      <c r="BS801" s="202"/>
      <c r="BT801" s="202"/>
      <c r="BU801" s="202"/>
      <c r="BV801" s="202"/>
      <c r="BW801" s="202"/>
      <c r="BX801" s="202"/>
    </row>
    <row r="802" spans="1:76" ht="11.25" customHeight="1" x14ac:dyDescent="0.2">
      <c r="A802" s="201"/>
      <c r="B802" s="201"/>
      <c r="C802" s="201"/>
      <c r="D802" s="201"/>
      <c r="E802" s="201"/>
      <c r="F802" s="201"/>
      <c r="G802" s="201"/>
      <c r="Z802" s="202"/>
      <c r="AA802" s="202"/>
      <c r="AB802" s="202"/>
      <c r="AC802" s="202"/>
      <c r="AD802" s="202"/>
      <c r="AE802" s="202"/>
      <c r="AF802" s="202"/>
      <c r="AG802" s="202"/>
      <c r="AH802" s="202"/>
      <c r="AI802" s="202"/>
      <c r="AJ802" s="202"/>
      <c r="AK802" s="202"/>
      <c r="AL802" s="202"/>
      <c r="AM802" s="202"/>
      <c r="AN802" s="202"/>
      <c r="AO802" s="202"/>
      <c r="AP802" s="202"/>
      <c r="AQ802" s="202"/>
      <c r="AR802" s="202"/>
      <c r="AS802" s="202"/>
      <c r="AT802" s="202"/>
      <c r="AU802" s="202"/>
      <c r="AV802" s="202"/>
      <c r="AW802" s="202"/>
      <c r="AX802" s="202"/>
      <c r="AY802" s="202"/>
      <c r="AZ802" s="202"/>
      <c r="BA802" s="202"/>
      <c r="BB802" s="202"/>
      <c r="BC802" s="202"/>
      <c r="BD802" s="202"/>
      <c r="BE802" s="202"/>
      <c r="BF802" s="202"/>
      <c r="BG802" s="202"/>
      <c r="BH802" s="202"/>
      <c r="BI802" s="202"/>
      <c r="BJ802" s="202"/>
      <c r="BK802" s="202"/>
      <c r="BL802" s="202"/>
      <c r="BM802" s="202"/>
      <c r="BN802" s="202"/>
      <c r="BO802" s="202"/>
      <c r="BP802" s="202"/>
      <c r="BQ802" s="202"/>
      <c r="BR802" s="202"/>
      <c r="BS802" s="202"/>
      <c r="BT802" s="202"/>
      <c r="BU802" s="202"/>
      <c r="BV802" s="202"/>
      <c r="BW802" s="202"/>
      <c r="BX802" s="202"/>
    </row>
    <row r="803" spans="1:76" ht="11.25" customHeight="1" x14ac:dyDescent="0.2">
      <c r="A803" s="201"/>
      <c r="B803" s="201"/>
      <c r="C803" s="201"/>
      <c r="D803" s="201"/>
      <c r="E803" s="201"/>
      <c r="F803" s="201"/>
      <c r="G803" s="201"/>
      <c r="Z803" s="202"/>
      <c r="AA803" s="202"/>
      <c r="AB803" s="202"/>
      <c r="AC803" s="202"/>
      <c r="AD803" s="202"/>
      <c r="AE803" s="202"/>
      <c r="AF803" s="202"/>
      <c r="AG803" s="202"/>
      <c r="AH803" s="202"/>
      <c r="AI803" s="202"/>
      <c r="AJ803" s="202"/>
      <c r="AK803" s="202"/>
      <c r="AL803" s="202"/>
      <c r="AM803" s="202"/>
      <c r="AN803" s="202"/>
      <c r="AO803" s="202"/>
      <c r="AP803" s="202"/>
      <c r="AQ803" s="202"/>
      <c r="AR803" s="202"/>
      <c r="AS803" s="202"/>
      <c r="AT803" s="202"/>
      <c r="AU803" s="202"/>
      <c r="AV803" s="202"/>
      <c r="AW803" s="202"/>
      <c r="AX803" s="202"/>
      <c r="AY803" s="202"/>
      <c r="AZ803" s="202"/>
      <c r="BA803" s="202"/>
      <c r="BB803" s="202"/>
      <c r="BC803" s="202"/>
      <c r="BD803" s="202"/>
      <c r="BE803" s="202"/>
      <c r="BF803" s="202"/>
      <c r="BG803" s="202"/>
      <c r="BH803" s="202"/>
      <c r="BI803" s="202"/>
      <c r="BJ803" s="202"/>
      <c r="BK803" s="202"/>
      <c r="BL803" s="202"/>
      <c r="BM803" s="202"/>
      <c r="BN803" s="202"/>
      <c r="BO803" s="202"/>
      <c r="BP803" s="202"/>
      <c r="BQ803" s="202"/>
      <c r="BR803" s="202"/>
      <c r="BS803" s="202"/>
      <c r="BT803" s="202"/>
      <c r="BU803" s="202"/>
      <c r="BV803" s="202"/>
      <c r="BW803" s="202"/>
      <c r="BX803" s="202"/>
    </row>
    <row r="804" spans="1:76" ht="11.25" customHeight="1" x14ac:dyDescent="0.2">
      <c r="A804" s="201"/>
      <c r="B804" s="201"/>
      <c r="C804" s="201"/>
      <c r="D804" s="201"/>
      <c r="E804" s="201"/>
      <c r="F804" s="201"/>
      <c r="G804" s="201"/>
      <c r="Z804" s="202"/>
      <c r="AA804" s="202"/>
      <c r="AB804" s="202"/>
      <c r="AC804" s="202"/>
      <c r="AD804" s="202"/>
      <c r="AE804" s="202"/>
      <c r="AF804" s="202"/>
      <c r="AG804" s="202"/>
      <c r="AH804" s="202"/>
      <c r="AI804" s="202"/>
      <c r="AJ804" s="202"/>
      <c r="AK804" s="202"/>
      <c r="AL804" s="202"/>
      <c r="AM804" s="202"/>
      <c r="AN804" s="202"/>
      <c r="AO804" s="202"/>
      <c r="AP804" s="202"/>
      <c r="AQ804" s="202"/>
      <c r="AR804" s="202"/>
      <c r="AS804" s="202"/>
      <c r="AT804" s="202"/>
      <c r="AU804" s="202"/>
      <c r="AV804" s="202"/>
      <c r="AW804" s="202"/>
      <c r="AX804" s="202"/>
      <c r="AY804" s="202"/>
      <c r="AZ804" s="202"/>
      <c r="BA804" s="202"/>
      <c r="BB804" s="202"/>
      <c r="BC804" s="202"/>
      <c r="BD804" s="202"/>
      <c r="BE804" s="202"/>
      <c r="BF804" s="202"/>
      <c r="BG804" s="202"/>
      <c r="BH804" s="202"/>
      <c r="BI804" s="202"/>
      <c r="BJ804" s="202"/>
      <c r="BK804" s="202"/>
      <c r="BL804" s="202"/>
      <c r="BM804" s="202"/>
      <c r="BN804" s="202"/>
      <c r="BO804" s="202"/>
      <c r="BP804" s="202"/>
      <c r="BQ804" s="202"/>
      <c r="BR804" s="202"/>
      <c r="BS804" s="202"/>
      <c r="BT804" s="202"/>
      <c r="BU804" s="202"/>
      <c r="BV804" s="202"/>
      <c r="BW804" s="202"/>
      <c r="BX804" s="202"/>
    </row>
    <row r="805" spans="1:76" ht="11.25" customHeight="1" x14ac:dyDescent="0.2">
      <c r="A805" s="201"/>
      <c r="B805" s="201"/>
      <c r="C805" s="201"/>
      <c r="D805" s="201"/>
      <c r="E805" s="201"/>
      <c r="F805" s="201"/>
      <c r="G805" s="201"/>
      <c r="Z805" s="202"/>
      <c r="AA805" s="202"/>
      <c r="AB805" s="202"/>
      <c r="AC805" s="202"/>
      <c r="AD805" s="202"/>
      <c r="AE805" s="202"/>
      <c r="AF805" s="202"/>
      <c r="AG805" s="202"/>
      <c r="AH805" s="202"/>
      <c r="AI805" s="202"/>
      <c r="AJ805" s="202"/>
      <c r="AK805" s="202"/>
      <c r="AL805" s="202"/>
      <c r="AM805" s="202"/>
      <c r="AN805" s="202"/>
      <c r="AO805" s="202"/>
      <c r="AP805" s="202"/>
      <c r="AQ805" s="202"/>
      <c r="AR805" s="202"/>
      <c r="AS805" s="202"/>
      <c r="AT805" s="202"/>
      <c r="AU805" s="202"/>
      <c r="AV805" s="202"/>
      <c r="AW805" s="202"/>
      <c r="AX805" s="202"/>
      <c r="AY805" s="202"/>
      <c r="AZ805" s="202"/>
      <c r="BA805" s="202"/>
      <c r="BB805" s="202"/>
      <c r="BC805" s="202"/>
      <c r="BD805" s="202"/>
      <c r="BE805" s="202"/>
      <c r="BF805" s="202"/>
      <c r="BG805" s="202"/>
      <c r="BH805" s="202"/>
      <c r="BI805" s="202"/>
      <c r="BJ805" s="202"/>
      <c r="BK805" s="202"/>
      <c r="BL805" s="202"/>
      <c r="BM805" s="202"/>
      <c r="BN805" s="202"/>
      <c r="BO805" s="202"/>
      <c r="BP805" s="202"/>
      <c r="BQ805" s="202"/>
      <c r="BR805" s="202"/>
      <c r="BS805" s="202"/>
      <c r="BT805" s="202"/>
      <c r="BU805" s="202"/>
      <c r="BV805" s="202"/>
      <c r="BW805" s="202"/>
      <c r="BX805" s="202"/>
    </row>
    <row r="806" spans="1:76" ht="11.25" customHeight="1" x14ac:dyDescent="0.2">
      <c r="A806" s="201"/>
      <c r="B806" s="201"/>
      <c r="C806" s="201"/>
      <c r="D806" s="201"/>
      <c r="E806" s="201"/>
      <c r="F806" s="201"/>
      <c r="G806" s="201"/>
      <c r="Z806" s="202"/>
      <c r="AA806" s="202"/>
      <c r="AB806" s="202"/>
      <c r="AC806" s="202"/>
      <c r="AD806" s="202"/>
      <c r="AE806" s="202"/>
      <c r="AF806" s="202"/>
      <c r="AG806" s="202"/>
      <c r="AH806" s="202"/>
      <c r="AI806" s="202"/>
      <c r="AJ806" s="202"/>
      <c r="AK806" s="202"/>
      <c r="AL806" s="202"/>
      <c r="AM806" s="202"/>
      <c r="AN806" s="202"/>
      <c r="AO806" s="202"/>
      <c r="AP806" s="202"/>
      <c r="AQ806" s="202"/>
      <c r="AR806" s="202"/>
      <c r="AS806" s="202"/>
      <c r="AT806" s="202"/>
      <c r="AU806" s="202"/>
      <c r="AV806" s="202"/>
      <c r="AW806" s="202"/>
      <c r="AX806" s="202"/>
      <c r="AY806" s="202"/>
      <c r="AZ806" s="202"/>
      <c r="BA806" s="202"/>
      <c r="BB806" s="202"/>
      <c r="BC806" s="202"/>
      <c r="BD806" s="202"/>
      <c r="BE806" s="202"/>
      <c r="BF806" s="202"/>
      <c r="BG806" s="202"/>
      <c r="BH806" s="202"/>
      <c r="BI806" s="202"/>
      <c r="BJ806" s="202"/>
      <c r="BK806" s="202"/>
      <c r="BL806" s="202"/>
      <c r="BM806" s="202"/>
      <c r="BN806" s="202"/>
      <c r="BO806" s="202"/>
      <c r="BP806" s="202"/>
      <c r="BQ806" s="202"/>
      <c r="BR806" s="202"/>
      <c r="BS806" s="202"/>
      <c r="BT806" s="202"/>
      <c r="BU806" s="202"/>
      <c r="BV806" s="202"/>
      <c r="BW806" s="202"/>
      <c r="BX806" s="202"/>
    </row>
    <row r="807" spans="1:76" ht="11.25" customHeight="1" x14ac:dyDescent="0.2">
      <c r="A807" s="201"/>
      <c r="B807" s="201"/>
      <c r="C807" s="201"/>
      <c r="D807" s="201"/>
      <c r="E807" s="201"/>
      <c r="F807" s="201"/>
      <c r="G807" s="201"/>
      <c r="Z807" s="202"/>
      <c r="AA807" s="202"/>
      <c r="AB807" s="202"/>
      <c r="AC807" s="202"/>
      <c r="AD807" s="202"/>
      <c r="AE807" s="202"/>
      <c r="AF807" s="202"/>
      <c r="AG807" s="202"/>
      <c r="AH807" s="202"/>
      <c r="AI807" s="202"/>
      <c r="AJ807" s="202"/>
      <c r="AK807" s="202"/>
      <c r="AL807" s="202"/>
      <c r="AM807" s="202"/>
      <c r="AN807" s="202"/>
      <c r="AO807" s="202"/>
      <c r="AP807" s="202"/>
      <c r="AQ807" s="202"/>
      <c r="AR807" s="202"/>
      <c r="AS807" s="202"/>
      <c r="AT807" s="202"/>
      <c r="AU807" s="202"/>
      <c r="AV807" s="202"/>
      <c r="AW807" s="202"/>
      <c r="AX807" s="202"/>
      <c r="AY807" s="202"/>
      <c r="AZ807" s="202"/>
      <c r="BA807" s="202"/>
      <c r="BB807" s="202"/>
      <c r="BC807" s="202"/>
      <c r="BD807" s="202"/>
      <c r="BE807" s="202"/>
      <c r="BF807" s="202"/>
      <c r="BG807" s="202"/>
      <c r="BH807" s="202"/>
      <c r="BI807" s="202"/>
      <c r="BJ807" s="202"/>
      <c r="BK807" s="202"/>
      <c r="BL807" s="202"/>
      <c r="BM807" s="202"/>
      <c r="BN807" s="202"/>
      <c r="BO807" s="202"/>
      <c r="BP807" s="202"/>
      <c r="BQ807" s="202"/>
      <c r="BR807" s="202"/>
      <c r="BS807" s="202"/>
      <c r="BT807" s="202"/>
      <c r="BU807" s="202"/>
      <c r="BV807" s="202"/>
      <c r="BW807" s="202"/>
      <c r="BX807" s="202"/>
    </row>
    <row r="808" spans="1:76" ht="11.25" customHeight="1" x14ac:dyDescent="0.2">
      <c r="A808" s="201"/>
      <c r="B808" s="201"/>
      <c r="C808" s="201"/>
      <c r="D808" s="201"/>
      <c r="E808" s="201"/>
      <c r="F808" s="201"/>
      <c r="G808" s="201"/>
      <c r="Z808" s="202"/>
      <c r="AA808" s="202"/>
      <c r="AB808" s="202"/>
      <c r="AC808" s="202"/>
      <c r="AD808" s="202"/>
      <c r="AE808" s="202"/>
      <c r="AF808" s="202"/>
      <c r="AG808" s="202"/>
      <c r="AH808" s="202"/>
      <c r="AI808" s="202"/>
      <c r="AJ808" s="202"/>
      <c r="AK808" s="202"/>
      <c r="AL808" s="202"/>
      <c r="AM808" s="202"/>
      <c r="AN808" s="202"/>
      <c r="AO808" s="202"/>
      <c r="AP808" s="202"/>
      <c r="AQ808" s="202"/>
      <c r="AR808" s="202"/>
      <c r="AS808" s="202"/>
      <c r="AT808" s="202"/>
      <c r="AU808" s="202"/>
      <c r="AV808" s="202"/>
      <c r="AW808" s="202"/>
      <c r="AX808" s="202"/>
      <c r="AY808" s="202"/>
      <c r="AZ808" s="202"/>
      <c r="BA808" s="202"/>
      <c r="BB808" s="202"/>
      <c r="BC808" s="202"/>
      <c r="BD808" s="202"/>
      <c r="BE808" s="202"/>
      <c r="BF808" s="202"/>
      <c r="BG808" s="202"/>
      <c r="BH808" s="202"/>
      <c r="BI808" s="202"/>
      <c r="BJ808" s="202"/>
      <c r="BK808" s="202"/>
      <c r="BL808" s="202"/>
      <c r="BM808" s="202"/>
      <c r="BN808" s="202"/>
      <c r="BO808" s="202"/>
      <c r="BP808" s="202"/>
      <c r="BQ808" s="202"/>
      <c r="BR808" s="202"/>
      <c r="BS808" s="202"/>
      <c r="BT808" s="202"/>
      <c r="BU808" s="202"/>
      <c r="BV808" s="202"/>
      <c r="BW808" s="202"/>
      <c r="BX808" s="202"/>
    </row>
    <row r="809" spans="1:76" ht="11.25" customHeight="1" x14ac:dyDescent="0.2">
      <c r="A809" s="201"/>
      <c r="B809" s="201"/>
      <c r="C809" s="201"/>
      <c r="D809" s="201"/>
      <c r="E809" s="201"/>
      <c r="F809" s="201"/>
      <c r="G809" s="201"/>
      <c r="Z809" s="202"/>
      <c r="AA809" s="202"/>
      <c r="AB809" s="202"/>
      <c r="AC809" s="202"/>
      <c r="AD809" s="202"/>
      <c r="AE809" s="202"/>
      <c r="AF809" s="202"/>
      <c r="AG809" s="202"/>
      <c r="AH809" s="202"/>
      <c r="AI809" s="202"/>
      <c r="AJ809" s="202"/>
      <c r="AK809" s="202"/>
      <c r="AL809" s="202"/>
      <c r="AM809" s="202"/>
      <c r="AN809" s="202"/>
      <c r="AO809" s="202"/>
      <c r="AP809" s="202"/>
      <c r="AQ809" s="202"/>
      <c r="AR809" s="202"/>
      <c r="AS809" s="202"/>
      <c r="AT809" s="202"/>
      <c r="AU809" s="202"/>
      <c r="AV809" s="202"/>
      <c r="AW809" s="202"/>
      <c r="AX809" s="202"/>
      <c r="AY809" s="202"/>
      <c r="AZ809" s="202"/>
      <c r="BA809" s="202"/>
      <c r="BB809" s="202"/>
      <c r="BC809" s="202"/>
      <c r="BD809" s="202"/>
      <c r="BE809" s="202"/>
      <c r="BF809" s="202"/>
      <c r="BG809" s="202"/>
      <c r="BH809" s="202"/>
      <c r="BI809" s="202"/>
      <c r="BJ809" s="202"/>
      <c r="BK809" s="202"/>
      <c r="BL809" s="202"/>
      <c r="BM809" s="202"/>
      <c r="BN809" s="202"/>
      <c r="BO809" s="202"/>
      <c r="BP809" s="202"/>
      <c r="BQ809" s="202"/>
      <c r="BR809" s="202"/>
      <c r="BS809" s="202"/>
      <c r="BT809" s="202"/>
      <c r="BU809" s="202"/>
      <c r="BV809" s="202"/>
      <c r="BW809" s="202"/>
      <c r="BX809" s="202"/>
    </row>
    <row r="810" spans="1:76" ht="11.25" customHeight="1" x14ac:dyDescent="0.2">
      <c r="A810" s="201"/>
      <c r="B810" s="201"/>
      <c r="C810" s="201"/>
      <c r="D810" s="201"/>
      <c r="E810" s="201"/>
      <c r="F810" s="201"/>
      <c r="G810" s="201"/>
      <c r="Z810" s="202"/>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c r="BP810" s="202"/>
      <c r="BQ810" s="202"/>
      <c r="BR810" s="202"/>
      <c r="BS810" s="202"/>
      <c r="BT810" s="202"/>
      <c r="BU810" s="202"/>
      <c r="BV810" s="202"/>
      <c r="BW810" s="202"/>
      <c r="BX810" s="202"/>
    </row>
    <row r="811" spans="1:76" ht="11.25" customHeight="1" x14ac:dyDescent="0.2">
      <c r="A811" s="201"/>
      <c r="B811" s="201"/>
      <c r="C811" s="201"/>
      <c r="D811" s="201"/>
      <c r="E811" s="201"/>
      <c r="F811" s="201"/>
      <c r="G811" s="201"/>
      <c r="Z811" s="202"/>
      <c r="AA811" s="202"/>
      <c r="AB811" s="202"/>
      <c r="AC811" s="202"/>
      <c r="AD811" s="202"/>
      <c r="AE811" s="202"/>
      <c r="AF811" s="202"/>
      <c r="AG811" s="202"/>
      <c r="AH811" s="202"/>
      <c r="AI811" s="202"/>
      <c r="AJ811" s="202"/>
      <c r="AK811" s="202"/>
      <c r="AL811" s="202"/>
      <c r="AM811" s="202"/>
      <c r="AN811" s="202"/>
      <c r="AO811" s="202"/>
      <c r="AP811" s="202"/>
      <c r="AQ811" s="202"/>
      <c r="AR811" s="202"/>
      <c r="AS811" s="202"/>
      <c r="AT811" s="202"/>
      <c r="AU811" s="202"/>
      <c r="AV811" s="202"/>
      <c r="AW811" s="202"/>
      <c r="AX811" s="202"/>
      <c r="AY811" s="202"/>
      <c r="AZ811" s="202"/>
      <c r="BA811" s="202"/>
      <c r="BB811" s="202"/>
      <c r="BC811" s="202"/>
      <c r="BD811" s="202"/>
      <c r="BE811" s="202"/>
      <c r="BF811" s="202"/>
      <c r="BG811" s="202"/>
      <c r="BH811" s="202"/>
      <c r="BI811" s="202"/>
      <c r="BJ811" s="202"/>
      <c r="BK811" s="202"/>
      <c r="BL811" s="202"/>
      <c r="BM811" s="202"/>
      <c r="BN811" s="202"/>
      <c r="BO811" s="202"/>
      <c r="BP811" s="202"/>
      <c r="BQ811" s="202"/>
      <c r="BR811" s="202"/>
      <c r="BS811" s="202"/>
      <c r="BT811" s="202"/>
      <c r="BU811" s="202"/>
      <c r="BV811" s="202"/>
      <c r="BW811" s="202"/>
      <c r="BX811" s="202"/>
    </row>
    <row r="812" spans="1:76" ht="11.25" customHeight="1" x14ac:dyDescent="0.2">
      <c r="A812" s="201"/>
      <c r="B812" s="201"/>
      <c r="C812" s="201"/>
      <c r="D812" s="201"/>
      <c r="E812" s="201"/>
      <c r="F812" s="201"/>
      <c r="G812" s="201"/>
      <c r="Z812" s="202"/>
      <c r="AA812" s="202"/>
      <c r="AB812" s="202"/>
      <c r="AC812" s="202"/>
      <c r="AD812" s="202"/>
      <c r="AE812" s="202"/>
      <c r="AF812" s="202"/>
      <c r="AG812" s="202"/>
      <c r="AH812" s="202"/>
      <c r="AI812" s="202"/>
      <c r="AJ812" s="202"/>
      <c r="AK812" s="202"/>
      <c r="AL812" s="202"/>
      <c r="AM812" s="202"/>
      <c r="AN812" s="202"/>
      <c r="AO812" s="202"/>
      <c r="AP812" s="202"/>
      <c r="AQ812" s="202"/>
      <c r="AR812" s="202"/>
      <c r="AS812" s="202"/>
      <c r="AT812" s="202"/>
      <c r="AU812" s="202"/>
      <c r="AV812" s="202"/>
      <c r="AW812" s="202"/>
      <c r="AX812" s="202"/>
      <c r="AY812" s="202"/>
      <c r="AZ812" s="202"/>
      <c r="BA812" s="202"/>
      <c r="BB812" s="202"/>
      <c r="BC812" s="202"/>
      <c r="BD812" s="202"/>
      <c r="BE812" s="202"/>
      <c r="BF812" s="202"/>
      <c r="BG812" s="202"/>
      <c r="BH812" s="202"/>
      <c r="BI812" s="202"/>
      <c r="BJ812" s="202"/>
      <c r="BK812" s="202"/>
      <c r="BL812" s="202"/>
      <c r="BM812" s="202"/>
      <c r="BN812" s="202"/>
      <c r="BO812" s="202"/>
      <c r="BP812" s="202"/>
      <c r="BQ812" s="202"/>
      <c r="BR812" s="202"/>
      <c r="BS812" s="202"/>
      <c r="BT812" s="202"/>
      <c r="BU812" s="202"/>
      <c r="BV812" s="202"/>
      <c r="BW812" s="202"/>
      <c r="BX812" s="202"/>
    </row>
    <row r="813" spans="1:76" ht="11.25" customHeight="1" x14ac:dyDescent="0.2">
      <c r="A813" s="201"/>
      <c r="B813" s="201"/>
      <c r="C813" s="201"/>
      <c r="D813" s="201"/>
      <c r="E813" s="201"/>
      <c r="F813" s="201"/>
      <c r="G813" s="201"/>
      <c r="Z813" s="202"/>
      <c r="AA813" s="202"/>
      <c r="AB813" s="202"/>
      <c r="AC813" s="202"/>
      <c r="AD813" s="202"/>
      <c r="AE813" s="202"/>
      <c r="AF813" s="202"/>
      <c r="AG813" s="202"/>
      <c r="AH813" s="202"/>
      <c r="AI813" s="202"/>
      <c r="AJ813" s="202"/>
      <c r="AK813" s="202"/>
      <c r="AL813" s="202"/>
      <c r="AM813" s="202"/>
      <c r="AN813" s="202"/>
      <c r="AO813" s="202"/>
      <c r="AP813" s="202"/>
      <c r="AQ813" s="202"/>
      <c r="AR813" s="202"/>
      <c r="AS813" s="202"/>
      <c r="AT813" s="202"/>
      <c r="AU813" s="202"/>
      <c r="AV813" s="202"/>
      <c r="AW813" s="202"/>
      <c r="AX813" s="202"/>
      <c r="AY813" s="202"/>
      <c r="AZ813" s="202"/>
      <c r="BA813" s="202"/>
      <c r="BB813" s="202"/>
      <c r="BC813" s="202"/>
      <c r="BD813" s="202"/>
      <c r="BE813" s="202"/>
      <c r="BF813" s="202"/>
      <c r="BG813" s="202"/>
      <c r="BH813" s="202"/>
      <c r="BI813" s="202"/>
      <c r="BJ813" s="202"/>
      <c r="BK813" s="202"/>
      <c r="BL813" s="202"/>
      <c r="BM813" s="202"/>
      <c r="BN813" s="202"/>
      <c r="BO813" s="202"/>
      <c r="BP813" s="202"/>
      <c r="BQ813" s="202"/>
      <c r="BR813" s="202"/>
      <c r="BS813" s="202"/>
      <c r="BT813" s="202"/>
      <c r="BU813" s="202"/>
      <c r="BV813" s="202"/>
      <c r="BW813" s="202"/>
      <c r="BX813" s="202"/>
    </row>
    <row r="814" spans="1:76" ht="11.25" customHeight="1" x14ac:dyDescent="0.2">
      <c r="A814" s="201"/>
      <c r="B814" s="201"/>
      <c r="C814" s="201"/>
      <c r="D814" s="201"/>
      <c r="E814" s="201"/>
      <c r="F814" s="201"/>
      <c r="G814" s="201"/>
      <c r="Z814" s="202"/>
      <c r="AA814" s="202"/>
      <c r="AB814" s="202"/>
      <c r="AC814" s="202"/>
      <c r="AD814" s="202"/>
      <c r="AE814" s="202"/>
      <c r="AF814" s="202"/>
      <c r="AG814" s="202"/>
      <c r="AH814" s="202"/>
      <c r="AI814" s="202"/>
      <c r="AJ814" s="202"/>
      <c r="AK814" s="202"/>
      <c r="AL814" s="202"/>
      <c r="AM814" s="202"/>
      <c r="AN814" s="202"/>
      <c r="AO814" s="202"/>
      <c r="AP814" s="202"/>
      <c r="AQ814" s="202"/>
      <c r="AR814" s="202"/>
      <c r="AS814" s="202"/>
      <c r="AT814" s="202"/>
      <c r="AU814" s="202"/>
      <c r="AV814" s="202"/>
      <c r="AW814" s="202"/>
      <c r="AX814" s="202"/>
      <c r="AY814" s="202"/>
      <c r="AZ814" s="202"/>
      <c r="BA814" s="202"/>
      <c r="BB814" s="202"/>
      <c r="BC814" s="202"/>
      <c r="BD814" s="202"/>
      <c r="BE814" s="202"/>
      <c r="BF814" s="202"/>
      <c r="BG814" s="202"/>
      <c r="BH814" s="202"/>
      <c r="BI814" s="202"/>
      <c r="BJ814" s="202"/>
      <c r="BK814" s="202"/>
      <c r="BL814" s="202"/>
      <c r="BM814" s="202"/>
      <c r="BN814" s="202"/>
      <c r="BO814" s="202"/>
      <c r="BP814" s="202"/>
      <c r="BQ814" s="202"/>
      <c r="BR814" s="202"/>
      <c r="BS814" s="202"/>
      <c r="BT814" s="202"/>
      <c r="BU814" s="202"/>
      <c r="BV814" s="202"/>
      <c r="BW814" s="202"/>
      <c r="BX814" s="202"/>
    </row>
    <row r="815" spans="1:76" ht="11.25" customHeight="1" x14ac:dyDescent="0.2">
      <c r="A815" s="201"/>
      <c r="B815" s="201"/>
      <c r="C815" s="201"/>
      <c r="D815" s="201"/>
      <c r="E815" s="201"/>
      <c r="F815" s="201"/>
      <c r="G815" s="201"/>
      <c r="Z815" s="202"/>
      <c r="AA815" s="202"/>
      <c r="AB815" s="202"/>
      <c r="AC815" s="202"/>
      <c r="AD815" s="202"/>
      <c r="AE815" s="202"/>
      <c r="AF815" s="202"/>
      <c r="AG815" s="202"/>
      <c r="AH815" s="202"/>
      <c r="AI815" s="202"/>
      <c r="AJ815" s="202"/>
      <c r="AK815" s="202"/>
      <c r="AL815" s="202"/>
      <c r="AM815" s="202"/>
      <c r="AN815" s="202"/>
      <c r="AO815" s="202"/>
      <c r="AP815" s="202"/>
      <c r="AQ815" s="202"/>
      <c r="AR815" s="202"/>
      <c r="AS815" s="202"/>
      <c r="AT815" s="202"/>
      <c r="AU815" s="202"/>
      <c r="AV815" s="202"/>
      <c r="AW815" s="202"/>
      <c r="AX815" s="202"/>
      <c r="AY815" s="202"/>
      <c r="AZ815" s="202"/>
      <c r="BA815" s="202"/>
      <c r="BB815" s="202"/>
      <c r="BC815" s="202"/>
      <c r="BD815" s="202"/>
      <c r="BE815" s="202"/>
      <c r="BF815" s="202"/>
      <c r="BG815" s="202"/>
      <c r="BH815" s="202"/>
      <c r="BI815" s="202"/>
      <c r="BJ815" s="202"/>
      <c r="BK815" s="202"/>
      <c r="BL815" s="202"/>
      <c r="BM815" s="202"/>
      <c r="BN815" s="202"/>
      <c r="BO815" s="202"/>
      <c r="BP815" s="202"/>
      <c r="BQ815" s="202"/>
      <c r="BR815" s="202"/>
      <c r="BS815" s="202"/>
      <c r="BT815" s="202"/>
      <c r="BU815" s="202"/>
      <c r="BV815" s="202"/>
      <c r="BW815" s="202"/>
      <c r="BX815" s="202"/>
    </row>
    <row r="816" spans="1:76" ht="11.25" customHeight="1" x14ac:dyDescent="0.2">
      <c r="A816" s="201"/>
      <c r="B816" s="201"/>
      <c r="C816" s="201"/>
      <c r="D816" s="201"/>
      <c r="E816" s="201"/>
      <c r="F816" s="201"/>
      <c r="G816" s="201"/>
      <c r="Z816" s="202"/>
      <c r="AA816" s="202"/>
      <c r="AB816" s="202"/>
      <c r="AC816" s="202"/>
      <c r="AD816" s="202"/>
      <c r="AE816" s="202"/>
      <c r="AF816" s="202"/>
      <c r="AG816" s="202"/>
      <c r="AH816" s="202"/>
      <c r="AI816" s="202"/>
      <c r="AJ816" s="202"/>
      <c r="AK816" s="202"/>
      <c r="AL816" s="202"/>
      <c r="AM816" s="202"/>
      <c r="AN816" s="202"/>
      <c r="AO816" s="202"/>
      <c r="AP816" s="202"/>
      <c r="AQ816" s="202"/>
      <c r="AR816" s="202"/>
      <c r="AS816" s="202"/>
      <c r="AT816" s="202"/>
      <c r="AU816" s="202"/>
      <c r="AV816" s="202"/>
      <c r="AW816" s="202"/>
      <c r="AX816" s="202"/>
      <c r="AY816" s="202"/>
      <c r="AZ816" s="202"/>
      <c r="BA816" s="202"/>
      <c r="BB816" s="202"/>
      <c r="BC816" s="202"/>
      <c r="BD816" s="202"/>
      <c r="BE816" s="202"/>
      <c r="BF816" s="202"/>
      <c r="BG816" s="202"/>
      <c r="BH816" s="202"/>
      <c r="BI816" s="202"/>
      <c r="BJ816" s="202"/>
      <c r="BK816" s="202"/>
      <c r="BL816" s="202"/>
      <c r="BM816" s="202"/>
      <c r="BN816" s="202"/>
      <c r="BO816" s="202"/>
      <c r="BP816" s="202"/>
      <c r="BQ816" s="202"/>
      <c r="BR816" s="202"/>
      <c r="BS816" s="202"/>
      <c r="BT816" s="202"/>
      <c r="BU816" s="202"/>
      <c r="BV816" s="202"/>
      <c r="BW816" s="202"/>
      <c r="BX816" s="202"/>
    </row>
    <row r="817" spans="1:76" ht="11.25" customHeight="1" x14ac:dyDescent="0.2">
      <c r="A817" s="201"/>
      <c r="B817" s="201"/>
      <c r="C817" s="201"/>
      <c r="D817" s="201"/>
      <c r="E817" s="201"/>
      <c r="F817" s="201"/>
      <c r="G817" s="201"/>
      <c r="Z817" s="202"/>
      <c r="AA817" s="202"/>
      <c r="AB817" s="202"/>
      <c r="AC817" s="202"/>
      <c r="AD817" s="202"/>
      <c r="AE817" s="202"/>
      <c r="AF817" s="202"/>
      <c r="AG817" s="202"/>
      <c r="AH817" s="202"/>
      <c r="AI817" s="202"/>
      <c r="AJ817" s="202"/>
      <c r="AK817" s="202"/>
      <c r="AL817" s="202"/>
      <c r="AM817" s="202"/>
      <c r="AN817" s="202"/>
      <c r="AO817" s="202"/>
      <c r="AP817" s="202"/>
      <c r="AQ817" s="202"/>
      <c r="AR817" s="202"/>
      <c r="AS817" s="202"/>
      <c r="AT817" s="202"/>
      <c r="AU817" s="202"/>
      <c r="AV817" s="202"/>
      <c r="AW817" s="202"/>
      <c r="AX817" s="202"/>
      <c r="AY817" s="202"/>
      <c r="AZ817" s="202"/>
      <c r="BA817" s="202"/>
      <c r="BB817" s="202"/>
      <c r="BC817" s="202"/>
      <c r="BD817" s="202"/>
      <c r="BE817" s="202"/>
      <c r="BF817" s="202"/>
      <c r="BG817" s="202"/>
      <c r="BH817" s="202"/>
      <c r="BI817" s="202"/>
      <c r="BJ817" s="202"/>
      <c r="BK817" s="202"/>
      <c r="BL817" s="202"/>
      <c r="BM817" s="202"/>
      <c r="BN817" s="202"/>
      <c r="BO817" s="202"/>
      <c r="BP817" s="202"/>
      <c r="BQ817" s="202"/>
      <c r="BR817" s="202"/>
      <c r="BS817" s="202"/>
      <c r="BT817" s="202"/>
      <c r="BU817" s="202"/>
      <c r="BV817" s="202"/>
      <c r="BW817" s="202"/>
      <c r="BX817" s="202"/>
    </row>
    <row r="818" spans="1:76" ht="11.25" customHeight="1" x14ac:dyDescent="0.2">
      <c r="A818" s="201"/>
      <c r="B818" s="201"/>
      <c r="C818" s="201"/>
      <c r="D818" s="201"/>
      <c r="E818" s="201"/>
      <c r="F818" s="201"/>
      <c r="G818" s="201"/>
      <c r="Z818" s="202"/>
      <c r="AA818" s="202"/>
      <c r="AB818" s="202"/>
      <c r="AC818" s="202"/>
      <c r="AD818" s="202"/>
      <c r="AE818" s="202"/>
      <c r="AF818" s="202"/>
      <c r="AG818" s="202"/>
      <c r="AH818" s="202"/>
      <c r="AI818" s="202"/>
      <c r="AJ818" s="202"/>
      <c r="AK818" s="202"/>
      <c r="AL818" s="202"/>
      <c r="AM818" s="202"/>
      <c r="AN818" s="202"/>
      <c r="AO818" s="202"/>
      <c r="AP818" s="202"/>
      <c r="AQ818" s="202"/>
      <c r="AR818" s="202"/>
      <c r="AS818" s="202"/>
      <c r="AT818" s="202"/>
      <c r="AU818" s="202"/>
      <c r="AV818" s="202"/>
      <c r="AW818" s="202"/>
      <c r="AX818" s="202"/>
      <c r="AY818" s="202"/>
      <c r="AZ818" s="202"/>
      <c r="BA818" s="202"/>
      <c r="BB818" s="202"/>
      <c r="BC818" s="202"/>
      <c r="BD818" s="202"/>
      <c r="BE818" s="202"/>
      <c r="BF818" s="202"/>
      <c r="BG818" s="202"/>
      <c r="BH818" s="202"/>
      <c r="BI818" s="202"/>
      <c r="BJ818" s="202"/>
      <c r="BK818" s="202"/>
      <c r="BL818" s="202"/>
      <c r="BM818" s="202"/>
      <c r="BN818" s="202"/>
      <c r="BO818" s="202"/>
      <c r="BP818" s="202"/>
      <c r="BQ818" s="202"/>
      <c r="BR818" s="202"/>
      <c r="BS818" s="202"/>
      <c r="BT818" s="202"/>
      <c r="BU818" s="202"/>
      <c r="BV818" s="202"/>
      <c r="BW818" s="202"/>
      <c r="BX818" s="202"/>
    </row>
    <row r="819" spans="1:76" ht="11.25" customHeight="1" x14ac:dyDescent="0.2">
      <c r="A819" s="201"/>
      <c r="B819" s="201"/>
      <c r="C819" s="201"/>
      <c r="D819" s="201"/>
      <c r="E819" s="201"/>
      <c r="F819" s="201"/>
      <c r="G819" s="201"/>
      <c r="Z819" s="202"/>
      <c r="AA819" s="202"/>
      <c r="AB819" s="202"/>
      <c r="AC819" s="202"/>
      <c r="AD819" s="202"/>
      <c r="AE819" s="202"/>
      <c r="AF819" s="202"/>
      <c r="AG819" s="202"/>
      <c r="AH819" s="202"/>
      <c r="AI819" s="202"/>
      <c r="AJ819" s="202"/>
      <c r="AK819" s="202"/>
      <c r="AL819" s="202"/>
      <c r="AM819" s="202"/>
      <c r="AN819" s="202"/>
      <c r="AO819" s="202"/>
      <c r="AP819" s="202"/>
      <c r="AQ819" s="202"/>
      <c r="AR819" s="202"/>
      <c r="AS819" s="202"/>
      <c r="AT819" s="202"/>
      <c r="AU819" s="202"/>
      <c r="AV819" s="202"/>
      <c r="AW819" s="202"/>
      <c r="AX819" s="202"/>
      <c r="AY819" s="202"/>
      <c r="AZ819" s="202"/>
      <c r="BA819" s="202"/>
      <c r="BB819" s="202"/>
      <c r="BC819" s="202"/>
      <c r="BD819" s="202"/>
      <c r="BE819" s="202"/>
      <c r="BF819" s="202"/>
      <c r="BG819" s="202"/>
      <c r="BH819" s="202"/>
      <c r="BI819" s="202"/>
      <c r="BJ819" s="202"/>
      <c r="BK819" s="202"/>
      <c r="BL819" s="202"/>
      <c r="BM819" s="202"/>
      <c r="BN819" s="202"/>
      <c r="BO819" s="202"/>
      <c r="BP819" s="202"/>
      <c r="BQ819" s="202"/>
      <c r="BR819" s="202"/>
      <c r="BS819" s="202"/>
      <c r="BT819" s="202"/>
      <c r="BU819" s="202"/>
      <c r="BV819" s="202"/>
      <c r="BW819" s="202"/>
      <c r="BX819" s="202"/>
    </row>
    <row r="820" spans="1:76" ht="11.25" customHeight="1" x14ac:dyDescent="0.2">
      <c r="A820" s="201"/>
      <c r="B820" s="201"/>
      <c r="C820" s="201"/>
      <c r="D820" s="201"/>
      <c r="E820" s="201"/>
      <c r="F820" s="201"/>
      <c r="G820" s="201"/>
      <c r="Z820" s="202"/>
      <c r="AA820" s="202"/>
      <c r="AB820" s="202"/>
      <c r="AC820" s="202"/>
      <c r="AD820" s="202"/>
      <c r="AE820" s="202"/>
      <c r="AF820" s="202"/>
      <c r="AG820" s="202"/>
      <c r="AH820" s="202"/>
      <c r="AI820" s="202"/>
      <c r="AJ820" s="202"/>
      <c r="AK820" s="202"/>
      <c r="AL820" s="202"/>
      <c r="AM820" s="202"/>
      <c r="AN820" s="202"/>
      <c r="AO820" s="202"/>
      <c r="AP820" s="202"/>
      <c r="AQ820" s="202"/>
      <c r="AR820" s="202"/>
      <c r="AS820" s="202"/>
      <c r="AT820" s="202"/>
      <c r="AU820" s="202"/>
      <c r="AV820" s="202"/>
      <c r="AW820" s="202"/>
      <c r="AX820" s="202"/>
      <c r="AY820" s="202"/>
      <c r="AZ820" s="202"/>
      <c r="BA820" s="202"/>
      <c r="BB820" s="202"/>
      <c r="BC820" s="202"/>
      <c r="BD820" s="202"/>
      <c r="BE820" s="202"/>
      <c r="BF820" s="202"/>
      <c r="BG820" s="202"/>
      <c r="BH820" s="202"/>
      <c r="BI820" s="202"/>
      <c r="BJ820" s="202"/>
      <c r="BK820" s="202"/>
      <c r="BL820" s="202"/>
      <c r="BM820" s="202"/>
      <c r="BN820" s="202"/>
      <c r="BO820" s="202"/>
      <c r="BP820" s="202"/>
      <c r="BQ820" s="202"/>
      <c r="BR820" s="202"/>
      <c r="BS820" s="202"/>
      <c r="BT820" s="202"/>
      <c r="BU820" s="202"/>
      <c r="BV820" s="202"/>
      <c r="BW820" s="202"/>
      <c r="BX820" s="202"/>
    </row>
    <row r="821" spans="1:76" ht="11.25" customHeight="1" x14ac:dyDescent="0.2">
      <c r="A821" s="201"/>
      <c r="B821" s="201"/>
      <c r="C821" s="201"/>
      <c r="D821" s="201"/>
      <c r="E821" s="201"/>
      <c r="F821" s="201"/>
      <c r="G821" s="201"/>
      <c r="Z821" s="202"/>
      <c r="AA821" s="202"/>
      <c r="AB821" s="202"/>
      <c r="AC821" s="202"/>
      <c r="AD821" s="202"/>
      <c r="AE821" s="202"/>
      <c r="AF821" s="202"/>
      <c r="AG821" s="202"/>
      <c r="AH821" s="202"/>
      <c r="AI821" s="202"/>
      <c r="AJ821" s="202"/>
      <c r="AK821" s="202"/>
      <c r="AL821" s="202"/>
      <c r="AM821" s="202"/>
      <c r="AN821" s="202"/>
      <c r="AO821" s="202"/>
      <c r="AP821" s="202"/>
      <c r="AQ821" s="202"/>
      <c r="AR821" s="202"/>
      <c r="AS821" s="202"/>
      <c r="AT821" s="202"/>
      <c r="AU821" s="202"/>
      <c r="AV821" s="202"/>
      <c r="AW821" s="202"/>
      <c r="AX821" s="202"/>
      <c r="AY821" s="202"/>
      <c r="AZ821" s="202"/>
      <c r="BA821" s="202"/>
      <c r="BB821" s="202"/>
      <c r="BC821" s="202"/>
      <c r="BD821" s="202"/>
      <c r="BE821" s="202"/>
      <c r="BF821" s="202"/>
      <c r="BG821" s="202"/>
      <c r="BH821" s="202"/>
      <c r="BI821" s="202"/>
      <c r="BJ821" s="202"/>
      <c r="BK821" s="202"/>
      <c r="BL821" s="202"/>
      <c r="BM821" s="202"/>
      <c r="BN821" s="202"/>
      <c r="BO821" s="202"/>
      <c r="BP821" s="202"/>
      <c r="BQ821" s="202"/>
      <c r="BR821" s="202"/>
      <c r="BS821" s="202"/>
      <c r="BT821" s="202"/>
      <c r="BU821" s="202"/>
      <c r="BV821" s="202"/>
      <c r="BW821" s="202"/>
      <c r="BX821" s="202"/>
    </row>
    <row r="822" spans="1:76" ht="11.25" customHeight="1" x14ac:dyDescent="0.2">
      <c r="A822" s="201"/>
      <c r="B822" s="201"/>
      <c r="C822" s="201"/>
      <c r="D822" s="201"/>
      <c r="E822" s="201"/>
      <c r="F822" s="201"/>
      <c r="G822" s="201"/>
      <c r="Z822" s="202"/>
      <c r="AA822" s="202"/>
      <c r="AB822" s="202"/>
      <c r="AC822" s="202"/>
      <c r="AD822" s="202"/>
      <c r="AE822" s="202"/>
      <c r="AF822" s="202"/>
      <c r="AG822" s="202"/>
      <c r="AH822" s="202"/>
      <c r="AI822" s="202"/>
      <c r="AJ822" s="202"/>
      <c r="AK822" s="202"/>
      <c r="AL822" s="202"/>
      <c r="AM822" s="202"/>
      <c r="AN822" s="202"/>
      <c r="AO822" s="202"/>
      <c r="AP822" s="202"/>
      <c r="AQ822" s="202"/>
      <c r="AR822" s="202"/>
      <c r="AS822" s="202"/>
      <c r="AT822" s="202"/>
      <c r="AU822" s="202"/>
      <c r="AV822" s="202"/>
      <c r="AW822" s="202"/>
      <c r="AX822" s="202"/>
      <c r="AY822" s="202"/>
      <c r="AZ822" s="202"/>
      <c r="BA822" s="202"/>
      <c r="BB822" s="202"/>
      <c r="BC822" s="202"/>
      <c r="BD822" s="202"/>
      <c r="BE822" s="202"/>
      <c r="BF822" s="202"/>
      <c r="BG822" s="202"/>
      <c r="BH822" s="202"/>
      <c r="BI822" s="202"/>
      <c r="BJ822" s="202"/>
      <c r="BK822" s="202"/>
      <c r="BL822" s="202"/>
      <c r="BM822" s="202"/>
      <c r="BN822" s="202"/>
      <c r="BO822" s="202"/>
      <c r="BP822" s="202"/>
      <c r="BQ822" s="202"/>
      <c r="BR822" s="202"/>
      <c r="BS822" s="202"/>
      <c r="BT822" s="202"/>
      <c r="BU822" s="202"/>
      <c r="BV822" s="202"/>
      <c r="BW822" s="202"/>
      <c r="BX822" s="202"/>
    </row>
    <row r="823" spans="1:76" ht="11.25" customHeight="1" x14ac:dyDescent="0.2">
      <c r="A823" s="201"/>
      <c r="B823" s="201"/>
      <c r="C823" s="201"/>
      <c r="D823" s="201"/>
      <c r="E823" s="201"/>
      <c r="F823" s="201"/>
      <c r="G823" s="201"/>
      <c r="Z823" s="202"/>
      <c r="AA823" s="202"/>
      <c r="AB823" s="202"/>
      <c r="AC823" s="202"/>
      <c r="AD823" s="202"/>
      <c r="AE823" s="202"/>
      <c r="AF823" s="202"/>
      <c r="AG823" s="202"/>
      <c r="AH823" s="202"/>
      <c r="AI823" s="202"/>
      <c r="AJ823" s="202"/>
      <c r="AK823" s="202"/>
      <c r="AL823" s="202"/>
      <c r="AM823" s="202"/>
      <c r="AN823" s="202"/>
      <c r="AO823" s="202"/>
      <c r="AP823" s="202"/>
      <c r="AQ823" s="202"/>
      <c r="AR823" s="202"/>
      <c r="AS823" s="202"/>
      <c r="AT823" s="202"/>
      <c r="AU823" s="202"/>
      <c r="AV823" s="202"/>
      <c r="AW823" s="202"/>
      <c r="AX823" s="202"/>
      <c r="AY823" s="202"/>
      <c r="AZ823" s="202"/>
      <c r="BA823" s="202"/>
      <c r="BB823" s="202"/>
      <c r="BC823" s="202"/>
      <c r="BD823" s="202"/>
      <c r="BE823" s="202"/>
      <c r="BF823" s="202"/>
      <c r="BG823" s="202"/>
      <c r="BH823" s="202"/>
      <c r="BI823" s="202"/>
      <c r="BJ823" s="202"/>
      <c r="BK823" s="202"/>
      <c r="BL823" s="202"/>
      <c r="BM823" s="202"/>
      <c r="BN823" s="202"/>
      <c r="BO823" s="202"/>
      <c r="BP823" s="202"/>
      <c r="BQ823" s="202"/>
      <c r="BR823" s="202"/>
      <c r="BS823" s="202"/>
      <c r="BT823" s="202"/>
      <c r="BU823" s="202"/>
      <c r="BV823" s="202"/>
      <c r="BW823" s="202"/>
      <c r="BX823" s="202"/>
    </row>
    <row r="824" spans="1:76" ht="11.25" customHeight="1" x14ac:dyDescent="0.2">
      <c r="A824" s="201"/>
      <c r="B824" s="201"/>
      <c r="C824" s="201"/>
      <c r="D824" s="201"/>
      <c r="E824" s="201"/>
      <c r="F824" s="201"/>
      <c r="G824" s="201"/>
      <c r="Z824" s="202"/>
      <c r="AA824" s="202"/>
      <c r="AB824" s="202"/>
      <c r="AC824" s="202"/>
      <c r="AD824" s="202"/>
      <c r="AE824" s="202"/>
      <c r="AF824" s="202"/>
      <c r="AG824" s="202"/>
      <c r="AH824" s="202"/>
      <c r="AI824" s="202"/>
      <c r="AJ824" s="202"/>
      <c r="AK824" s="202"/>
      <c r="AL824" s="202"/>
      <c r="AM824" s="202"/>
      <c r="AN824" s="202"/>
      <c r="AO824" s="202"/>
      <c r="AP824" s="202"/>
      <c r="AQ824" s="202"/>
      <c r="AR824" s="202"/>
      <c r="AS824" s="202"/>
      <c r="AT824" s="202"/>
      <c r="AU824" s="202"/>
      <c r="AV824" s="202"/>
      <c r="AW824" s="202"/>
      <c r="AX824" s="202"/>
      <c r="AY824" s="202"/>
      <c r="AZ824" s="202"/>
      <c r="BA824" s="202"/>
      <c r="BB824" s="202"/>
      <c r="BC824" s="202"/>
      <c r="BD824" s="202"/>
      <c r="BE824" s="202"/>
      <c r="BF824" s="202"/>
      <c r="BG824" s="202"/>
      <c r="BH824" s="202"/>
      <c r="BI824" s="202"/>
      <c r="BJ824" s="202"/>
      <c r="BK824" s="202"/>
      <c r="BL824" s="202"/>
      <c r="BM824" s="202"/>
      <c r="BN824" s="202"/>
      <c r="BO824" s="202"/>
      <c r="BP824" s="202"/>
      <c r="BQ824" s="202"/>
      <c r="BR824" s="202"/>
      <c r="BS824" s="202"/>
      <c r="BT824" s="202"/>
      <c r="BU824" s="202"/>
      <c r="BV824" s="202"/>
      <c r="BW824" s="202"/>
      <c r="BX824" s="202"/>
    </row>
    <row r="825" spans="1:76" ht="11.25" customHeight="1" x14ac:dyDescent="0.2">
      <c r="A825" s="201"/>
      <c r="B825" s="201"/>
      <c r="C825" s="201"/>
      <c r="D825" s="201"/>
      <c r="E825" s="201"/>
      <c r="F825" s="201"/>
      <c r="G825" s="201"/>
      <c r="Z825" s="202"/>
      <c r="AA825" s="202"/>
      <c r="AB825" s="202"/>
      <c r="AC825" s="202"/>
      <c r="AD825" s="202"/>
      <c r="AE825" s="202"/>
      <c r="AF825" s="202"/>
      <c r="AG825" s="202"/>
      <c r="AH825" s="202"/>
      <c r="AI825" s="202"/>
      <c r="AJ825" s="202"/>
      <c r="AK825" s="202"/>
      <c r="AL825" s="202"/>
      <c r="AM825" s="202"/>
      <c r="AN825" s="202"/>
      <c r="AO825" s="202"/>
      <c r="AP825" s="202"/>
      <c r="AQ825" s="202"/>
      <c r="AR825" s="202"/>
      <c r="AS825" s="202"/>
      <c r="AT825" s="202"/>
      <c r="AU825" s="202"/>
      <c r="AV825" s="202"/>
      <c r="AW825" s="202"/>
      <c r="AX825" s="202"/>
      <c r="AY825" s="202"/>
      <c r="AZ825" s="202"/>
      <c r="BA825" s="202"/>
      <c r="BB825" s="202"/>
      <c r="BC825" s="202"/>
      <c r="BD825" s="202"/>
      <c r="BE825" s="202"/>
      <c r="BF825" s="202"/>
      <c r="BG825" s="202"/>
      <c r="BH825" s="202"/>
      <c r="BI825" s="202"/>
      <c r="BJ825" s="202"/>
      <c r="BK825" s="202"/>
      <c r="BL825" s="202"/>
      <c r="BM825" s="202"/>
      <c r="BN825" s="202"/>
      <c r="BO825" s="202"/>
      <c r="BP825" s="202"/>
      <c r="BQ825" s="202"/>
      <c r="BR825" s="202"/>
      <c r="BS825" s="202"/>
      <c r="BT825" s="202"/>
      <c r="BU825" s="202"/>
      <c r="BV825" s="202"/>
      <c r="BW825" s="202"/>
      <c r="BX825" s="202"/>
    </row>
    <row r="826" spans="1:76" ht="11.25" customHeight="1" x14ac:dyDescent="0.2">
      <c r="A826" s="201"/>
      <c r="B826" s="201"/>
      <c r="C826" s="201"/>
      <c r="D826" s="201"/>
      <c r="E826" s="201"/>
      <c r="F826" s="201"/>
      <c r="G826" s="201"/>
      <c r="Z826" s="202"/>
      <c r="AA826" s="202"/>
      <c r="AB826" s="202"/>
      <c r="AC826" s="202"/>
      <c r="AD826" s="202"/>
      <c r="AE826" s="202"/>
      <c r="AF826" s="202"/>
      <c r="AG826" s="202"/>
      <c r="AH826" s="202"/>
      <c r="AI826" s="202"/>
      <c r="AJ826" s="202"/>
      <c r="AK826" s="202"/>
      <c r="AL826" s="202"/>
      <c r="AM826" s="202"/>
      <c r="AN826" s="202"/>
      <c r="AO826" s="202"/>
      <c r="AP826" s="202"/>
      <c r="AQ826" s="202"/>
      <c r="AR826" s="202"/>
      <c r="AS826" s="202"/>
      <c r="AT826" s="202"/>
      <c r="AU826" s="202"/>
      <c r="AV826" s="202"/>
      <c r="AW826" s="202"/>
      <c r="AX826" s="202"/>
      <c r="AY826" s="202"/>
      <c r="AZ826" s="202"/>
      <c r="BA826" s="202"/>
      <c r="BB826" s="202"/>
      <c r="BC826" s="202"/>
      <c r="BD826" s="202"/>
      <c r="BE826" s="202"/>
      <c r="BF826" s="202"/>
      <c r="BG826" s="202"/>
      <c r="BH826" s="202"/>
      <c r="BI826" s="202"/>
      <c r="BJ826" s="202"/>
      <c r="BK826" s="202"/>
      <c r="BL826" s="202"/>
      <c r="BM826" s="202"/>
      <c r="BN826" s="202"/>
      <c r="BO826" s="202"/>
      <c r="BP826" s="202"/>
      <c r="BQ826" s="202"/>
      <c r="BR826" s="202"/>
      <c r="BS826" s="202"/>
      <c r="BT826" s="202"/>
      <c r="BU826" s="202"/>
      <c r="BV826" s="202"/>
      <c r="BW826" s="202"/>
      <c r="BX826" s="202"/>
    </row>
    <row r="827" spans="1:76" ht="11.25" customHeight="1" x14ac:dyDescent="0.2">
      <c r="A827" s="201"/>
      <c r="B827" s="201"/>
      <c r="C827" s="201"/>
      <c r="D827" s="201"/>
      <c r="E827" s="201"/>
      <c r="F827" s="201"/>
      <c r="G827" s="201"/>
      <c r="Z827" s="202"/>
      <c r="AA827" s="202"/>
      <c r="AB827" s="202"/>
      <c r="AC827" s="202"/>
      <c r="AD827" s="202"/>
      <c r="AE827" s="202"/>
      <c r="AF827" s="202"/>
      <c r="AG827" s="202"/>
      <c r="AH827" s="202"/>
      <c r="AI827" s="202"/>
      <c r="AJ827" s="202"/>
      <c r="AK827" s="202"/>
      <c r="AL827" s="202"/>
      <c r="AM827" s="202"/>
      <c r="AN827" s="202"/>
      <c r="AO827" s="202"/>
      <c r="AP827" s="202"/>
      <c r="AQ827" s="202"/>
      <c r="AR827" s="202"/>
      <c r="AS827" s="202"/>
      <c r="AT827" s="202"/>
      <c r="AU827" s="202"/>
      <c r="AV827" s="202"/>
      <c r="AW827" s="202"/>
      <c r="AX827" s="202"/>
      <c r="AY827" s="202"/>
      <c r="AZ827" s="202"/>
      <c r="BA827" s="202"/>
      <c r="BB827" s="202"/>
      <c r="BC827" s="202"/>
      <c r="BD827" s="202"/>
      <c r="BE827" s="202"/>
      <c r="BF827" s="202"/>
      <c r="BG827" s="202"/>
      <c r="BH827" s="202"/>
      <c r="BI827" s="202"/>
      <c r="BJ827" s="202"/>
      <c r="BK827" s="202"/>
      <c r="BL827" s="202"/>
      <c r="BM827" s="202"/>
      <c r="BN827" s="202"/>
      <c r="BO827" s="202"/>
      <c r="BP827" s="202"/>
      <c r="BQ827" s="202"/>
      <c r="BR827" s="202"/>
      <c r="BS827" s="202"/>
      <c r="BT827" s="202"/>
      <c r="BU827" s="202"/>
      <c r="BV827" s="202"/>
      <c r="BW827" s="202"/>
      <c r="BX827" s="202"/>
    </row>
    <row r="828" spans="1:76" ht="11.25" customHeight="1" x14ac:dyDescent="0.2">
      <c r="A828" s="201"/>
      <c r="B828" s="201"/>
      <c r="C828" s="201"/>
      <c r="D828" s="201"/>
      <c r="E828" s="201"/>
      <c r="F828" s="201"/>
      <c r="G828" s="201"/>
      <c r="Z828" s="202"/>
      <c r="AA828" s="202"/>
      <c r="AB828" s="202"/>
      <c r="AC828" s="202"/>
      <c r="AD828" s="202"/>
      <c r="AE828" s="202"/>
      <c r="AF828" s="202"/>
      <c r="AG828" s="202"/>
      <c r="AH828" s="202"/>
      <c r="AI828" s="202"/>
      <c r="AJ828" s="202"/>
      <c r="AK828" s="202"/>
      <c r="AL828" s="202"/>
      <c r="AM828" s="202"/>
      <c r="AN828" s="202"/>
      <c r="AO828" s="202"/>
      <c r="AP828" s="202"/>
      <c r="AQ828" s="202"/>
      <c r="AR828" s="202"/>
      <c r="AS828" s="202"/>
      <c r="AT828" s="202"/>
      <c r="AU828" s="202"/>
      <c r="AV828" s="202"/>
      <c r="AW828" s="202"/>
      <c r="AX828" s="202"/>
      <c r="AY828" s="202"/>
      <c r="AZ828" s="202"/>
      <c r="BA828" s="202"/>
      <c r="BB828" s="202"/>
      <c r="BC828" s="202"/>
      <c r="BD828" s="202"/>
      <c r="BE828" s="202"/>
      <c r="BF828" s="202"/>
      <c r="BG828" s="202"/>
      <c r="BH828" s="202"/>
      <c r="BI828" s="202"/>
      <c r="BJ828" s="202"/>
      <c r="BK828" s="202"/>
      <c r="BL828" s="202"/>
      <c r="BM828" s="202"/>
      <c r="BN828" s="202"/>
      <c r="BO828" s="202"/>
      <c r="BP828" s="202"/>
      <c r="BQ828" s="202"/>
      <c r="BR828" s="202"/>
      <c r="BS828" s="202"/>
      <c r="BT828" s="202"/>
      <c r="BU828" s="202"/>
      <c r="BV828" s="202"/>
      <c r="BW828" s="202"/>
      <c r="BX828" s="202"/>
    </row>
    <row r="829" spans="1:76" ht="11.25" customHeight="1" x14ac:dyDescent="0.2">
      <c r="A829" s="201"/>
      <c r="B829" s="201"/>
      <c r="C829" s="201"/>
      <c r="D829" s="201"/>
      <c r="E829" s="201"/>
      <c r="F829" s="201"/>
      <c r="G829" s="201"/>
      <c r="Z829" s="202"/>
      <c r="AA829" s="202"/>
      <c r="AB829" s="202"/>
      <c r="AC829" s="202"/>
      <c r="AD829" s="202"/>
      <c r="AE829" s="202"/>
      <c r="AF829" s="202"/>
      <c r="AG829" s="202"/>
      <c r="AH829" s="202"/>
      <c r="AI829" s="202"/>
      <c r="AJ829" s="202"/>
      <c r="AK829" s="202"/>
      <c r="AL829" s="202"/>
      <c r="AM829" s="202"/>
      <c r="AN829" s="202"/>
      <c r="AO829" s="202"/>
      <c r="AP829" s="202"/>
      <c r="AQ829" s="202"/>
      <c r="AR829" s="202"/>
      <c r="AS829" s="202"/>
      <c r="AT829" s="202"/>
      <c r="AU829" s="202"/>
      <c r="AV829" s="202"/>
      <c r="AW829" s="202"/>
      <c r="AX829" s="202"/>
      <c r="AY829" s="202"/>
      <c r="AZ829" s="202"/>
      <c r="BA829" s="202"/>
      <c r="BB829" s="202"/>
      <c r="BC829" s="202"/>
      <c r="BD829" s="202"/>
      <c r="BE829" s="202"/>
      <c r="BF829" s="202"/>
      <c r="BG829" s="202"/>
      <c r="BH829" s="202"/>
      <c r="BI829" s="202"/>
      <c r="BJ829" s="202"/>
      <c r="BK829" s="202"/>
      <c r="BL829" s="202"/>
      <c r="BM829" s="202"/>
      <c r="BN829" s="202"/>
      <c r="BO829" s="202"/>
      <c r="BP829" s="202"/>
      <c r="BQ829" s="202"/>
      <c r="BR829" s="202"/>
      <c r="BS829" s="202"/>
      <c r="BT829" s="202"/>
      <c r="BU829" s="202"/>
      <c r="BV829" s="202"/>
      <c r="BW829" s="202"/>
      <c r="BX829" s="202"/>
    </row>
    <row r="830" spans="1:76" ht="11.25" customHeight="1" x14ac:dyDescent="0.2">
      <c r="A830" s="201"/>
      <c r="B830" s="201"/>
      <c r="C830" s="201"/>
      <c r="D830" s="201"/>
      <c r="E830" s="201"/>
      <c r="F830" s="201"/>
      <c r="G830" s="201"/>
      <c r="Z830" s="202"/>
      <c r="AA830" s="202"/>
      <c r="AB830" s="202"/>
      <c r="AC830" s="202"/>
      <c r="AD830" s="202"/>
      <c r="AE830" s="202"/>
      <c r="AF830" s="202"/>
      <c r="AG830" s="202"/>
      <c r="AH830" s="202"/>
      <c r="AI830" s="202"/>
      <c r="AJ830" s="202"/>
      <c r="AK830" s="202"/>
      <c r="AL830" s="202"/>
      <c r="AM830" s="202"/>
      <c r="AN830" s="202"/>
      <c r="AO830" s="202"/>
      <c r="AP830" s="202"/>
      <c r="AQ830" s="202"/>
      <c r="AR830" s="202"/>
      <c r="AS830" s="202"/>
      <c r="AT830" s="202"/>
      <c r="AU830" s="202"/>
      <c r="AV830" s="202"/>
      <c r="AW830" s="202"/>
      <c r="AX830" s="202"/>
      <c r="AY830" s="202"/>
      <c r="AZ830" s="202"/>
      <c r="BA830" s="202"/>
      <c r="BB830" s="202"/>
      <c r="BC830" s="202"/>
      <c r="BD830" s="202"/>
      <c r="BE830" s="202"/>
      <c r="BF830" s="202"/>
      <c r="BG830" s="202"/>
      <c r="BH830" s="202"/>
      <c r="BI830" s="202"/>
      <c r="BJ830" s="202"/>
      <c r="BK830" s="202"/>
      <c r="BL830" s="202"/>
      <c r="BM830" s="202"/>
      <c r="BN830" s="202"/>
      <c r="BO830" s="202"/>
      <c r="BP830" s="202"/>
      <c r="BQ830" s="202"/>
      <c r="BR830" s="202"/>
      <c r="BS830" s="202"/>
      <c r="BT830" s="202"/>
      <c r="BU830" s="202"/>
      <c r="BV830" s="202"/>
      <c r="BW830" s="202"/>
      <c r="BX830" s="202"/>
    </row>
    <row r="831" spans="1:76" ht="11.25" customHeight="1" x14ac:dyDescent="0.2">
      <c r="A831" s="201"/>
      <c r="B831" s="201"/>
      <c r="C831" s="201"/>
      <c r="D831" s="201"/>
      <c r="E831" s="201"/>
      <c r="F831" s="201"/>
      <c r="G831" s="201"/>
      <c r="Z831" s="202"/>
      <c r="AA831" s="202"/>
      <c r="AB831" s="202"/>
      <c r="AC831" s="202"/>
      <c r="AD831" s="202"/>
      <c r="AE831" s="202"/>
      <c r="AF831" s="202"/>
      <c r="AG831" s="202"/>
      <c r="AH831" s="202"/>
      <c r="AI831" s="202"/>
      <c r="AJ831" s="202"/>
      <c r="AK831" s="202"/>
      <c r="AL831" s="202"/>
      <c r="AM831" s="202"/>
      <c r="AN831" s="202"/>
      <c r="AO831" s="202"/>
      <c r="AP831" s="202"/>
      <c r="AQ831" s="202"/>
      <c r="AR831" s="202"/>
      <c r="AS831" s="202"/>
      <c r="AT831" s="202"/>
      <c r="AU831" s="202"/>
      <c r="AV831" s="202"/>
      <c r="AW831" s="202"/>
      <c r="AX831" s="202"/>
      <c r="AY831" s="202"/>
      <c r="AZ831" s="202"/>
      <c r="BA831" s="202"/>
      <c r="BB831" s="202"/>
      <c r="BC831" s="202"/>
      <c r="BD831" s="202"/>
      <c r="BE831" s="202"/>
      <c r="BF831" s="202"/>
      <c r="BG831" s="202"/>
      <c r="BH831" s="202"/>
      <c r="BI831" s="202"/>
      <c r="BJ831" s="202"/>
      <c r="BK831" s="202"/>
      <c r="BL831" s="202"/>
      <c r="BM831" s="202"/>
      <c r="BN831" s="202"/>
      <c r="BO831" s="202"/>
      <c r="BP831" s="202"/>
      <c r="BQ831" s="202"/>
      <c r="BR831" s="202"/>
      <c r="BS831" s="202"/>
      <c r="BT831" s="202"/>
      <c r="BU831" s="202"/>
      <c r="BV831" s="202"/>
      <c r="BW831" s="202"/>
      <c r="BX831" s="202"/>
    </row>
    <row r="832" spans="1:76" ht="11.25" customHeight="1" x14ac:dyDescent="0.2">
      <c r="A832" s="201"/>
      <c r="B832" s="201"/>
      <c r="C832" s="201"/>
      <c r="D832" s="201"/>
      <c r="E832" s="201"/>
      <c r="F832" s="201"/>
      <c r="G832" s="201"/>
      <c r="Z832" s="202"/>
      <c r="AA832" s="202"/>
      <c r="AB832" s="202"/>
      <c r="AC832" s="202"/>
      <c r="AD832" s="202"/>
      <c r="AE832" s="202"/>
      <c r="AF832" s="202"/>
      <c r="AG832" s="202"/>
      <c r="AH832" s="202"/>
      <c r="AI832" s="202"/>
      <c r="AJ832" s="202"/>
      <c r="AK832" s="202"/>
      <c r="AL832" s="202"/>
      <c r="AM832" s="202"/>
      <c r="AN832" s="202"/>
      <c r="AO832" s="202"/>
      <c r="AP832" s="202"/>
      <c r="AQ832" s="202"/>
      <c r="AR832" s="202"/>
      <c r="AS832" s="202"/>
      <c r="AT832" s="202"/>
      <c r="AU832" s="202"/>
      <c r="AV832" s="202"/>
      <c r="AW832" s="202"/>
      <c r="AX832" s="202"/>
      <c r="AY832" s="202"/>
      <c r="AZ832" s="202"/>
      <c r="BA832" s="202"/>
      <c r="BB832" s="202"/>
      <c r="BC832" s="202"/>
      <c r="BD832" s="202"/>
      <c r="BE832" s="202"/>
      <c r="BF832" s="202"/>
      <c r="BG832" s="202"/>
      <c r="BH832" s="202"/>
      <c r="BI832" s="202"/>
      <c r="BJ832" s="202"/>
      <c r="BK832" s="202"/>
      <c r="BL832" s="202"/>
      <c r="BM832" s="202"/>
      <c r="BN832" s="202"/>
      <c r="BO832" s="202"/>
      <c r="BP832" s="202"/>
      <c r="BQ832" s="202"/>
      <c r="BR832" s="202"/>
      <c r="BS832" s="202"/>
      <c r="BT832" s="202"/>
      <c r="BU832" s="202"/>
      <c r="BV832" s="202"/>
      <c r="BW832" s="202"/>
      <c r="BX832" s="202"/>
    </row>
    <row r="833" spans="1:76" ht="11.25" customHeight="1" x14ac:dyDescent="0.2">
      <c r="A833" s="201"/>
      <c r="B833" s="201"/>
      <c r="C833" s="201"/>
      <c r="D833" s="201"/>
      <c r="E833" s="201"/>
      <c r="F833" s="201"/>
      <c r="G833" s="201"/>
      <c r="Z833" s="202"/>
      <c r="AA833" s="202"/>
      <c r="AB833" s="202"/>
      <c r="AC833" s="202"/>
      <c r="AD833" s="202"/>
      <c r="AE833" s="202"/>
      <c r="AF833" s="202"/>
      <c r="AG833" s="202"/>
      <c r="AH833" s="202"/>
      <c r="AI833" s="202"/>
      <c r="AJ833" s="202"/>
      <c r="AK833" s="202"/>
      <c r="AL833" s="202"/>
      <c r="AM833" s="202"/>
      <c r="AN833" s="202"/>
      <c r="AO833" s="202"/>
      <c r="AP833" s="202"/>
      <c r="AQ833" s="202"/>
      <c r="AR833" s="202"/>
      <c r="AS833" s="202"/>
      <c r="AT833" s="202"/>
      <c r="AU833" s="202"/>
      <c r="AV833" s="202"/>
      <c r="AW833" s="202"/>
      <c r="AX833" s="202"/>
      <c r="AY833" s="202"/>
      <c r="AZ833" s="202"/>
      <c r="BA833" s="202"/>
      <c r="BB833" s="202"/>
      <c r="BC833" s="202"/>
      <c r="BD833" s="202"/>
      <c r="BE833" s="202"/>
      <c r="BF833" s="202"/>
      <c r="BG833" s="202"/>
      <c r="BH833" s="202"/>
      <c r="BI833" s="202"/>
      <c r="BJ833" s="202"/>
      <c r="BK833" s="202"/>
      <c r="BL833" s="202"/>
      <c r="BM833" s="202"/>
      <c r="BN833" s="202"/>
      <c r="BO833" s="202"/>
      <c r="BP833" s="202"/>
      <c r="BQ833" s="202"/>
      <c r="BR833" s="202"/>
      <c r="BS833" s="202"/>
      <c r="BT833" s="202"/>
      <c r="BU833" s="202"/>
      <c r="BV833" s="202"/>
      <c r="BW833" s="202"/>
      <c r="BX833" s="202"/>
    </row>
    <row r="834" spans="1:76" ht="11.25" customHeight="1" x14ac:dyDescent="0.2">
      <c r="A834" s="201"/>
      <c r="B834" s="201"/>
      <c r="C834" s="201"/>
      <c r="D834" s="201"/>
      <c r="E834" s="201"/>
      <c r="F834" s="201"/>
      <c r="G834" s="201"/>
      <c r="Z834" s="202"/>
      <c r="AA834" s="202"/>
      <c r="AB834" s="202"/>
      <c r="AC834" s="202"/>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202"/>
      <c r="BD834" s="202"/>
      <c r="BE834" s="202"/>
      <c r="BF834" s="202"/>
      <c r="BG834" s="202"/>
      <c r="BH834" s="202"/>
      <c r="BI834" s="202"/>
      <c r="BJ834" s="202"/>
      <c r="BK834" s="202"/>
      <c r="BL834" s="202"/>
      <c r="BM834" s="202"/>
      <c r="BN834" s="202"/>
      <c r="BO834" s="202"/>
      <c r="BP834" s="202"/>
      <c r="BQ834" s="202"/>
      <c r="BR834" s="202"/>
      <c r="BS834" s="202"/>
      <c r="BT834" s="202"/>
      <c r="BU834" s="202"/>
      <c r="BV834" s="202"/>
      <c r="BW834" s="202"/>
      <c r="BX834" s="202"/>
    </row>
    <row r="835" spans="1:76" ht="11.25" customHeight="1" x14ac:dyDescent="0.2">
      <c r="A835" s="201"/>
      <c r="B835" s="201"/>
      <c r="C835" s="201"/>
      <c r="D835" s="201"/>
      <c r="E835" s="201"/>
      <c r="F835" s="201"/>
      <c r="G835" s="201"/>
      <c r="Z835" s="202"/>
      <c r="AA835" s="202"/>
      <c r="AB835" s="202"/>
      <c r="AC835" s="202"/>
      <c r="AD835" s="202"/>
      <c r="AE835" s="202"/>
      <c r="AF835" s="202"/>
      <c r="AG835" s="202"/>
      <c r="AH835" s="202"/>
      <c r="AI835" s="202"/>
      <c r="AJ835" s="202"/>
      <c r="AK835" s="202"/>
      <c r="AL835" s="202"/>
      <c r="AM835" s="202"/>
      <c r="AN835" s="202"/>
      <c r="AO835" s="202"/>
      <c r="AP835" s="202"/>
      <c r="AQ835" s="202"/>
      <c r="AR835" s="202"/>
      <c r="AS835" s="202"/>
      <c r="AT835" s="202"/>
      <c r="AU835" s="202"/>
      <c r="AV835" s="202"/>
      <c r="AW835" s="202"/>
      <c r="AX835" s="202"/>
      <c r="AY835" s="202"/>
      <c r="AZ835" s="202"/>
      <c r="BA835" s="202"/>
      <c r="BB835" s="202"/>
      <c r="BC835" s="202"/>
      <c r="BD835" s="202"/>
      <c r="BE835" s="202"/>
      <c r="BF835" s="202"/>
      <c r="BG835" s="202"/>
      <c r="BH835" s="202"/>
      <c r="BI835" s="202"/>
      <c r="BJ835" s="202"/>
      <c r="BK835" s="202"/>
      <c r="BL835" s="202"/>
      <c r="BM835" s="202"/>
      <c r="BN835" s="202"/>
      <c r="BO835" s="202"/>
      <c r="BP835" s="202"/>
      <c r="BQ835" s="202"/>
      <c r="BR835" s="202"/>
      <c r="BS835" s="202"/>
      <c r="BT835" s="202"/>
      <c r="BU835" s="202"/>
      <c r="BV835" s="202"/>
      <c r="BW835" s="202"/>
      <c r="BX835" s="202"/>
    </row>
    <row r="836" spans="1:76" ht="11.25" customHeight="1" x14ac:dyDescent="0.2">
      <c r="A836" s="201"/>
      <c r="B836" s="201"/>
      <c r="C836" s="201"/>
      <c r="D836" s="201"/>
      <c r="E836" s="201"/>
      <c r="F836" s="201"/>
      <c r="G836" s="201"/>
      <c r="Z836" s="202"/>
      <c r="AA836" s="202"/>
      <c r="AB836" s="202"/>
      <c r="AC836" s="202"/>
      <c r="AD836" s="202"/>
      <c r="AE836" s="202"/>
      <c r="AF836" s="202"/>
      <c r="AG836" s="202"/>
      <c r="AH836" s="202"/>
      <c r="AI836" s="202"/>
      <c r="AJ836" s="202"/>
      <c r="AK836" s="202"/>
      <c r="AL836" s="202"/>
      <c r="AM836" s="202"/>
      <c r="AN836" s="202"/>
      <c r="AO836" s="202"/>
      <c r="AP836" s="202"/>
      <c r="AQ836" s="202"/>
      <c r="AR836" s="202"/>
      <c r="AS836" s="202"/>
      <c r="AT836" s="202"/>
      <c r="AU836" s="202"/>
      <c r="AV836" s="202"/>
      <c r="AW836" s="202"/>
      <c r="AX836" s="202"/>
      <c r="AY836" s="202"/>
      <c r="AZ836" s="202"/>
      <c r="BA836" s="202"/>
      <c r="BB836" s="202"/>
      <c r="BC836" s="202"/>
      <c r="BD836" s="202"/>
      <c r="BE836" s="202"/>
      <c r="BF836" s="202"/>
      <c r="BG836" s="202"/>
      <c r="BH836" s="202"/>
      <c r="BI836" s="202"/>
      <c r="BJ836" s="202"/>
      <c r="BK836" s="202"/>
      <c r="BL836" s="202"/>
      <c r="BM836" s="202"/>
      <c r="BN836" s="202"/>
      <c r="BO836" s="202"/>
      <c r="BP836" s="202"/>
      <c r="BQ836" s="202"/>
      <c r="BR836" s="202"/>
      <c r="BS836" s="202"/>
      <c r="BT836" s="202"/>
      <c r="BU836" s="202"/>
      <c r="BV836" s="202"/>
      <c r="BW836" s="202"/>
      <c r="BX836" s="202"/>
    </row>
    <row r="837" spans="1:76" ht="11.25" customHeight="1" x14ac:dyDescent="0.2">
      <c r="A837" s="201"/>
      <c r="B837" s="201"/>
      <c r="C837" s="201"/>
      <c r="D837" s="201"/>
      <c r="E837" s="201"/>
      <c r="F837" s="201"/>
      <c r="G837" s="201"/>
      <c r="Z837" s="202"/>
      <c r="AA837" s="202"/>
      <c r="AB837" s="202"/>
      <c r="AC837" s="202"/>
      <c r="AD837" s="202"/>
      <c r="AE837" s="202"/>
      <c r="AF837" s="202"/>
      <c r="AG837" s="202"/>
      <c r="AH837" s="202"/>
      <c r="AI837" s="202"/>
      <c r="AJ837" s="202"/>
      <c r="AK837" s="202"/>
      <c r="AL837" s="202"/>
      <c r="AM837" s="202"/>
      <c r="AN837" s="202"/>
      <c r="AO837" s="202"/>
      <c r="AP837" s="202"/>
      <c r="AQ837" s="202"/>
      <c r="AR837" s="202"/>
      <c r="AS837" s="202"/>
      <c r="AT837" s="202"/>
      <c r="AU837" s="202"/>
      <c r="AV837" s="202"/>
      <c r="AW837" s="202"/>
      <c r="AX837" s="202"/>
      <c r="AY837" s="202"/>
      <c r="AZ837" s="202"/>
      <c r="BA837" s="202"/>
      <c r="BB837" s="202"/>
      <c r="BC837" s="202"/>
      <c r="BD837" s="202"/>
      <c r="BE837" s="202"/>
      <c r="BF837" s="202"/>
      <c r="BG837" s="202"/>
      <c r="BH837" s="202"/>
      <c r="BI837" s="202"/>
      <c r="BJ837" s="202"/>
      <c r="BK837" s="202"/>
      <c r="BL837" s="202"/>
      <c r="BM837" s="202"/>
      <c r="BN837" s="202"/>
      <c r="BO837" s="202"/>
      <c r="BP837" s="202"/>
      <c r="BQ837" s="202"/>
      <c r="BR837" s="202"/>
      <c r="BS837" s="202"/>
      <c r="BT837" s="202"/>
      <c r="BU837" s="202"/>
      <c r="BV837" s="202"/>
      <c r="BW837" s="202"/>
      <c r="BX837" s="202"/>
    </row>
    <row r="838" spans="1:76" ht="11.25" customHeight="1" x14ac:dyDescent="0.2">
      <c r="A838" s="201"/>
      <c r="B838" s="201"/>
      <c r="C838" s="201"/>
      <c r="D838" s="201"/>
      <c r="E838" s="201"/>
      <c r="F838" s="201"/>
      <c r="G838" s="201"/>
      <c r="Z838" s="202"/>
      <c r="AA838" s="202"/>
      <c r="AB838" s="202"/>
      <c r="AC838" s="202"/>
      <c r="AD838" s="202"/>
      <c r="AE838" s="202"/>
      <c r="AF838" s="202"/>
      <c r="AG838" s="202"/>
      <c r="AH838" s="202"/>
      <c r="AI838" s="202"/>
      <c r="AJ838" s="202"/>
      <c r="AK838" s="202"/>
      <c r="AL838" s="202"/>
      <c r="AM838" s="202"/>
      <c r="AN838" s="202"/>
      <c r="AO838" s="202"/>
      <c r="AP838" s="202"/>
      <c r="AQ838" s="202"/>
      <c r="AR838" s="202"/>
      <c r="AS838" s="202"/>
      <c r="AT838" s="202"/>
      <c r="AU838" s="202"/>
      <c r="AV838" s="202"/>
      <c r="AW838" s="202"/>
      <c r="AX838" s="202"/>
      <c r="AY838" s="202"/>
      <c r="AZ838" s="202"/>
      <c r="BA838" s="202"/>
      <c r="BB838" s="202"/>
      <c r="BC838" s="202"/>
      <c r="BD838" s="202"/>
      <c r="BE838" s="202"/>
      <c r="BF838" s="202"/>
      <c r="BG838" s="202"/>
      <c r="BH838" s="202"/>
      <c r="BI838" s="202"/>
      <c r="BJ838" s="202"/>
      <c r="BK838" s="202"/>
      <c r="BL838" s="202"/>
      <c r="BM838" s="202"/>
      <c r="BN838" s="202"/>
      <c r="BO838" s="202"/>
      <c r="BP838" s="202"/>
      <c r="BQ838" s="202"/>
      <c r="BR838" s="202"/>
      <c r="BS838" s="202"/>
      <c r="BT838" s="202"/>
      <c r="BU838" s="202"/>
      <c r="BV838" s="202"/>
      <c r="BW838" s="202"/>
      <c r="BX838" s="202"/>
    </row>
    <row r="839" spans="1:76" ht="11.25" customHeight="1" x14ac:dyDescent="0.2">
      <c r="A839" s="201"/>
      <c r="B839" s="201"/>
      <c r="C839" s="201"/>
      <c r="D839" s="201"/>
      <c r="E839" s="201"/>
      <c r="F839" s="201"/>
      <c r="G839" s="201"/>
      <c r="Z839" s="202"/>
      <c r="AA839" s="202"/>
      <c r="AB839" s="202"/>
      <c r="AC839" s="202"/>
      <c r="AD839" s="202"/>
      <c r="AE839" s="202"/>
      <c r="AF839" s="202"/>
      <c r="AG839" s="202"/>
      <c r="AH839" s="202"/>
      <c r="AI839" s="202"/>
      <c r="AJ839" s="202"/>
      <c r="AK839" s="202"/>
      <c r="AL839" s="202"/>
      <c r="AM839" s="202"/>
      <c r="AN839" s="202"/>
      <c r="AO839" s="202"/>
      <c r="AP839" s="202"/>
      <c r="AQ839" s="202"/>
      <c r="AR839" s="202"/>
      <c r="AS839" s="202"/>
      <c r="AT839" s="202"/>
      <c r="AU839" s="202"/>
      <c r="AV839" s="202"/>
      <c r="AW839" s="202"/>
      <c r="AX839" s="202"/>
      <c r="AY839" s="202"/>
      <c r="AZ839" s="202"/>
      <c r="BA839" s="202"/>
      <c r="BB839" s="202"/>
      <c r="BC839" s="202"/>
      <c r="BD839" s="202"/>
      <c r="BE839" s="202"/>
      <c r="BF839" s="202"/>
      <c r="BG839" s="202"/>
      <c r="BH839" s="202"/>
      <c r="BI839" s="202"/>
      <c r="BJ839" s="202"/>
      <c r="BK839" s="202"/>
      <c r="BL839" s="202"/>
      <c r="BM839" s="202"/>
      <c r="BN839" s="202"/>
      <c r="BO839" s="202"/>
      <c r="BP839" s="202"/>
      <c r="BQ839" s="202"/>
      <c r="BR839" s="202"/>
      <c r="BS839" s="202"/>
      <c r="BT839" s="202"/>
      <c r="BU839" s="202"/>
      <c r="BV839" s="202"/>
      <c r="BW839" s="202"/>
      <c r="BX839" s="202"/>
    </row>
    <row r="840" spans="1:76" ht="11.25" customHeight="1" x14ac:dyDescent="0.2">
      <c r="A840" s="201"/>
      <c r="B840" s="201"/>
      <c r="C840" s="201"/>
      <c r="D840" s="201"/>
      <c r="E840" s="201"/>
      <c r="F840" s="201"/>
      <c r="G840" s="201"/>
      <c r="Z840" s="202"/>
      <c r="AA840" s="202"/>
      <c r="AB840" s="202"/>
      <c r="AC840" s="202"/>
      <c r="AD840" s="202"/>
      <c r="AE840" s="202"/>
      <c r="AF840" s="202"/>
      <c r="AG840" s="202"/>
      <c r="AH840" s="202"/>
      <c r="AI840" s="202"/>
      <c r="AJ840" s="202"/>
      <c r="AK840" s="202"/>
      <c r="AL840" s="202"/>
      <c r="AM840" s="202"/>
      <c r="AN840" s="202"/>
      <c r="AO840" s="202"/>
      <c r="AP840" s="202"/>
      <c r="AQ840" s="202"/>
      <c r="AR840" s="202"/>
      <c r="AS840" s="202"/>
      <c r="AT840" s="202"/>
      <c r="AU840" s="202"/>
      <c r="AV840" s="202"/>
      <c r="AW840" s="202"/>
      <c r="AX840" s="202"/>
      <c r="AY840" s="202"/>
      <c r="AZ840" s="202"/>
      <c r="BA840" s="202"/>
      <c r="BB840" s="202"/>
      <c r="BC840" s="202"/>
      <c r="BD840" s="202"/>
      <c r="BE840" s="202"/>
      <c r="BF840" s="202"/>
      <c r="BG840" s="202"/>
      <c r="BH840" s="202"/>
      <c r="BI840" s="202"/>
      <c r="BJ840" s="202"/>
      <c r="BK840" s="202"/>
      <c r="BL840" s="202"/>
      <c r="BM840" s="202"/>
      <c r="BN840" s="202"/>
      <c r="BO840" s="202"/>
      <c r="BP840" s="202"/>
      <c r="BQ840" s="202"/>
      <c r="BR840" s="202"/>
      <c r="BS840" s="202"/>
      <c r="BT840" s="202"/>
      <c r="BU840" s="202"/>
      <c r="BV840" s="202"/>
      <c r="BW840" s="202"/>
      <c r="BX840" s="202"/>
    </row>
    <row r="841" spans="1:76" ht="11.25" customHeight="1" x14ac:dyDescent="0.2">
      <c r="A841" s="201"/>
      <c r="B841" s="201"/>
      <c r="C841" s="201"/>
      <c r="D841" s="201"/>
      <c r="E841" s="201"/>
      <c r="F841" s="201"/>
      <c r="G841" s="201"/>
      <c r="Z841" s="202"/>
      <c r="AA841" s="202"/>
      <c r="AB841" s="202"/>
      <c r="AC841" s="202"/>
      <c r="AD841" s="202"/>
      <c r="AE841" s="202"/>
      <c r="AF841" s="202"/>
      <c r="AG841" s="202"/>
      <c r="AH841" s="202"/>
      <c r="AI841" s="202"/>
      <c r="AJ841" s="202"/>
      <c r="AK841" s="202"/>
      <c r="AL841" s="202"/>
      <c r="AM841" s="202"/>
      <c r="AN841" s="202"/>
      <c r="AO841" s="202"/>
      <c r="AP841" s="202"/>
      <c r="AQ841" s="202"/>
      <c r="AR841" s="202"/>
      <c r="AS841" s="202"/>
      <c r="AT841" s="202"/>
      <c r="AU841" s="202"/>
      <c r="AV841" s="202"/>
      <c r="AW841" s="202"/>
      <c r="AX841" s="202"/>
      <c r="AY841" s="202"/>
      <c r="AZ841" s="202"/>
      <c r="BA841" s="202"/>
      <c r="BB841" s="202"/>
      <c r="BC841" s="202"/>
      <c r="BD841" s="202"/>
      <c r="BE841" s="202"/>
      <c r="BF841" s="202"/>
      <c r="BG841" s="202"/>
      <c r="BH841" s="202"/>
      <c r="BI841" s="202"/>
      <c r="BJ841" s="202"/>
      <c r="BK841" s="202"/>
      <c r="BL841" s="202"/>
      <c r="BM841" s="202"/>
      <c r="BN841" s="202"/>
      <c r="BO841" s="202"/>
      <c r="BP841" s="202"/>
      <c r="BQ841" s="202"/>
      <c r="BR841" s="202"/>
      <c r="BS841" s="202"/>
      <c r="BT841" s="202"/>
      <c r="BU841" s="202"/>
      <c r="BV841" s="202"/>
      <c r="BW841" s="202"/>
      <c r="BX841" s="202"/>
    </row>
    <row r="842" spans="1:76" ht="11.25" customHeight="1" x14ac:dyDescent="0.2">
      <c r="A842" s="201"/>
      <c r="B842" s="201"/>
      <c r="C842" s="201"/>
      <c r="D842" s="201"/>
      <c r="E842" s="201"/>
      <c r="F842" s="201"/>
      <c r="G842" s="201"/>
      <c r="Z842" s="202"/>
      <c r="AA842" s="202"/>
      <c r="AB842" s="202"/>
      <c r="AC842" s="202"/>
      <c r="AD842" s="202"/>
      <c r="AE842" s="202"/>
      <c r="AF842" s="202"/>
      <c r="AG842" s="202"/>
      <c r="AH842" s="202"/>
      <c r="AI842" s="202"/>
      <c r="AJ842" s="202"/>
      <c r="AK842" s="202"/>
      <c r="AL842" s="202"/>
      <c r="AM842" s="202"/>
      <c r="AN842" s="202"/>
      <c r="AO842" s="202"/>
      <c r="AP842" s="202"/>
      <c r="AQ842" s="202"/>
      <c r="AR842" s="202"/>
      <c r="AS842" s="202"/>
      <c r="AT842" s="202"/>
      <c r="AU842" s="202"/>
      <c r="AV842" s="202"/>
      <c r="AW842" s="202"/>
      <c r="AX842" s="202"/>
      <c r="AY842" s="202"/>
      <c r="AZ842" s="202"/>
      <c r="BA842" s="202"/>
      <c r="BB842" s="202"/>
      <c r="BC842" s="202"/>
      <c r="BD842" s="202"/>
      <c r="BE842" s="202"/>
      <c r="BF842" s="202"/>
      <c r="BG842" s="202"/>
      <c r="BH842" s="202"/>
      <c r="BI842" s="202"/>
      <c r="BJ842" s="202"/>
      <c r="BK842" s="202"/>
      <c r="BL842" s="202"/>
      <c r="BM842" s="202"/>
      <c r="BN842" s="202"/>
      <c r="BO842" s="202"/>
      <c r="BP842" s="202"/>
      <c r="BQ842" s="202"/>
      <c r="BR842" s="202"/>
      <c r="BS842" s="202"/>
      <c r="BT842" s="202"/>
      <c r="BU842" s="202"/>
      <c r="BV842" s="202"/>
      <c r="BW842" s="202"/>
      <c r="BX842" s="202"/>
    </row>
    <row r="843" spans="1:76" ht="11.25" customHeight="1" x14ac:dyDescent="0.2">
      <c r="A843" s="201"/>
      <c r="B843" s="201"/>
      <c r="C843" s="201"/>
      <c r="D843" s="201"/>
      <c r="E843" s="201"/>
      <c r="F843" s="201"/>
      <c r="G843" s="201"/>
      <c r="Z843" s="202"/>
      <c r="AA843" s="202"/>
      <c r="AB843" s="202"/>
      <c r="AC843" s="202"/>
      <c r="AD843" s="202"/>
      <c r="AE843" s="202"/>
      <c r="AF843" s="202"/>
      <c r="AG843" s="202"/>
      <c r="AH843" s="202"/>
      <c r="AI843" s="202"/>
      <c r="AJ843" s="202"/>
      <c r="AK843" s="202"/>
      <c r="AL843" s="202"/>
      <c r="AM843" s="202"/>
      <c r="AN843" s="202"/>
      <c r="AO843" s="202"/>
      <c r="AP843" s="202"/>
      <c r="AQ843" s="202"/>
      <c r="AR843" s="202"/>
      <c r="AS843" s="202"/>
      <c r="AT843" s="202"/>
      <c r="AU843" s="202"/>
      <c r="AV843" s="202"/>
      <c r="AW843" s="202"/>
      <c r="AX843" s="202"/>
      <c r="AY843" s="202"/>
      <c r="AZ843" s="202"/>
      <c r="BA843" s="202"/>
      <c r="BB843" s="202"/>
      <c r="BC843" s="202"/>
      <c r="BD843" s="202"/>
      <c r="BE843" s="202"/>
      <c r="BF843" s="202"/>
      <c r="BG843" s="202"/>
      <c r="BH843" s="202"/>
      <c r="BI843" s="202"/>
      <c r="BJ843" s="202"/>
      <c r="BK843" s="202"/>
      <c r="BL843" s="202"/>
      <c r="BM843" s="202"/>
      <c r="BN843" s="202"/>
      <c r="BO843" s="202"/>
      <c r="BP843" s="202"/>
      <c r="BQ843" s="202"/>
      <c r="BR843" s="202"/>
      <c r="BS843" s="202"/>
      <c r="BT843" s="202"/>
      <c r="BU843" s="202"/>
      <c r="BV843" s="202"/>
      <c r="BW843" s="202"/>
      <c r="BX843" s="202"/>
    </row>
    <row r="844" spans="1:76" ht="11.25" customHeight="1" x14ac:dyDescent="0.2">
      <c r="A844" s="201"/>
      <c r="B844" s="201"/>
      <c r="C844" s="201"/>
      <c r="D844" s="201"/>
      <c r="E844" s="201"/>
      <c r="F844" s="201"/>
      <c r="G844" s="201"/>
      <c r="Z844" s="202"/>
      <c r="AA844" s="202"/>
      <c r="AB844" s="202"/>
      <c r="AC844" s="202"/>
      <c r="AD844" s="202"/>
      <c r="AE844" s="202"/>
      <c r="AF844" s="202"/>
      <c r="AG844" s="202"/>
      <c r="AH844" s="202"/>
      <c r="AI844" s="202"/>
      <c r="AJ844" s="202"/>
      <c r="AK844" s="202"/>
      <c r="AL844" s="202"/>
      <c r="AM844" s="202"/>
      <c r="AN844" s="202"/>
      <c r="AO844" s="202"/>
      <c r="AP844" s="202"/>
      <c r="AQ844" s="202"/>
      <c r="AR844" s="202"/>
      <c r="AS844" s="202"/>
      <c r="AT844" s="202"/>
      <c r="AU844" s="202"/>
      <c r="AV844" s="202"/>
      <c r="AW844" s="202"/>
      <c r="AX844" s="202"/>
      <c r="AY844" s="202"/>
      <c r="AZ844" s="202"/>
      <c r="BA844" s="202"/>
      <c r="BB844" s="202"/>
      <c r="BC844" s="202"/>
      <c r="BD844" s="202"/>
      <c r="BE844" s="202"/>
      <c r="BF844" s="202"/>
      <c r="BG844" s="202"/>
      <c r="BH844" s="202"/>
      <c r="BI844" s="202"/>
      <c r="BJ844" s="202"/>
      <c r="BK844" s="202"/>
      <c r="BL844" s="202"/>
      <c r="BM844" s="202"/>
      <c r="BN844" s="202"/>
      <c r="BO844" s="202"/>
      <c r="BP844" s="202"/>
      <c r="BQ844" s="202"/>
      <c r="BR844" s="202"/>
      <c r="BS844" s="202"/>
      <c r="BT844" s="202"/>
      <c r="BU844" s="202"/>
      <c r="BV844" s="202"/>
      <c r="BW844" s="202"/>
      <c r="BX844" s="202"/>
    </row>
    <row r="845" spans="1:76" ht="11.25" customHeight="1" x14ac:dyDescent="0.2">
      <c r="A845" s="201"/>
      <c r="B845" s="201"/>
      <c r="C845" s="201"/>
      <c r="D845" s="201"/>
      <c r="E845" s="201"/>
      <c r="F845" s="201"/>
      <c r="G845" s="201"/>
      <c r="Z845" s="202"/>
      <c r="AA845" s="202"/>
      <c r="AB845" s="202"/>
      <c r="AC845" s="202"/>
      <c r="AD845" s="202"/>
      <c r="AE845" s="202"/>
      <c r="AF845" s="202"/>
      <c r="AG845" s="202"/>
      <c r="AH845" s="202"/>
      <c r="AI845" s="202"/>
      <c r="AJ845" s="202"/>
      <c r="AK845" s="202"/>
      <c r="AL845" s="202"/>
      <c r="AM845" s="202"/>
      <c r="AN845" s="202"/>
      <c r="AO845" s="202"/>
      <c r="AP845" s="202"/>
      <c r="AQ845" s="202"/>
      <c r="AR845" s="202"/>
      <c r="AS845" s="202"/>
      <c r="AT845" s="202"/>
      <c r="AU845" s="202"/>
      <c r="AV845" s="202"/>
      <c r="AW845" s="202"/>
      <c r="AX845" s="202"/>
      <c r="AY845" s="202"/>
      <c r="AZ845" s="202"/>
      <c r="BA845" s="202"/>
      <c r="BB845" s="202"/>
      <c r="BC845" s="202"/>
      <c r="BD845" s="202"/>
      <c r="BE845" s="202"/>
      <c r="BF845" s="202"/>
      <c r="BG845" s="202"/>
      <c r="BH845" s="202"/>
      <c r="BI845" s="202"/>
      <c r="BJ845" s="202"/>
      <c r="BK845" s="202"/>
      <c r="BL845" s="202"/>
      <c r="BM845" s="202"/>
      <c r="BN845" s="202"/>
      <c r="BO845" s="202"/>
      <c r="BP845" s="202"/>
      <c r="BQ845" s="202"/>
      <c r="BR845" s="202"/>
      <c r="BS845" s="202"/>
      <c r="BT845" s="202"/>
      <c r="BU845" s="202"/>
      <c r="BV845" s="202"/>
      <c r="BW845" s="202"/>
      <c r="BX845" s="202"/>
    </row>
    <row r="846" spans="1:76" ht="11.25" customHeight="1" x14ac:dyDescent="0.2">
      <c r="A846" s="201"/>
      <c r="B846" s="201"/>
      <c r="C846" s="201"/>
      <c r="D846" s="201"/>
      <c r="E846" s="201"/>
      <c r="F846" s="201"/>
      <c r="G846" s="201"/>
      <c r="Z846" s="202"/>
      <c r="AA846" s="202"/>
      <c r="AB846" s="202"/>
      <c r="AC846" s="202"/>
      <c r="AD846" s="202"/>
      <c r="AE846" s="202"/>
      <c r="AF846" s="202"/>
      <c r="AG846" s="202"/>
      <c r="AH846" s="202"/>
      <c r="AI846" s="202"/>
      <c r="AJ846" s="202"/>
      <c r="AK846" s="202"/>
      <c r="AL846" s="202"/>
      <c r="AM846" s="202"/>
      <c r="AN846" s="202"/>
      <c r="AO846" s="202"/>
      <c r="AP846" s="202"/>
      <c r="AQ846" s="202"/>
      <c r="AR846" s="202"/>
      <c r="AS846" s="202"/>
      <c r="AT846" s="202"/>
      <c r="AU846" s="202"/>
      <c r="AV846" s="202"/>
      <c r="AW846" s="202"/>
      <c r="AX846" s="202"/>
      <c r="AY846" s="202"/>
      <c r="AZ846" s="202"/>
      <c r="BA846" s="202"/>
      <c r="BB846" s="202"/>
      <c r="BC846" s="202"/>
      <c r="BD846" s="202"/>
      <c r="BE846" s="202"/>
      <c r="BF846" s="202"/>
      <c r="BG846" s="202"/>
      <c r="BH846" s="202"/>
      <c r="BI846" s="202"/>
      <c r="BJ846" s="202"/>
      <c r="BK846" s="202"/>
      <c r="BL846" s="202"/>
      <c r="BM846" s="202"/>
      <c r="BN846" s="202"/>
      <c r="BO846" s="202"/>
      <c r="BP846" s="202"/>
      <c r="BQ846" s="202"/>
      <c r="BR846" s="202"/>
      <c r="BS846" s="202"/>
      <c r="BT846" s="202"/>
      <c r="BU846" s="202"/>
      <c r="BV846" s="202"/>
      <c r="BW846" s="202"/>
      <c r="BX846" s="202"/>
    </row>
    <row r="847" spans="1:76" ht="11.25" customHeight="1" x14ac:dyDescent="0.2">
      <c r="A847" s="201"/>
      <c r="B847" s="201"/>
      <c r="C847" s="201"/>
      <c r="D847" s="201"/>
      <c r="E847" s="201"/>
      <c r="F847" s="201"/>
      <c r="G847" s="201"/>
      <c r="Z847" s="202"/>
      <c r="AA847" s="202"/>
      <c r="AB847" s="202"/>
      <c r="AC847" s="202"/>
      <c r="AD847" s="202"/>
      <c r="AE847" s="202"/>
      <c r="AF847" s="202"/>
      <c r="AG847" s="202"/>
      <c r="AH847" s="202"/>
      <c r="AI847" s="202"/>
      <c r="AJ847" s="202"/>
      <c r="AK847" s="202"/>
      <c r="AL847" s="202"/>
      <c r="AM847" s="202"/>
      <c r="AN847" s="202"/>
      <c r="AO847" s="202"/>
      <c r="AP847" s="202"/>
      <c r="AQ847" s="202"/>
      <c r="AR847" s="202"/>
      <c r="AS847" s="202"/>
      <c r="AT847" s="202"/>
      <c r="AU847" s="202"/>
      <c r="AV847" s="202"/>
      <c r="AW847" s="202"/>
      <c r="AX847" s="202"/>
      <c r="AY847" s="202"/>
      <c r="AZ847" s="202"/>
      <c r="BA847" s="202"/>
      <c r="BB847" s="202"/>
      <c r="BC847" s="202"/>
      <c r="BD847" s="202"/>
      <c r="BE847" s="202"/>
      <c r="BF847" s="202"/>
      <c r="BG847" s="202"/>
      <c r="BH847" s="202"/>
      <c r="BI847" s="202"/>
      <c r="BJ847" s="202"/>
      <c r="BK847" s="202"/>
      <c r="BL847" s="202"/>
      <c r="BM847" s="202"/>
      <c r="BN847" s="202"/>
      <c r="BO847" s="202"/>
      <c r="BP847" s="202"/>
      <c r="BQ847" s="202"/>
      <c r="BR847" s="202"/>
      <c r="BS847" s="202"/>
      <c r="BT847" s="202"/>
      <c r="BU847" s="202"/>
      <c r="BV847" s="202"/>
      <c r="BW847" s="202"/>
      <c r="BX847" s="202"/>
    </row>
    <row r="848" spans="1:76" ht="11.25" customHeight="1" x14ac:dyDescent="0.2">
      <c r="A848" s="201"/>
      <c r="B848" s="201"/>
      <c r="C848" s="201"/>
      <c r="D848" s="201"/>
      <c r="E848" s="201"/>
      <c r="F848" s="201"/>
      <c r="G848" s="201"/>
      <c r="Z848" s="202"/>
      <c r="AA848" s="202"/>
      <c r="AB848" s="202"/>
      <c r="AC848" s="202"/>
      <c r="AD848" s="202"/>
      <c r="AE848" s="202"/>
      <c r="AF848" s="202"/>
      <c r="AG848" s="202"/>
      <c r="AH848" s="202"/>
      <c r="AI848" s="202"/>
      <c r="AJ848" s="202"/>
      <c r="AK848" s="202"/>
      <c r="AL848" s="202"/>
      <c r="AM848" s="202"/>
      <c r="AN848" s="202"/>
      <c r="AO848" s="202"/>
      <c r="AP848" s="202"/>
      <c r="AQ848" s="202"/>
      <c r="AR848" s="202"/>
      <c r="AS848" s="202"/>
      <c r="AT848" s="202"/>
      <c r="AU848" s="202"/>
      <c r="AV848" s="202"/>
      <c r="AW848" s="202"/>
      <c r="AX848" s="202"/>
      <c r="AY848" s="202"/>
      <c r="AZ848" s="202"/>
      <c r="BA848" s="202"/>
      <c r="BB848" s="202"/>
      <c r="BC848" s="202"/>
      <c r="BD848" s="202"/>
      <c r="BE848" s="202"/>
      <c r="BF848" s="202"/>
      <c r="BG848" s="202"/>
      <c r="BH848" s="202"/>
      <c r="BI848" s="202"/>
      <c r="BJ848" s="202"/>
      <c r="BK848" s="202"/>
      <c r="BL848" s="202"/>
      <c r="BM848" s="202"/>
      <c r="BN848" s="202"/>
      <c r="BO848" s="202"/>
      <c r="BP848" s="202"/>
      <c r="BQ848" s="202"/>
      <c r="BR848" s="202"/>
      <c r="BS848" s="202"/>
      <c r="BT848" s="202"/>
      <c r="BU848" s="202"/>
      <c r="BV848" s="202"/>
      <c r="BW848" s="202"/>
      <c r="BX848" s="202"/>
    </row>
    <row r="849" spans="1:76" ht="11.25" customHeight="1" x14ac:dyDescent="0.2">
      <c r="A849" s="201"/>
      <c r="B849" s="201"/>
      <c r="C849" s="201"/>
      <c r="D849" s="201"/>
      <c r="E849" s="201"/>
      <c r="F849" s="201"/>
      <c r="G849" s="201"/>
      <c r="Z849" s="202"/>
      <c r="AA849" s="202"/>
      <c r="AB849" s="202"/>
      <c r="AC849" s="202"/>
      <c r="AD849" s="202"/>
      <c r="AE849" s="202"/>
      <c r="AF849" s="202"/>
      <c r="AG849" s="202"/>
      <c r="AH849" s="202"/>
      <c r="AI849" s="202"/>
      <c r="AJ849" s="202"/>
      <c r="AK849" s="202"/>
      <c r="AL849" s="202"/>
      <c r="AM849" s="202"/>
      <c r="AN849" s="202"/>
      <c r="AO849" s="202"/>
      <c r="AP849" s="202"/>
      <c r="AQ849" s="202"/>
      <c r="AR849" s="202"/>
      <c r="AS849" s="202"/>
      <c r="AT849" s="202"/>
      <c r="AU849" s="202"/>
      <c r="AV849" s="202"/>
      <c r="AW849" s="202"/>
      <c r="AX849" s="202"/>
      <c r="AY849" s="202"/>
      <c r="AZ849" s="202"/>
      <c r="BA849" s="202"/>
      <c r="BB849" s="202"/>
      <c r="BC849" s="202"/>
      <c r="BD849" s="202"/>
      <c r="BE849" s="202"/>
      <c r="BF849" s="202"/>
      <c r="BG849" s="202"/>
      <c r="BH849" s="202"/>
      <c r="BI849" s="202"/>
      <c r="BJ849" s="202"/>
      <c r="BK849" s="202"/>
      <c r="BL849" s="202"/>
      <c r="BM849" s="202"/>
      <c r="BN849" s="202"/>
      <c r="BO849" s="202"/>
      <c r="BP849" s="202"/>
      <c r="BQ849" s="202"/>
      <c r="BR849" s="202"/>
      <c r="BS849" s="202"/>
      <c r="BT849" s="202"/>
      <c r="BU849" s="202"/>
      <c r="BV849" s="202"/>
      <c r="BW849" s="202"/>
      <c r="BX849" s="202"/>
    </row>
    <row r="850" spans="1:76" ht="11.25" customHeight="1" x14ac:dyDescent="0.2">
      <c r="A850" s="201"/>
      <c r="B850" s="201"/>
      <c r="C850" s="201"/>
      <c r="D850" s="201"/>
      <c r="E850" s="201"/>
      <c r="F850" s="201"/>
      <c r="G850" s="201"/>
      <c r="Z850" s="202"/>
      <c r="AA850" s="202"/>
      <c r="AB850" s="202"/>
      <c r="AC850" s="202"/>
      <c r="AD850" s="202"/>
      <c r="AE850" s="202"/>
      <c r="AF850" s="202"/>
      <c r="AG850" s="202"/>
      <c r="AH850" s="202"/>
      <c r="AI850" s="202"/>
      <c r="AJ850" s="202"/>
      <c r="AK850" s="202"/>
      <c r="AL850" s="202"/>
      <c r="AM850" s="202"/>
      <c r="AN850" s="202"/>
      <c r="AO850" s="202"/>
      <c r="AP850" s="202"/>
      <c r="AQ850" s="202"/>
      <c r="AR850" s="202"/>
      <c r="AS850" s="202"/>
      <c r="AT850" s="202"/>
      <c r="AU850" s="202"/>
      <c r="AV850" s="202"/>
      <c r="AW850" s="202"/>
      <c r="AX850" s="202"/>
      <c r="AY850" s="202"/>
      <c r="AZ850" s="202"/>
      <c r="BA850" s="202"/>
      <c r="BB850" s="202"/>
      <c r="BC850" s="202"/>
      <c r="BD850" s="202"/>
      <c r="BE850" s="202"/>
      <c r="BF850" s="202"/>
      <c r="BG850" s="202"/>
      <c r="BH850" s="202"/>
      <c r="BI850" s="202"/>
      <c r="BJ850" s="202"/>
      <c r="BK850" s="202"/>
      <c r="BL850" s="202"/>
      <c r="BM850" s="202"/>
      <c r="BN850" s="202"/>
      <c r="BO850" s="202"/>
      <c r="BP850" s="202"/>
      <c r="BQ850" s="202"/>
      <c r="BR850" s="202"/>
      <c r="BS850" s="202"/>
      <c r="BT850" s="202"/>
      <c r="BU850" s="202"/>
      <c r="BV850" s="202"/>
      <c r="BW850" s="202"/>
      <c r="BX850" s="202"/>
    </row>
    <row r="851" spans="1:76" ht="11.25" customHeight="1" x14ac:dyDescent="0.2">
      <c r="A851" s="201"/>
      <c r="B851" s="201"/>
      <c r="C851" s="201"/>
      <c r="D851" s="201"/>
      <c r="E851" s="201"/>
      <c r="F851" s="201"/>
      <c r="G851" s="201"/>
      <c r="Z851" s="202"/>
      <c r="AA851" s="202"/>
      <c r="AB851" s="202"/>
      <c r="AC851" s="202"/>
      <c r="AD851" s="202"/>
      <c r="AE851" s="202"/>
      <c r="AF851" s="202"/>
      <c r="AG851" s="202"/>
      <c r="AH851" s="202"/>
      <c r="AI851" s="202"/>
      <c r="AJ851" s="202"/>
      <c r="AK851" s="202"/>
      <c r="AL851" s="202"/>
      <c r="AM851" s="202"/>
      <c r="AN851" s="202"/>
      <c r="AO851" s="202"/>
      <c r="AP851" s="202"/>
      <c r="AQ851" s="202"/>
      <c r="AR851" s="202"/>
      <c r="AS851" s="202"/>
      <c r="AT851" s="202"/>
      <c r="AU851" s="202"/>
      <c r="AV851" s="202"/>
      <c r="AW851" s="202"/>
      <c r="AX851" s="202"/>
      <c r="AY851" s="202"/>
      <c r="AZ851" s="202"/>
      <c r="BA851" s="202"/>
      <c r="BB851" s="202"/>
      <c r="BC851" s="202"/>
      <c r="BD851" s="202"/>
      <c r="BE851" s="202"/>
      <c r="BF851" s="202"/>
      <c r="BG851" s="202"/>
      <c r="BH851" s="202"/>
      <c r="BI851" s="202"/>
      <c r="BJ851" s="202"/>
      <c r="BK851" s="202"/>
      <c r="BL851" s="202"/>
      <c r="BM851" s="202"/>
      <c r="BN851" s="202"/>
      <c r="BO851" s="202"/>
      <c r="BP851" s="202"/>
      <c r="BQ851" s="202"/>
      <c r="BR851" s="202"/>
      <c r="BS851" s="202"/>
      <c r="BT851" s="202"/>
      <c r="BU851" s="202"/>
      <c r="BV851" s="202"/>
      <c r="BW851" s="202"/>
      <c r="BX851" s="202"/>
    </row>
    <row r="852" spans="1:76" ht="11.25" customHeight="1" x14ac:dyDescent="0.2">
      <c r="A852" s="201"/>
      <c r="B852" s="201"/>
      <c r="C852" s="201"/>
      <c r="D852" s="201"/>
      <c r="E852" s="201"/>
      <c r="F852" s="201"/>
      <c r="G852" s="201"/>
      <c r="Z852" s="202"/>
      <c r="AA852" s="202"/>
      <c r="AB852" s="202"/>
      <c r="AC852" s="202"/>
      <c r="AD852" s="202"/>
      <c r="AE852" s="202"/>
      <c r="AF852" s="202"/>
      <c r="AG852" s="202"/>
      <c r="AH852" s="202"/>
      <c r="AI852" s="202"/>
      <c r="AJ852" s="202"/>
      <c r="AK852" s="202"/>
      <c r="AL852" s="202"/>
      <c r="AM852" s="202"/>
      <c r="AN852" s="202"/>
      <c r="AO852" s="202"/>
      <c r="AP852" s="202"/>
      <c r="AQ852" s="202"/>
      <c r="AR852" s="202"/>
      <c r="AS852" s="202"/>
      <c r="AT852" s="202"/>
      <c r="AU852" s="202"/>
      <c r="AV852" s="202"/>
      <c r="AW852" s="202"/>
      <c r="AX852" s="202"/>
      <c r="AY852" s="202"/>
      <c r="AZ852" s="202"/>
      <c r="BA852" s="202"/>
      <c r="BB852" s="202"/>
      <c r="BC852" s="202"/>
      <c r="BD852" s="202"/>
      <c r="BE852" s="202"/>
      <c r="BF852" s="202"/>
      <c r="BG852" s="202"/>
      <c r="BH852" s="202"/>
      <c r="BI852" s="202"/>
      <c r="BJ852" s="202"/>
      <c r="BK852" s="202"/>
      <c r="BL852" s="202"/>
      <c r="BM852" s="202"/>
      <c r="BN852" s="202"/>
      <c r="BO852" s="202"/>
      <c r="BP852" s="202"/>
      <c r="BQ852" s="202"/>
      <c r="BR852" s="202"/>
      <c r="BS852" s="202"/>
      <c r="BT852" s="202"/>
      <c r="BU852" s="202"/>
      <c r="BV852" s="202"/>
      <c r="BW852" s="202"/>
      <c r="BX852" s="202"/>
    </row>
    <row r="853" spans="1:76" ht="11.25" customHeight="1" x14ac:dyDescent="0.2">
      <c r="A853" s="201"/>
      <c r="B853" s="201"/>
      <c r="C853" s="201"/>
      <c r="D853" s="201"/>
      <c r="E853" s="201"/>
      <c r="F853" s="201"/>
      <c r="G853" s="201"/>
      <c r="Z853" s="202"/>
      <c r="AA853" s="202"/>
      <c r="AB853" s="202"/>
      <c r="AC853" s="202"/>
      <c r="AD853" s="202"/>
      <c r="AE853" s="202"/>
      <c r="AF853" s="202"/>
      <c r="AG853" s="202"/>
      <c r="AH853" s="202"/>
      <c r="AI853" s="202"/>
      <c r="AJ853" s="202"/>
      <c r="AK853" s="202"/>
      <c r="AL853" s="202"/>
      <c r="AM853" s="202"/>
      <c r="AN853" s="202"/>
      <c r="AO853" s="202"/>
      <c r="AP853" s="202"/>
      <c r="AQ853" s="202"/>
      <c r="AR853" s="202"/>
      <c r="AS853" s="202"/>
      <c r="AT853" s="202"/>
      <c r="AU853" s="202"/>
      <c r="AV853" s="202"/>
      <c r="AW853" s="202"/>
      <c r="AX853" s="202"/>
      <c r="AY853" s="202"/>
      <c r="AZ853" s="202"/>
      <c r="BA853" s="202"/>
      <c r="BB853" s="202"/>
      <c r="BC853" s="202"/>
      <c r="BD853" s="202"/>
      <c r="BE853" s="202"/>
      <c r="BF853" s="202"/>
      <c r="BG853" s="202"/>
      <c r="BH853" s="202"/>
      <c r="BI853" s="202"/>
      <c r="BJ853" s="202"/>
      <c r="BK853" s="202"/>
      <c r="BL853" s="202"/>
      <c r="BM853" s="202"/>
      <c r="BN853" s="202"/>
      <c r="BO853" s="202"/>
      <c r="BP853" s="202"/>
      <c r="BQ853" s="202"/>
      <c r="BR853" s="202"/>
      <c r="BS853" s="202"/>
      <c r="BT853" s="202"/>
      <c r="BU853" s="202"/>
      <c r="BV853" s="202"/>
      <c r="BW853" s="202"/>
      <c r="BX853" s="202"/>
    </row>
    <row r="854" spans="1:76" ht="11.25" customHeight="1" x14ac:dyDescent="0.2">
      <c r="A854" s="201"/>
      <c r="B854" s="201"/>
      <c r="C854" s="201"/>
      <c r="D854" s="201"/>
      <c r="E854" s="201"/>
      <c r="F854" s="201"/>
      <c r="G854" s="201"/>
      <c r="Z854" s="202"/>
      <c r="AA854" s="202"/>
      <c r="AB854" s="202"/>
      <c r="AC854" s="202"/>
      <c r="AD854" s="202"/>
      <c r="AE854" s="202"/>
      <c r="AF854" s="202"/>
      <c r="AG854" s="202"/>
      <c r="AH854" s="202"/>
      <c r="AI854" s="202"/>
      <c r="AJ854" s="202"/>
      <c r="AK854" s="202"/>
      <c r="AL854" s="202"/>
      <c r="AM854" s="202"/>
      <c r="AN854" s="202"/>
      <c r="AO854" s="202"/>
      <c r="AP854" s="202"/>
      <c r="AQ854" s="202"/>
      <c r="AR854" s="202"/>
      <c r="AS854" s="202"/>
      <c r="AT854" s="202"/>
      <c r="AU854" s="202"/>
      <c r="AV854" s="202"/>
      <c r="AW854" s="202"/>
      <c r="AX854" s="202"/>
      <c r="AY854" s="202"/>
      <c r="AZ854" s="202"/>
      <c r="BA854" s="202"/>
      <c r="BB854" s="202"/>
      <c r="BC854" s="202"/>
      <c r="BD854" s="202"/>
      <c r="BE854" s="202"/>
      <c r="BF854" s="202"/>
      <c r="BG854" s="202"/>
      <c r="BH854" s="202"/>
      <c r="BI854" s="202"/>
      <c r="BJ854" s="202"/>
      <c r="BK854" s="202"/>
      <c r="BL854" s="202"/>
      <c r="BM854" s="202"/>
      <c r="BN854" s="202"/>
      <c r="BO854" s="202"/>
      <c r="BP854" s="202"/>
      <c r="BQ854" s="202"/>
      <c r="BR854" s="202"/>
      <c r="BS854" s="202"/>
      <c r="BT854" s="202"/>
      <c r="BU854" s="202"/>
      <c r="BV854" s="202"/>
      <c r="BW854" s="202"/>
      <c r="BX854" s="202"/>
    </row>
    <row r="855" spans="1:76" ht="11.25" customHeight="1" x14ac:dyDescent="0.2">
      <c r="A855" s="201"/>
      <c r="B855" s="201"/>
      <c r="C855" s="201"/>
      <c r="D855" s="201"/>
      <c r="E855" s="201"/>
      <c r="F855" s="201"/>
      <c r="G855" s="201"/>
      <c r="Z855" s="202"/>
      <c r="AA855" s="202"/>
      <c r="AB855" s="202"/>
      <c r="AC855" s="202"/>
      <c r="AD855" s="202"/>
      <c r="AE855" s="202"/>
      <c r="AF855" s="202"/>
      <c r="AG855" s="202"/>
      <c r="AH855" s="202"/>
      <c r="AI855" s="202"/>
      <c r="AJ855" s="202"/>
      <c r="AK855" s="202"/>
      <c r="AL855" s="202"/>
      <c r="AM855" s="202"/>
      <c r="AN855" s="202"/>
      <c r="AO855" s="202"/>
      <c r="AP855" s="202"/>
      <c r="AQ855" s="202"/>
      <c r="AR855" s="202"/>
      <c r="AS855" s="202"/>
      <c r="AT855" s="202"/>
      <c r="AU855" s="202"/>
      <c r="AV855" s="202"/>
      <c r="AW855" s="202"/>
      <c r="AX855" s="202"/>
      <c r="AY855" s="202"/>
      <c r="AZ855" s="202"/>
      <c r="BA855" s="202"/>
      <c r="BB855" s="202"/>
      <c r="BC855" s="202"/>
      <c r="BD855" s="202"/>
      <c r="BE855" s="202"/>
      <c r="BF855" s="202"/>
      <c r="BG855" s="202"/>
      <c r="BH855" s="202"/>
      <c r="BI855" s="202"/>
      <c r="BJ855" s="202"/>
      <c r="BK855" s="202"/>
      <c r="BL855" s="202"/>
      <c r="BM855" s="202"/>
      <c r="BN855" s="202"/>
      <c r="BO855" s="202"/>
      <c r="BP855" s="202"/>
      <c r="BQ855" s="202"/>
      <c r="BR855" s="202"/>
      <c r="BS855" s="202"/>
      <c r="BT855" s="202"/>
      <c r="BU855" s="202"/>
      <c r="BV855" s="202"/>
      <c r="BW855" s="202"/>
      <c r="BX855" s="202"/>
    </row>
    <row r="856" spans="1:76" ht="11.25" customHeight="1" x14ac:dyDescent="0.2">
      <c r="A856" s="201"/>
      <c r="B856" s="201"/>
      <c r="C856" s="201"/>
      <c r="D856" s="201"/>
      <c r="E856" s="201"/>
      <c r="F856" s="201"/>
      <c r="G856" s="201"/>
      <c r="Z856" s="202"/>
      <c r="AA856" s="202"/>
      <c r="AB856" s="202"/>
      <c r="AC856" s="202"/>
      <c r="AD856" s="202"/>
      <c r="AE856" s="202"/>
      <c r="AF856" s="202"/>
      <c r="AG856" s="202"/>
      <c r="AH856" s="202"/>
      <c r="AI856" s="202"/>
      <c r="AJ856" s="202"/>
      <c r="AK856" s="202"/>
      <c r="AL856" s="202"/>
      <c r="AM856" s="202"/>
      <c r="AN856" s="202"/>
      <c r="AO856" s="202"/>
      <c r="AP856" s="202"/>
      <c r="AQ856" s="202"/>
      <c r="AR856" s="202"/>
      <c r="AS856" s="202"/>
      <c r="AT856" s="202"/>
      <c r="AU856" s="202"/>
      <c r="AV856" s="202"/>
      <c r="AW856" s="202"/>
      <c r="AX856" s="202"/>
      <c r="AY856" s="202"/>
      <c r="AZ856" s="202"/>
      <c r="BA856" s="202"/>
      <c r="BB856" s="202"/>
      <c r="BC856" s="202"/>
      <c r="BD856" s="202"/>
      <c r="BE856" s="202"/>
      <c r="BF856" s="202"/>
      <c r="BG856" s="202"/>
      <c r="BH856" s="202"/>
      <c r="BI856" s="202"/>
      <c r="BJ856" s="202"/>
      <c r="BK856" s="202"/>
      <c r="BL856" s="202"/>
      <c r="BM856" s="202"/>
      <c r="BN856" s="202"/>
      <c r="BO856" s="202"/>
      <c r="BP856" s="202"/>
      <c r="BQ856" s="202"/>
      <c r="BR856" s="202"/>
      <c r="BS856" s="202"/>
      <c r="BT856" s="202"/>
      <c r="BU856" s="202"/>
      <c r="BV856" s="202"/>
      <c r="BW856" s="202"/>
      <c r="BX856" s="202"/>
    </row>
    <row r="857" spans="1:76" ht="11.25" customHeight="1" x14ac:dyDescent="0.2">
      <c r="A857" s="201"/>
      <c r="B857" s="201"/>
      <c r="C857" s="201"/>
      <c r="D857" s="201"/>
      <c r="E857" s="201"/>
      <c r="F857" s="201"/>
      <c r="G857" s="201"/>
      <c r="Z857" s="202"/>
      <c r="AA857" s="202"/>
      <c r="AB857" s="202"/>
      <c r="AC857" s="202"/>
      <c r="AD857" s="202"/>
      <c r="AE857" s="202"/>
      <c r="AF857" s="202"/>
      <c r="AG857" s="202"/>
      <c r="AH857" s="202"/>
      <c r="AI857" s="202"/>
      <c r="AJ857" s="202"/>
      <c r="AK857" s="202"/>
      <c r="AL857" s="202"/>
      <c r="AM857" s="202"/>
      <c r="AN857" s="202"/>
      <c r="AO857" s="202"/>
      <c r="AP857" s="202"/>
      <c r="AQ857" s="202"/>
      <c r="AR857" s="202"/>
      <c r="AS857" s="202"/>
      <c r="AT857" s="202"/>
      <c r="AU857" s="202"/>
      <c r="AV857" s="202"/>
      <c r="AW857" s="202"/>
      <c r="AX857" s="202"/>
      <c r="AY857" s="202"/>
      <c r="AZ857" s="202"/>
      <c r="BA857" s="202"/>
      <c r="BB857" s="202"/>
      <c r="BC857" s="202"/>
      <c r="BD857" s="202"/>
      <c r="BE857" s="202"/>
      <c r="BF857" s="202"/>
      <c r="BG857" s="202"/>
      <c r="BH857" s="202"/>
      <c r="BI857" s="202"/>
      <c r="BJ857" s="202"/>
      <c r="BK857" s="202"/>
      <c r="BL857" s="202"/>
      <c r="BM857" s="202"/>
      <c r="BN857" s="202"/>
      <c r="BO857" s="202"/>
      <c r="BP857" s="202"/>
      <c r="BQ857" s="202"/>
      <c r="BR857" s="202"/>
      <c r="BS857" s="202"/>
      <c r="BT857" s="202"/>
      <c r="BU857" s="202"/>
      <c r="BV857" s="202"/>
      <c r="BW857" s="202"/>
      <c r="BX857" s="202"/>
    </row>
    <row r="858" spans="1:76" ht="11.25" customHeight="1" x14ac:dyDescent="0.2">
      <c r="A858" s="201"/>
      <c r="B858" s="201"/>
      <c r="C858" s="201"/>
      <c r="D858" s="201"/>
      <c r="E858" s="201"/>
      <c r="F858" s="201"/>
      <c r="G858" s="201"/>
      <c r="Z858" s="202"/>
      <c r="AA858" s="202"/>
      <c r="AB858" s="202"/>
      <c r="AC858" s="202"/>
      <c r="AD858" s="202"/>
      <c r="AE858" s="202"/>
      <c r="AF858" s="202"/>
      <c r="AG858" s="202"/>
      <c r="AH858" s="202"/>
      <c r="AI858" s="202"/>
      <c r="AJ858" s="202"/>
      <c r="AK858" s="202"/>
      <c r="AL858" s="202"/>
      <c r="AM858" s="202"/>
      <c r="AN858" s="202"/>
      <c r="AO858" s="202"/>
      <c r="AP858" s="202"/>
      <c r="AQ858" s="202"/>
      <c r="AR858" s="202"/>
      <c r="AS858" s="202"/>
      <c r="AT858" s="202"/>
      <c r="AU858" s="202"/>
      <c r="AV858" s="202"/>
      <c r="AW858" s="202"/>
      <c r="AX858" s="202"/>
      <c r="AY858" s="202"/>
      <c r="AZ858" s="202"/>
      <c r="BA858" s="202"/>
      <c r="BB858" s="202"/>
      <c r="BC858" s="202"/>
      <c r="BD858" s="202"/>
      <c r="BE858" s="202"/>
      <c r="BF858" s="202"/>
      <c r="BG858" s="202"/>
      <c r="BH858" s="202"/>
      <c r="BI858" s="202"/>
      <c r="BJ858" s="202"/>
      <c r="BK858" s="202"/>
      <c r="BL858" s="202"/>
      <c r="BM858" s="202"/>
      <c r="BN858" s="202"/>
      <c r="BO858" s="202"/>
      <c r="BP858" s="202"/>
      <c r="BQ858" s="202"/>
      <c r="BR858" s="202"/>
      <c r="BS858" s="202"/>
      <c r="BT858" s="202"/>
      <c r="BU858" s="202"/>
      <c r="BV858" s="202"/>
      <c r="BW858" s="202"/>
      <c r="BX858" s="202"/>
    </row>
    <row r="859" spans="1:76" ht="11.25" customHeight="1" x14ac:dyDescent="0.2">
      <c r="A859" s="201"/>
      <c r="B859" s="201"/>
      <c r="C859" s="201"/>
      <c r="D859" s="201"/>
      <c r="E859" s="201"/>
      <c r="F859" s="201"/>
      <c r="G859" s="201"/>
      <c r="Z859" s="202"/>
      <c r="AA859" s="202"/>
      <c r="AB859" s="202"/>
      <c r="AC859" s="202"/>
      <c r="AD859" s="202"/>
      <c r="AE859" s="202"/>
      <c r="AF859" s="202"/>
      <c r="AG859" s="202"/>
      <c r="AH859" s="202"/>
      <c r="AI859" s="202"/>
      <c r="AJ859" s="202"/>
      <c r="AK859" s="202"/>
      <c r="AL859" s="202"/>
      <c r="AM859" s="202"/>
      <c r="AN859" s="202"/>
      <c r="AO859" s="202"/>
      <c r="AP859" s="202"/>
      <c r="AQ859" s="202"/>
      <c r="AR859" s="202"/>
      <c r="AS859" s="202"/>
      <c r="AT859" s="202"/>
      <c r="AU859" s="202"/>
      <c r="AV859" s="202"/>
      <c r="AW859" s="202"/>
      <c r="AX859" s="202"/>
      <c r="AY859" s="202"/>
      <c r="AZ859" s="202"/>
      <c r="BA859" s="202"/>
      <c r="BB859" s="202"/>
      <c r="BC859" s="202"/>
      <c r="BD859" s="202"/>
      <c r="BE859" s="202"/>
      <c r="BF859" s="202"/>
      <c r="BG859" s="202"/>
      <c r="BH859" s="202"/>
      <c r="BI859" s="202"/>
      <c r="BJ859" s="202"/>
      <c r="BK859" s="202"/>
      <c r="BL859" s="202"/>
      <c r="BM859" s="202"/>
      <c r="BN859" s="202"/>
      <c r="BO859" s="202"/>
      <c r="BP859" s="202"/>
      <c r="BQ859" s="202"/>
      <c r="BR859" s="202"/>
      <c r="BS859" s="202"/>
      <c r="BT859" s="202"/>
      <c r="BU859" s="202"/>
      <c r="BV859" s="202"/>
      <c r="BW859" s="202"/>
      <c r="BX859" s="202"/>
    </row>
    <row r="860" spans="1:76" ht="11.25" customHeight="1" x14ac:dyDescent="0.2">
      <c r="A860" s="201"/>
      <c r="B860" s="201"/>
      <c r="C860" s="201"/>
      <c r="D860" s="201"/>
      <c r="E860" s="201"/>
      <c r="F860" s="201"/>
      <c r="G860" s="201"/>
      <c r="Z860" s="202"/>
      <c r="AA860" s="202"/>
      <c r="AB860" s="202"/>
      <c r="AC860" s="202"/>
      <c r="AD860" s="202"/>
      <c r="AE860" s="202"/>
      <c r="AF860" s="202"/>
      <c r="AG860" s="202"/>
      <c r="AH860" s="202"/>
      <c r="AI860" s="202"/>
      <c r="AJ860" s="202"/>
      <c r="AK860" s="202"/>
      <c r="AL860" s="202"/>
      <c r="AM860" s="202"/>
      <c r="AN860" s="202"/>
      <c r="AO860" s="202"/>
      <c r="AP860" s="202"/>
      <c r="AQ860" s="202"/>
      <c r="AR860" s="202"/>
      <c r="AS860" s="202"/>
      <c r="AT860" s="202"/>
      <c r="AU860" s="202"/>
      <c r="AV860" s="202"/>
      <c r="AW860" s="202"/>
      <c r="AX860" s="202"/>
      <c r="AY860" s="202"/>
      <c r="AZ860" s="202"/>
      <c r="BA860" s="202"/>
      <c r="BB860" s="202"/>
      <c r="BC860" s="202"/>
      <c r="BD860" s="202"/>
      <c r="BE860" s="202"/>
      <c r="BF860" s="202"/>
      <c r="BG860" s="202"/>
      <c r="BH860" s="202"/>
      <c r="BI860" s="202"/>
      <c r="BJ860" s="202"/>
      <c r="BK860" s="202"/>
      <c r="BL860" s="202"/>
      <c r="BM860" s="202"/>
      <c r="BN860" s="202"/>
      <c r="BO860" s="202"/>
      <c r="BP860" s="202"/>
      <c r="BQ860" s="202"/>
      <c r="BR860" s="202"/>
      <c r="BS860" s="202"/>
      <c r="BT860" s="202"/>
      <c r="BU860" s="202"/>
      <c r="BV860" s="202"/>
      <c r="BW860" s="202"/>
      <c r="BX860" s="202"/>
    </row>
    <row r="861" spans="1:76" ht="11.25" customHeight="1" x14ac:dyDescent="0.2">
      <c r="A861" s="201"/>
      <c r="B861" s="201"/>
      <c r="C861" s="201"/>
      <c r="D861" s="201"/>
      <c r="E861" s="201"/>
      <c r="F861" s="201"/>
      <c r="G861" s="201"/>
      <c r="Z861" s="202"/>
      <c r="AA861" s="202"/>
      <c r="AB861" s="202"/>
      <c r="AC861" s="202"/>
      <c r="AD861" s="202"/>
      <c r="AE861" s="202"/>
      <c r="AF861" s="202"/>
      <c r="AG861" s="202"/>
      <c r="AH861" s="202"/>
      <c r="AI861" s="202"/>
      <c r="AJ861" s="202"/>
      <c r="AK861" s="202"/>
      <c r="AL861" s="202"/>
      <c r="AM861" s="202"/>
      <c r="AN861" s="202"/>
      <c r="AO861" s="202"/>
      <c r="AP861" s="202"/>
      <c r="AQ861" s="202"/>
      <c r="AR861" s="202"/>
      <c r="AS861" s="202"/>
      <c r="AT861" s="202"/>
      <c r="AU861" s="202"/>
      <c r="AV861" s="202"/>
      <c r="AW861" s="202"/>
      <c r="AX861" s="202"/>
      <c r="AY861" s="202"/>
      <c r="AZ861" s="202"/>
      <c r="BA861" s="202"/>
      <c r="BB861" s="202"/>
      <c r="BC861" s="202"/>
      <c r="BD861" s="202"/>
      <c r="BE861" s="202"/>
      <c r="BF861" s="202"/>
      <c r="BG861" s="202"/>
      <c r="BH861" s="202"/>
      <c r="BI861" s="202"/>
      <c r="BJ861" s="202"/>
      <c r="BK861" s="202"/>
      <c r="BL861" s="202"/>
      <c r="BM861" s="202"/>
      <c r="BN861" s="202"/>
      <c r="BO861" s="202"/>
      <c r="BP861" s="202"/>
      <c r="BQ861" s="202"/>
      <c r="BR861" s="202"/>
      <c r="BS861" s="202"/>
      <c r="BT861" s="202"/>
      <c r="BU861" s="202"/>
      <c r="BV861" s="202"/>
      <c r="BW861" s="202"/>
      <c r="BX861" s="202"/>
    </row>
    <row r="862" spans="1:76" ht="11.25" customHeight="1" x14ac:dyDescent="0.2">
      <c r="A862" s="201"/>
      <c r="B862" s="201"/>
      <c r="C862" s="201"/>
      <c r="D862" s="201"/>
      <c r="E862" s="201"/>
      <c r="F862" s="201"/>
      <c r="G862" s="201"/>
      <c r="Z862" s="202"/>
      <c r="AA862" s="202"/>
      <c r="AB862" s="202"/>
      <c r="AC862" s="202"/>
      <c r="AD862" s="202"/>
      <c r="AE862" s="202"/>
      <c r="AF862" s="202"/>
      <c r="AG862" s="202"/>
      <c r="AH862" s="202"/>
      <c r="AI862" s="202"/>
      <c r="AJ862" s="202"/>
      <c r="AK862" s="202"/>
      <c r="AL862" s="202"/>
      <c r="AM862" s="202"/>
      <c r="AN862" s="202"/>
      <c r="AO862" s="202"/>
      <c r="AP862" s="202"/>
      <c r="AQ862" s="202"/>
      <c r="AR862" s="202"/>
      <c r="AS862" s="202"/>
      <c r="AT862" s="202"/>
      <c r="AU862" s="202"/>
      <c r="AV862" s="202"/>
      <c r="AW862" s="202"/>
      <c r="AX862" s="202"/>
      <c r="AY862" s="202"/>
      <c r="AZ862" s="202"/>
      <c r="BA862" s="202"/>
      <c r="BB862" s="202"/>
      <c r="BC862" s="202"/>
      <c r="BD862" s="202"/>
      <c r="BE862" s="202"/>
      <c r="BF862" s="202"/>
      <c r="BG862" s="202"/>
      <c r="BH862" s="202"/>
      <c r="BI862" s="202"/>
      <c r="BJ862" s="202"/>
      <c r="BK862" s="202"/>
      <c r="BL862" s="202"/>
      <c r="BM862" s="202"/>
      <c r="BN862" s="202"/>
      <c r="BO862" s="202"/>
      <c r="BP862" s="202"/>
      <c r="BQ862" s="202"/>
      <c r="BR862" s="202"/>
      <c r="BS862" s="202"/>
      <c r="BT862" s="202"/>
      <c r="BU862" s="202"/>
      <c r="BV862" s="202"/>
      <c r="BW862" s="202"/>
      <c r="BX862" s="202"/>
    </row>
    <row r="863" spans="1:76" ht="11.25" customHeight="1" x14ac:dyDescent="0.2">
      <c r="A863" s="201"/>
      <c r="B863" s="201"/>
      <c r="C863" s="201"/>
      <c r="D863" s="201"/>
      <c r="E863" s="201"/>
      <c r="F863" s="201"/>
      <c r="G863" s="201"/>
      <c r="Z863" s="202"/>
      <c r="AA863" s="202"/>
      <c r="AB863" s="202"/>
      <c r="AC863" s="202"/>
      <c r="AD863" s="202"/>
      <c r="AE863" s="202"/>
      <c r="AF863" s="202"/>
      <c r="AG863" s="202"/>
      <c r="AH863" s="202"/>
      <c r="AI863" s="202"/>
      <c r="AJ863" s="202"/>
      <c r="AK863" s="202"/>
      <c r="AL863" s="202"/>
      <c r="AM863" s="202"/>
      <c r="AN863" s="202"/>
      <c r="AO863" s="202"/>
      <c r="AP863" s="202"/>
      <c r="AQ863" s="202"/>
      <c r="AR863" s="202"/>
      <c r="AS863" s="202"/>
      <c r="AT863" s="202"/>
      <c r="AU863" s="202"/>
      <c r="AV863" s="202"/>
      <c r="AW863" s="202"/>
      <c r="AX863" s="202"/>
      <c r="AY863" s="202"/>
      <c r="AZ863" s="202"/>
      <c r="BA863" s="202"/>
      <c r="BB863" s="202"/>
      <c r="BC863" s="202"/>
      <c r="BD863" s="202"/>
      <c r="BE863" s="202"/>
      <c r="BF863" s="202"/>
      <c r="BG863" s="202"/>
      <c r="BH863" s="202"/>
      <c r="BI863" s="202"/>
      <c r="BJ863" s="202"/>
      <c r="BK863" s="202"/>
      <c r="BL863" s="202"/>
      <c r="BM863" s="202"/>
      <c r="BN863" s="202"/>
      <c r="BO863" s="202"/>
      <c r="BP863" s="202"/>
      <c r="BQ863" s="202"/>
      <c r="BR863" s="202"/>
      <c r="BS863" s="202"/>
      <c r="BT863" s="202"/>
      <c r="BU863" s="202"/>
      <c r="BV863" s="202"/>
      <c r="BW863" s="202"/>
      <c r="BX863" s="202"/>
    </row>
    <row r="864" spans="1:76" ht="11.25" customHeight="1" x14ac:dyDescent="0.2">
      <c r="A864" s="201"/>
      <c r="B864" s="201"/>
      <c r="C864" s="201"/>
      <c r="D864" s="201"/>
      <c r="E864" s="201"/>
      <c r="F864" s="201"/>
      <c r="G864" s="201"/>
      <c r="Z864" s="202"/>
      <c r="AA864" s="202"/>
      <c r="AB864" s="202"/>
      <c r="AC864" s="202"/>
      <c r="AD864" s="202"/>
      <c r="AE864" s="202"/>
      <c r="AF864" s="202"/>
      <c r="AG864" s="202"/>
      <c r="AH864" s="202"/>
      <c r="AI864" s="202"/>
      <c r="AJ864" s="202"/>
      <c r="AK864" s="202"/>
      <c r="AL864" s="202"/>
      <c r="AM864" s="202"/>
      <c r="AN864" s="202"/>
      <c r="AO864" s="202"/>
      <c r="AP864" s="202"/>
      <c r="AQ864" s="202"/>
      <c r="AR864" s="202"/>
      <c r="AS864" s="202"/>
      <c r="AT864" s="202"/>
      <c r="AU864" s="202"/>
      <c r="AV864" s="202"/>
      <c r="AW864" s="202"/>
      <c r="AX864" s="202"/>
      <c r="AY864" s="202"/>
      <c r="AZ864" s="202"/>
      <c r="BA864" s="202"/>
      <c r="BB864" s="202"/>
      <c r="BC864" s="202"/>
      <c r="BD864" s="202"/>
      <c r="BE864" s="202"/>
      <c r="BF864" s="202"/>
      <c r="BG864" s="202"/>
      <c r="BH864" s="202"/>
      <c r="BI864" s="202"/>
      <c r="BJ864" s="202"/>
      <c r="BK864" s="202"/>
      <c r="BL864" s="202"/>
      <c r="BM864" s="202"/>
      <c r="BN864" s="202"/>
      <c r="BO864" s="202"/>
      <c r="BP864" s="202"/>
      <c r="BQ864" s="202"/>
      <c r="BR864" s="202"/>
      <c r="BS864" s="202"/>
      <c r="BT864" s="202"/>
      <c r="BU864" s="202"/>
      <c r="BV864" s="202"/>
      <c r="BW864" s="202"/>
      <c r="BX864" s="202"/>
    </row>
    <row r="865" spans="1:76" ht="11.25" customHeight="1" x14ac:dyDescent="0.2">
      <c r="A865" s="201"/>
      <c r="B865" s="201"/>
      <c r="C865" s="201"/>
      <c r="D865" s="201"/>
      <c r="E865" s="201"/>
      <c r="F865" s="201"/>
      <c r="G865" s="201"/>
      <c r="Z865" s="202"/>
      <c r="AA865" s="202"/>
      <c r="AB865" s="202"/>
      <c r="AC865" s="202"/>
      <c r="AD865" s="202"/>
      <c r="AE865" s="202"/>
      <c r="AF865" s="202"/>
      <c r="AG865" s="202"/>
      <c r="AH865" s="202"/>
      <c r="AI865" s="202"/>
      <c r="AJ865" s="202"/>
      <c r="AK865" s="202"/>
      <c r="AL865" s="202"/>
      <c r="AM865" s="202"/>
      <c r="AN865" s="202"/>
      <c r="AO865" s="202"/>
      <c r="AP865" s="202"/>
      <c r="AQ865" s="202"/>
      <c r="AR865" s="202"/>
      <c r="AS865" s="202"/>
      <c r="AT865" s="202"/>
      <c r="AU865" s="202"/>
      <c r="AV865" s="202"/>
      <c r="AW865" s="202"/>
      <c r="AX865" s="202"/>
      <c r="AY865" s="202"/>
      <c r="AZ865" s="202"/>
      <c r="BA865" s="202"/>
      <c r="BB865" s="202"/>
      <c r="BC865" s="202"/>
      <c r="BD865" s="202"/>
      <c r="BE865" s="202"/>
      <c r="BF865" s="202"/>
      <c r="BG865" s="202"/>
      <c r="BH865" s="202"/>
      <c r="BI865" s="202"/>
      <c r="BJ865" s="202"/>
      <c r="BK865" s="202"/>
      <c r="BL865" s="202"/>
      <c r="BM865" s="202"/>
      <c r="BN865" s="202"/>
      <c r="BO865" s="202"/>
      <c r="BP865" s="202"/>
      <c r="BQ865" s="202"/>
      <c r="BR865" s="202"/>
      <c r="BS865" s="202"/>
      <c r="BT865" s="202"/>
      <c r="BU865" s="202"/>
      <c r="BV865" s="202"/>
      <c r="BW865" s="202"/>
      <c r="BX865" s="202"/>
    </row>
    <row r="866" spans="1:76" ht="11.25" customHeight="1" x14ac:dyDescent="0.2">
      <c r="A866" s="201"/>
      <c r="B866" s="201"/>
      <c r="C866" s="201"/>
      <c r="D866" s="201"/>
      <c r="E866" s="201"/>
      <c r="F866" s="201"/>
      <c r="G866" s="201"/>
      <c r="Z866" s="202"/>
      <c r="AA866" s="202"/>
      <c r="AB866" s="202"/>
      <c r="AC866" s="202"/>
      <c r="AD866" s="202"/>
      <c r="AE866" s="202"/>
      <c r="AF866" s="202"/>
      <c r="AG866" s="202"/>
      <c r="AH866" s="202"/>
      <c r="AI866" s="202"/>
      <c r="AJ866" s="202"/>
      <c r="AK866" s="202"/>
      <c r="AL866" s="202"/>
      <c r="AM866" s="202"/>
      <c r="AN866" s="202"/>
      <c r="AO866" s="202"/>
      <c r="AP866" s="202"/>
      <c r="AQ866" s="202"/>
      <c r="AR866" s="202"/>
      <c r="AS866" s="202"/>
      <c r="AT866" s="202"/>
      <c r="AU866" s="202"/>
      <c r="AV866" s="202"/>
      <c r="AW866" s="202"/>
      <c r="AX866" s="202"/>
      <c r="AY866" s="202"/>
      <c r="AZ866" s="202"/>
      <c r="BA866" s="202"/>
      <c r="BB866" s="202"/>
      <c r="BC866" s="202"/>
      <c r="BD866" s="202"/>
      <c r="BE866" s="202"/>
      <c r="BF866" s="202"/>
      <c r="BG866" s="202"/>
      <c r="BH866" s="202"/>
      <c r="BI866" s="202"/>
      <c r="BJ866" s="202"/>
      <c r="BK866" s="202"/>
      <c r="BL866" s="202"/>
      <c r="BM866" s="202"/>
      <c r="BN866" s="202"/>
      <c r="BO866" s="202"/>
      <c r="BP866" s="202"/>
      <c r="BQ866" s="202"/>
      <c r="BR866" s="202"/>
      <c r="BS866" s="202"/>
      <c r="BT866" s="202"/>
      <c r="BU866" s="202"/>
      <c r="BV866" s="202"/>
      <c r="BW866" s="202"/>
      <c r="BX866" s="202"/>
    </row>
    <row r="867" spans="1:76" ht="11.25" customHeight="1" x14ac:dyDescent="0.2">
      <c r="A867" s="201"/>
      <c r="B867" s="201"/>
      <c r="C867" s="201"/>
      <c r="D867" s="201"/>
      <c r="E867" s="201"/>
      <c r="F867" s="201"/>
      <c r="G867" s="201"/>
      <c r="Z867" s="202"/>
      <c r="AA867" s="202"/>
      <c r="AB867" s="202"/>
      <c r="AC867" s="202"/>
      <c r="AD867" s="202"/>
      <c r="AE867" s="202"/>
      <c r="AF867" s="202"/>
      <c r="AG867" s="202"/>
      <c r="AH867" s="202"/>
      <c r="AI867" s="202"/>
      <c r="AJ867" s="202"/>
      <c r="AK867" s="202"/>
      <c r="AL867" s="202"/>
      <c r="AM867" s="202"/>
      <c r="AN867" s="202"/>
      <c r="AO867" s="202"/>
      <c r="AP867" s="202"/>
      <c r="AQ867" s="202"/>
      <c r="AR867" s="202"/>
      <c r="AS867" s="202"/>
      <c r="AT867" s="202"/>
      <c r="AU867" s="202"/>
      <c r="AV867" s="202"/>
      <c r="AW867" s="202"/>
      <c r="AX867" s="202"/>
      <c r="AY867" s="202"/>
      <c r="AZ867" s="202"/>
      <c r="BA867" s="202"/>
      <c r="BB867" s="202"/>
      <c r="BC867" s="202"/>
      <c r="BD867" s="202"/>
      <c r="BE867" s="202"/>
      <c r="BF867" s="202"/>
      <c r="BG867" s="202"/>
      <c r="BH867" s="202"/>
      <c r="BI867" s="202"/>
      <c r="BJ867" s="202"/>
      <c r="BK867" s="202"/>
      <c r="BL867" s="202"/>
      <c r="BM867" s="202"/>
      <c r="BN867" s="202"/>
      <c r="BO867" s="202"/>
      <c r="BP867" s="202"/>
      <c r="BQ867" s="202"/>
      <c r="BR867" s="202"/>
      <c r="BS867" s="202"/>
      <c r="BT867" s="202"/>
      <c r="BU867" s="202"/>
      <c r="BV867" s="202"/>
      <c r="BW867" s="202"/>
      <c r="BX867" s="202"/>
    </row>
    <row r="868" spans="1:76" ht="11.25" customHeight="1" x14ac:dyDescent="0.2">
      <c r="A868" s="201"/>
      <c r="B868" s="201"/>
      <c r="C868" s="201"/>
      <c r="D868" s="201"/>
      <c r="E868" s="201"/>
      <c r="F868" s="201"/>
      <c r="G868" s="201"/>
      <c r="Z868" s="202"/>
      <c r="AA868" s="202"/>
      <c r="AB868" s="202"/>
      <c r="AC868" s="202"/>
      <c r="AD868" s="202"/>
      <c r="AE868" s="202"/>
      <c r="AF868" s="202"/>
      <c r="AG868" s="202"/>
      <c r="AH868" s="202"/>
      <c r="AI868" s="202"/>
      <c r="AJ868" s="202"/>
      <c r="AK868" s="202"/>
      <c r="AL868" s="202"/>
      <c r="AM868" s="202"/>
      <c r="AN868" s="202"/>
      <c r="AO868" s="202"/>
      <c r="AP868" s="202"/>
      <c r="AQ868" s="202"/>
      <c r="AR868" s="202"/>
      <c r="AS868" s="202"/>
      <c r="AT868" s="202"/>
      <c r="AU868" s="202"/>
      <c r="AV868" s="202"/>
      <c r="AW868" s="202"/>
      <c r="AX868" s="202"/>
      <c r="AY868" s="202"/>
      <c r="AZ868" s="202"/>
      <c r="BA868" s="202"/>
      <c r="BB868" s="202"/>
      <c r="BC868" s="202"/>
      <c r="BD868" s="202"/>
      <c r="BE868" s="202"/>
      <c r="BF868" s="202"/>
      <c r="BG868" s="202"/>
      <c r="BH868" s="202"/>
      <c r="BI868" s="202"/>
      <c r="BJ868" s="202"/>
      <c r="BK868" s="202"/>
      <c r="BL868" s="202"/>
      <c r="BM868" s="202"/>
      <c r="BN868" s="202"/>
      <c r="BO868" s="202"/>
      <c r="BP868" s="202"/>
      <c r="BQ868" s="202"/>
      <c r="BR868" s="202"/>
      <c r="BS868" s="202"/>
      <c r="BT868" s="202"/>
      <c r="BU868" s="202"/>
      <c r="BV868" s="202"/>
      <c r="BW868" s="202"/>
      <c r="BX868" s="202"/>
    </row>
    <row r="869" spans="1:76" ht="11.25" customHeight="1" x14ac:dyDescent="0.2">
      <c r="A869" s="201"/>
      <c r="B869" s="201"/>
      <c r="C869" s="201"/>
      <c r="D869" s="201"/>
      <c r="E869" s="201"/>
      <c r="F869" s="201"/>
      <c r="G869" s="201"/>
      <c r="Z869" s="202"/>
      <c r="AA869" s="202"/>
      <c r="AB869" s="202"/>
      <c r="AC869" s="202"/>
      <c r="AD869" s="202"/>
      <c r="AE869" s="202"/>
      <c r="AF869" s="202"/>
      <c r="AG869" s="202"/>
      <c r="AH869" s="202"/>
      <c r="AI869" s="202"/>
      <c r="AJ869" s="202"/>
      <c r="AK869" s="202"/>
      <c r="AL869" s="202"/>
      <c r="AM869" s="202"/>
      <c r="AN869" s="202"/>
      <c r="AO869" s="202"/>
      <c r="AP869" s="202"/>
      <c r="AQ869" s="202"/>
      <c r="AR869" s="202"/>
      <c r="AS869" s="202"/>
      <c r="AT869" s="202"/>
      <c r="AU869" s="202"/>
      <c r="AV869" s="202"/>
      <c r="AW869" s="202"/>
      <c r="AX869" s="202"/>
      <c r="AY869" s="202"/>
      <c r="AZ869" s="202"/>
      <c r="BA869" s="202"/>
      <c r="BB869" s="202"/>
      <c r="BC869" s="202"/>
      <c r="BD869" s="202"/>
      <c r="BE869" s="202"/>
      <c r="BF869" s="202"/>
      <c r="BG869" s="202"/>
      <c r="BH869" s="202"/>
      <c r="BI869" s="202"/>
      <c r="BJ869" s="202"/>
      <c r="BK869" s="202"/>
      <c r="BL869" s="202"/>
      <c r="BM869" s="202"/>
      <c r="BN869" s="202"/>
      <c r="BO869" s="202"/>
      <c r="BP869" s="202"/>
      <c r="BQ869" s="202"/>
      <c r="BR869" s="202"/>
      <c r="BS869" s="202"/>
      <c r="BT869" s="202"/>
      <c r="BU869" s="202"/>
      <c r="BV869" s="202"/>
      <c r="BW869" s="202"/>
      <c r="BX869" s="202"/>
    </row>
    <row r="870" spans="1:76" ht="11.25" customHeight="1" x14ac:dyDescent="0.2">
      <c r="A870" s="201"/>
      <c r="B870" s="201"/>
      <c r="C870" s="201"/>
      <c r="D870" s="201"/>
      <c r="E870" s="201"/>
      <c r="F870" s="201"/>
      <c r="G870" s="201"/>
      <c r="Z870" s="202"/>
      <c r="AA870" s="202"/>
      <c r="AB870" s="202"/>
      <c r="AC870" s="202"/>
      <c r="AD870" s="202"/>
      <c r="AE870" s="202"/>
      <c r="AF870" s="202"/>
      <c r="AG870" s="202"/>
      <c r="AH870" s="202"/>
      <c r="AI870" s="202"/>
      <c r="AJ870" s="202"/>
      <c r="AK870" s="202"/>
      <c r="AL870" s="202"/>
      <c r="AM870" s="202"/>
      <c r="AN870" s="202"/>
      <c r="AO870" s="202"/>
      <c r="AP870" s="202"/>
      <c r="AQ870" s="202"/>
      <c r="AR870" s="202"/>
      <c r="AS870" s="202"/>
      <c r="AT870" s="202"/>
      <c r="AU870" s="202"/>
      <c r="AV870" s="202"/>
      <c r="AW870" s="202"/>
      <c r="AX870" s="202"/>
      <c r="AY870" s="202"/>
      <c r="AZ870" s="202"/>
      <c r="BA870" s="202"/>
      <c r="BB870" s="202"/>
      <c r="BC870" s="202"/>
      <c r="BD870" s="202"/>
      <c r="BE870" s="202"/>
      <c r="BF870" s="202"/>
      <c r="BG870" s="202"/>
      <c r="BH870" s="202"/>
      <c r="BI870" s="202"/>
      <c r="BJ870" s="202"/>
      <c r="BK870" s="202"/>
      <c r="BL870" s="202"/>
      <c r="BM870" s="202"/>
      <c r="BN870" s="202"/>
      <c r="BO870" s="202"/>
      <c r="BP870" s="202"/>
      <c r="BQ870" s="202"/>
      <c r="BR870" s="202"/>
      <c r="BS870" s="202"/>
      <c r="BT870" s="202"/>
      <c r="BU870" s="202"/>
      <c r="BV870" s="202"/>
      <c r="BW870" s="202"/>
      <c r="BX870" s="202"/>
    </row>
    <row r="871" spans="1:76" ht="11.25" customHeight="1" x14ac:dyDescent="0.2">
      <c r="A871" s="201"/>
      <c r="B871" s="201"/>
      <c r="C871" s="201"/>
      <c r="D871" s="201"/>
      <c r="E871" s="201"/>
      <c r="F871" s="201"/>
      <c r="G871" s="201"/>
      <c r="Z871" s="202"/>
      <c r="AA871" s="202"/>
      <c r="AB871" s="202"/>
      <c r="AC871" s="202"/>
      <c r="AD871" s="202"/>
      <c r="AE871" s="202"/>
      <c r="AF871" s="202"/>
      <c r="AG871" s="202"/>
      <c r="AH871" s="202"/>
      <c r="AI871" s="202"/>
      <c r="AJ871" s="202"/>
      <c r="AK871" s="202"/>
      <c r="AL871" s="202"/>
      <c r="AM871" s="202"/>
      <c r="AN871" s="202"/>
      <c r="AO871" s="202"/>
      <c r="AP871" s="202"/>
      <c r="AQ871" s="202"/>
      <c r="AR871" s="202"/>
      <c r="AS871" s="202"/>
      <c r="AT871" s="202"/>
      <c r="AU871" s="202"/>
      <c r="AV871" s="202"/>
      <c r="AW871" s="202"/>
      <c r="AX871" s="202"/>
      <c r="AY871" s="202"/>
      <c r="AZ871" s="202"/>
      <c r="BA871" s="202"/>
      <c r="BB871" s="202"/>
      <c r="BC871" s="202"/>
      <c r="BD871" s="202"/>
      <c r="BE871" s="202"/>
      <c r="BF871" s="202"/>
      <c r="BG871" s="202"/>
      <c r="BH871" s="202"/>
      <c r="BI871" s="202"/>
      <c r="BJ871" s="202"/>
      <c r="BK871" s="202"/>
      <c r="BL871" s="202"/>
      <c r="BM871" s="202"/>
      <c r="BN871" s="202"/>
      <c r="BO871" s="202"/>
      <c r="BP871" s="202"/>
      <c r="BQ871" s="202"/>
      <c r="BR871" s="202"/>
      <c r="BS871" s="202"/>
      <c r="BT871" s="202"/>
      <c r="BU871" s="202"/>
      <c r="BV871" s="202"/>
      <c r="BW871" s="202"/>
      <c r="BX871" s="202"/>
    </row>
    <row r="872" spans="1:76" ht="11.25" customHeight="1" x14ac:dyDescent="0.2">
      <c r="A872" s="201"/>
      <c r="B872" s="201"/>
      <c r="C872" s="201"/>
      <c r="D872" s="201"/>
      <c r="E872" s="201"/>
      <c r="F872" s="201"/>
      <c r="G872" s="201"/>
      <c r="Z872" s="202"/>
      <c r="AA872" s="202"/>
      <c r="AB872" s="202"/>
      <c r="AC872" s="202"/>
      <c r="AD872" s="202"/>
      <c r="AE872" s="202"/>
      <c r="AF872" s="202"/>
      <c r="AG872" s="202"/>
      <c r="AH872" s="202"/>
      <c r="AI872" s="202"/>
      <c r="AJ872" s="202"/>
      <c r="AK872" s="202"/>
      <c r="AL872" s="202"/>
      <c r="AM872" s="202"/>
      <c r="AN872" s="202"/>
      <c r="AO872" s="202"/>
      <c r="AP872" s="202"/>
      <c r="AQ872" s="202"/>
      <c r="AR872" s="202"/>
      <c r="AS872" s="202"/>
      <c r="AT872" s="202"/>
      <c r="AU872" s="202"/>
      <c r="AV872" s="202"/>
      <c r="AW872" s="202"/>
      <c r="AX872" s="202"/>
      <c r="AY872" s="202"/>
      <c r="AZ872" s="202"/>
      <c r="BA872" s="202"/>
      <c r="BB872" s="202"/>
      <c r="BC872" s="202"/>
      <c r="BD872" s="202"/>
      <c r="BE872" s="202"/>
      <c r="BF872" s="202"/>
      <c r="BG872" s="202"/>
      <c r="BH872" s="202"/>
      <c r="BI872" s="202"/>
      <c r="BJ872" s="202"/>
      <c r="BK872" s="202"/>
      <c r="BL872" s="202"/>
      <c r="BM872" s="202"/>
      <c r="BN872" s="202"/>
      <c r="BO872" s="202"/>
      <c r="BP872" s="202"/>
      <c r="BQ872" s="202"/>
      <c r="BR872" s="202"/>
      <c r="BS872" s="202"/>
      <c r="BT872" s="202"/>
      <c r="BU872" s="202"/>
      <c r="BV872" s="202"/>
      <c r="BW872" s="202"/>
      <c r="BX872" s="202"/>
    </row>
    <row r="873" spans="1:76" ht="11.25" customHeight="1" x14ac:dyDescent="0.2">
      <c r="A873" s="201"/>
      <c r="B873" s="201"/>
      <c r="C873" s="201"/>
      <c r="D873" s="201"/>
      <c r="E873" s="201"/>
      <c r="F873" s="201"/>
      <c r="G873" s="201"/>
      <c r="Z873" s="202"/>
      <c r="AA873" s="202"/>
      <c r="AB873" s="202"/>
      <c r="AC873" s="202"/>
      <c r="AD873" s="202"/>
      <c r="AE873" s="202"/>
      <c r="AF873" s="202"/>
      <c r="AG873" s="202"/>
      <c r="AH873" s="202"/>
      <c r="AI873" s="202"/>
      <c r="AJ873" s="202"/>
      <c r="AK873" s="202"/>
      <c r="AL873" s="202"/>
      <c r="AM873" s="202"/>
      <c r="AN873" s="202"/>
      <c r="AO873" s="202"/>
      <c r="AP873" s="202"/>
      <c r="AQ873" s="202"/>
      <c r="AR873" s="202"/>
      <c r="AS873" s="202"/>
      <c r="AT873" s="202"/>
      <c r="AU873" s="202"/>
      <c r="AV873" s="202"/>
      <c r="AW873" s="202"/>
      <c r="AX873" s="202"/>
      <c r="AY873" s="202"/>
      <c r="AZ873" s="202"/>
      <c r="BA873" s="202"/>
      <c r="BB873" s="202"/>
      <c r="BC873" s="202"/>
      <c r="BD873" s="202"/>
      <c r="BE873" s="202"/>
      <c r="BF873" s="202"/>
      <c r="BG873" s="202"/>
      <c r="BH873" s="202"/>
      <c r="BI873" s="202"/>
      <c r="BJ873" s="202"/>
      <c r="BK873" s="202"/>
      <c r="BL873" s="202"/>
      <c r="BM873" s="202"/>
      <c r="BN873" s="202"/>
      <c r="BO873" s="202"/>
      <c r="BP873" s="202"/>
      <c r="BQ873" s="202"/>
      <c r="BR873" s="202"/>
      <c r="BS873" s="202"/>
      <c r="BT873" s="202"/>
      <c r="BU873" s="202"/>
      <c r="BV873" s="202"/>
      <c r="BW873" s="202"/>
      <c r="BX873" s="202"/>
    </row>
    <row r="874" spans="1:76" ht="11.25" customHeight="1" x14ac:dyDescent="0.2">
      <c r="A874" s="201"/>
      <c r="B874" s="201"/>
      <c r="C874" s="201"/>
      <c r="D874" s="201"/>
      <c r="E874" s="201"/>
      <c r="F874" s="201"/>
      <c r="G874" s="201"/>
      <c r="Z874" s="202"/>
      <c r="AA874" s="202"/>
      <c r="AB874" s="202"/>
      <c r="AC874" s="202"/>
      <c r="AD874" s="202"/>
      <c r="AE874" s="202"/>
      <c r="AF874" s="202"/>
      <c r="AG874" s="202"/>
      <c r="AH874" s="202"/>
      <c r="AI874" s="202"/>
      <c r="AJ874" s="202"/>
      <c r="AK874" s="202"/>
      <c r="AL874" s="202"/>
      <c r="AM874" s="202"/>
      <c r="AN874" s="202"/>
      <c r="AO874" s="202"/>
      <c r="AP874" s="202"/>
      <c r="AQ874" s="202"/>
      <c r="AR874" s="202"/>
      <c r="AS874" s="202"/>
      <c r="AT874" s="202"/>
      <c r="AU874" s="202"/>
      <c r="AV874" s="202"/>
      <c r="AW874" s="202"/>
      <c r="AX874" s="202"/>
      <c r="AY874" s="202"/>
      <c r="AZ874" s="202"/>
      <c r="BA874" s="202"/>
      <c r="BB874" s="202"/>
      <c r="BC874" s="202"/>
      <c r="BD874" s="202"/>
      <c r="BE874" s="202"/>
      <c r="BF874" s="202"/>
      <c r="BG874" s="202"/>
      <c r="BH874" s="202"/>
      <c r="BI874" s="202"/>
      <c r="BJ874" s="202"/>
      <c r="BK874" s="202"/>
      <c r="BL874" s="202"/>
      <c r="BM874" s="202"/>
      <c r="BN874" s="202"/>
      <c r="BO874" s="202"/>
      <c r="BP874" s="202"/>
      <c r="BQ874" s="202"/>
      <c r="BR874" s="202"/>
      <c r="BS874" s="202"/>
      <c r="BT874" s="202"/>
      <c r="BU874" s="202"/>
      <c r="BV874" s="202"/>
      <c r="BW874" s="202"/>
      <c r="BX874" s="202"/>
    </row>
    <row r="875" spans="1:76" ht="11.25" customHeight="1" x14ac:dyDescent="0.2">
      <c r="A875" s="201"/>
      <c r="B875" s="201"/>
      <c r="C875" s="201"/>
      <c r="D875" s="201"/>
      <c r="E875" s="201"/>
      <c r="F875" s="201"/>
      <c r="G875" s="201"/>
      <c r="Z875" s="202"/>
      <c r="AA875" s="202"/>
      <c r="AB875" s="202"/>
      <c r="AC875" s="202"/>
      <c r="AD875" s="202"/>
      <c r="AE875" s="202"/>
      <c r="AF875" s="202"/>
      <c r="AG875" s="202"/>
      <c r="AH875" s="202"/>
      <c r="AI875" s="202"/>
      <c r="AJ875" s="202"/>
      <c r="AK875" s="202"/>
      <c r="AL875" s="202"/>
      <c r="AM875" s="202"/>
      <c r="AN875" s="202"/>
      <c r="AO875" s="202"/>
      <c r="AP875" s="202"/>
      <c r="AQ875" s="202"/>
      <c r="AR875" s="202"/>
      <c r="AS875" s="202"/>
      <c r="AT875" s="202"/>
      <c r="AU875" s="202"/>
      <c r="AV875" s="202"/>
      <c r="AW875" s="202"/>
      <c r="AX875" s="202"/>
      <c r="AY875" s="202"/>
      <c r="AZ875" s="202"/>
      <c r="BA875" s="202"/>
      <c r="BB875" s="202"/>
      <c r="BC875" s="202"/>
      <c r="BD875" s="202"/>
      <c r="BE875" s="202"/>
      <c r="BF875" s="202"/>
      <c r="BG875" s="202"/>
      <c r="BH875" s="202"/>
      <c r="BI875" s="202"/>
      <c r="BJ875" s="202"/>
      <c r="BK875" s="202"/>
      <c r="BL875" s="202"/>
      <c r="BM875" s="202"/>
      <c r="BN875" s="202"/>
      <c r="BO875" s="202"/>
      <c r="BP875" s="202"/>
      <c r="BQ875" s="202"/>
      <c r="BR875" s="202"/>
      <c r="BS875" s="202"/>
      <c r="BT875" s="202"/>
      <c r="BU875" s="202"/>
      <c r="BV875" s="202"/>
      <c r="BW875" s="202"/>
      <c r="BX875" s="202"/>
    </row>
    <row r="876" spans="1:76" ht="11.25" customHeight="1" x14ac:dyDescent="0.2">
      <c r="A876" s="201"/>
      <c r="B876" s="201"/>
      <c r="C876" s="201"/>
      <c r="D876" s="201"/>
      <c r="E876" s="201"/>
      <c r="F876" s="201"/>
      <c r="G876" s="201"/>
      <c r="Z876" s="202"/>
      <c r="AA876" s="202"/>
      <c r="AB876" s="202"/>
      <c r="AC876" s="202"/>
      <c r="AD876" s="202"/>
      <c r="AE876" s="202"/>
      <c r="AF876" s="202"/>
      <c r="AG876" s="202"/>
      <c r="AH876" s="202"/>
      <c r="AI876" s="202"/>
      <c r="AJ876" s="202"/>
      <c r="AK876" s="202"/>
      <c r="AL876" s="202"/>
      <c r="AM876" s="202"/>
      <c r="AN876" s="202"/>
      <c r="AO876" s="202"/>
      <c r="AP876" s="202"/>
      <c r="AQ876" s="202"/>
      <c r="AR876" s="202"/>
      <c r="AS876" s="202"/>
      <c r="AT876" s="202"/>
      <c r="AU876" s="202"/>
      <c r="AV876" s="202"/>
      <c r="AW876" s="202"/>
      <c r="AX876" s="202"/>
      <c r="AY876" s="202"/>
      <c r="AZ876" s="202"/>
      <c r="BA876" s="202"/>
      <c r="BB876" s="202"/>
      <c r="BC876" s="202"/>
      <c r="BD876" s="202"/>
      <c r="BE876" s="202"/>
      <c r="BF876" s="202"/>
      <c r="BG876" s="202"/>
      <c r="BH876" s="202"/>
      <c r="BI876" s="202"/>
      <c r="BJ876" s="202"/>
      <c r="BK876" s="202"/>
      <c r="BL876" s="202"/>
      <c r="BM876" s="202"/>
      <c r="BN876" s="202"/>
      <c r="BO876" s="202"/>
      <c r="BP876" s="202"/>
      <c r="BQ876" s="202"/>
      <c r="BR876" s="202"/>
      <c r="BS876" s="202"/>
      <c r="BT876" s="202"/>
      <c r="BU876" s="202"/>
      <c r="BV876" s="202"/>
      <c r="BW876" s="202"/>
      <c r="BX876" s="202"/>
    </row>
    <row r="877" spans="1:76" ht="11.25" customHeight="1" x14ac:dyDescent="0.2">
      <c r="A877" s="201"/>
      <c r="B877" s="201"/>
      <c r="C877" s="201"/>
      <c r="D877" s="201"/>
      <c r="E877" s="201"/>
      <c r="F877" s="201"/>
      <c r="G877" s="201"/>
      <c r="Z877" s="202"/>
      <c r="AA877" s="202"/>
      <c r="AB877" s="202"/>
      <c r="AC877" s="202"/>
      <c r="AD877" s="202"/>
      <c r="AE877" s="202"/>
      <c r="AF877" s="202"/>
      <c r="AG877" s="202"/>
      <c r="AH877" s="202"/>
      <c r="AI877" s="202"/>
      <c r="AJ877" s="202"/>
      <c r="AK877" s="202"/>
      <c r="AL877" s="202"/>
      <c r="AM877" s="202"/>
      <c r="AN877" s="202"/>
      <c r="AO877" s="202"/>
      <c r="AP877" s="202"/>
      <c r="AQ877" s="202"/>
      <c r="AR877" s="202"/>
      <c r="AS877" s="202"/>
      <c r="AT877" s="202"/>
      <c r="AU877" s="202"/>
      <c r="AV877" s="202"/>
      <c r="AW877" s="202"/>
      <c r="AX877" s="202"/>
      <c r="AY877" s="202"/>
      <c r="AZ877" s="202"/>
      <c r="BA877" s="202"/>
      <c r="BB877" s="202"/>
      <c r="BC877" s="202"/>
      <c r="BD877" s="202"/>
      <c r="BE877" s="202"/>
      <c r="BF877" s="202"/>
      <c r="BG877" s="202"/>
      <c r="BH877" s="202"/>
      <c r="BI877" s="202"/>
      <c r="BJ877" s="202"/>
      <c r="BK877" s="202"/>
      <c r="BL877" s="202"/>
      <c r="BM877" s="202"/>
      <c r="BN877" s="202"/>
      <c r="BO877" s="202"/>
      <c r="BP877" s="202"/>
      <c r="BQ877" s="202"/>
      <c r="BR877" s="202"/>
      <c r="BS877" s="202"/>
      <c r="BT877" s="202"/>
      <c r="BU877" s="202"/>
      <c r="BV877" s="202"/>
      <c r="BW877" s="202"/>
      <c r="BX877" s="202"/>
    </row>
    <row r="878" spans="1:76" ht="11.25" customHeight="1" x14ac:dyDescent="0.2">
      <c r="A878" s="201"/>
      <c r="B878" s="201"/>
      <c r="C878" s="201"/>
      <c r="D878" s="201"/>
      <c r="E878" s="201"/>
      <c r="F878" s="201"/>
      <c r="G878" s="201"/>
      <c r="Z878" s="202"/>
      <c r="AA878" s="202"/>
      <c r="AB878" s="202"/>
      <c r="AC878" s="202"/>
      <c r="AD878" s="202"/>
      <c r="AE878" s="202"/>
      <c r="AF878" s="202"/>
      <c r="AG878" s="202"/>
      <c r="AH878" s="202"/>
      <c r="AI878" s="202"/>
      <c r="AJ878" s="202"/>
      <c r="AK878" s="202"/>
      <c r="AL878" s="202"/>
      <c r="AM878" s="202"/>
      <c r="AN878" s="202"/>
      <c r="AO878" s="202"/>
      <c r="AP878" s="202"/>
      <c r="AQ878" s="202"/>
      <c r="AR878" s="202"/>
      <c r="AS878" s="202"/>
      <c r="AT878" s="202"/>
      <c r="AU878" s="202"/>
      <c r="AV878" s="202"/>
      <c r="AW878" s="202"/>
      <c r="AX878" s="202"/>
      <c r="AY878" s="202"/>
      <c r="AZ878" s="202"/>
      <c r="BA878" s="202"/>
      <c r="BB878" s="202"/>
      <c r="BC878" s="202"/>
      <c r="BD878" s="202"/>
      <c r="BE878" s="202"/>
      <c r="BF878" s="202"/>
      <c r="BG878" s="202"/>
      <c r="BH878" s="202"/>
      <c r="BI878" s="202"/>
      <c r="BJ878" s="202"/>
      <c r="BK878" s="202"/>
      <c r="BL878" s="202"/>
      <c r="BM878" s="202"/>
      <c r="BN878" s="202"/>
      <c r="BO878" s="202"/>
      <c r="BP878" s="202"/>
      <c r="BQ878" s="202"/>
      <c r="BR878" s="202"/>
      <c r="BS878" s="202"/>
      <c r="BT878" s="202"/>
      <c r="BU878" s="202"/>
      <c r="BV878" s="202"/>
      <c r="BW878" s="202"/>
      <c r="BX878" s="202"/>
    </row>
    <row r="879" spans="1:76" ht="11.25" customHeight="1" x14ac:dyDescent="0.2">
      <c r="A879" s="201"/>
      <c r="B879" s="201"/>
      <c r="C879" s="201"/>
      <c r="D879" s="201"/>
      <c r="E879" s="201"/>
      <c r="F879" s="201"/>
      <c r="G879" s="201"/>
      <c r="Z879" s="202"/>
      <c r="AA879" s="202"/>
      <c r="AB879" s="202"/>
      <c r="AC879" s="202"/>
      <c r="AD879" s="202"/>
      <c r="AE879" s="202"/>
      <c r="AF879" s="202"/>
      <c r="AG879" s="202"/>
      <c r="AH879" s="202"/>
      <c r="AI879" s="202"/>
      <c r="AJ879" s="202"/>
      <c r="AK879" s="202"/>
      <c r="AL879" s="202"/>
      <c r="AM879" s="202"/>
      <c r="AN879" s="202"/>
      <c r="AO879" s="202"/>
      <c r="AP879" s="202"/>
      <c r="AQ879" s="202"/>
      <c r="AR879" s="202"/>
      <c r="AS879" s="202"/>
      <c r="AT879" s="202"/>
      <c r="AU879" s="202"/>
      <c r="AV879" s="202"/>
      <c r="AW879" s="202"/>
      <c r="AX879" s="202"/>
      <c r="AY879" s="202"/>
      <c r="AZ879" s="202"/>
      <c r="BA879" s="202"/>
      <c r="BB879" s="202"/>
      <c r="BC879" s="202"/>
      <c r="BD879" s="202"/>
      <c r="BE879" s="202"/>
      <c r="BF879" s="202"/>
      <c r="BG879" s="202"/>
      <c r="BH879" s="202"/>
      <c r="BI879" s="202"/>
      <c r="BJ879" s="202"/>
      <c r="BK879" s="202"/>
      <c r="BL879" s="202"/>
      <c r="BM879" s="202"/>
      <c r="BN879" s="202"/>
      <c r="BO879" s="202"/>
      <c r="BP879" s="202"/>
      <c r="BQ879" s="202"/>
      <c r="BR879" s="202"/>
      <c r="BS879" s="202"/>
      <c r="BT879" s="202"/>
      <c r="BU879" s="202"/>
      <c r="BV879" s="202"/>
      <c r="BW879" s="202"/>
      <c r="BX879" s="202"/>
    </row>
    <row r="880" spans="1:76" ht="11.25" customHeight="1" x14ac:dyDescent="0.2">
      <c r="A880" s="201"/>
      <c r="B880" s="201"/>
      <c r="C880" s="201"/>
      <c r="D880" s="201"/>
      <c r="E880" s="201"/>
      <c r="F880" s="201"/>
      <c r="G880" s="201"/>
      <c r="Z880" s="202"/>
      <c r="AA880" s="202"/>
      <c r="AB880" s="202"/>
      <c r="AC880" s="202"/>
      <c r="AD880" s="202"/>
      <c r="AE880" s="202"/>
      <c r="AF880" s="202"/>
      <c r="AG880" s="202"/>
      <c r="AH880" s="202"/>
      <c r="AI880" s="202"/>
      <c r="AJ880" s="202"/>
      <c r="AK880" s="202"/>
      <c r="AL880" s="202"/>
      <c r="AM880" s="202"/>
      <c r="AN880" s="202"/>
      <c r="AO880" s="202"/>
      <c r="AP880" s="202"/>
      <c r="AQ880" s="202"/>
      <c r="AR880" s="202"/>
      <c r="AS880" s="202"/>
      <c r="AT880" s="202"/>
      <c r="AU880" s="202"/>
      <c r="AV880" s="202"/>
      <c r="AW880" s="202"/>
      <c r="AX880" s="202"/>
      <c r="AY880" s="202"/>
      <c r="AZ880" s="202"/>
      <c r="BA880" s="202"/>
      <c r="BB880" s="202"/>
      <c r="BC880" s="202"/>
      <c r="BD880" s="202"/>
      <c r="BE880" s="202"/>
      <c r="BF880" s="202"/>
      <c r="BG880" s="202"/>
      <c r="BH880" s="202"/>
      <c r="BI880" s="202"/>
      <c r="BJ880" s="202"/>
      <c r="BK880" s="202"/>
      <c r="BL880" s="202"/>
      <c r="BM880" s="202"/>
      <c r="BN880" s="202"/>
      <c r="BO880" s="202"/>
      <c r="BP880" s="202"/>
      <c r="BQ880" s="202"/>
      <c r="BR880" s="202"/>
      <c r="BS880" s="202"/>
      <c r="BT880" s="202"/>
      <c r="BU880" s="202"/>
      <c r="BV880" s="202"/>
      <c r="BW880" s="202"/>
      <c r="BX880" s="202"/>
    </row>
    <row r="881" spans="1:76" ht="11.25" customHeight="1" x14ac:dyDescent="0.2">
      <c r="A881" s="201"/>
      <c r="B881" s="201"/>
      <c r="C881" s="201"/>
      <c r="D881" s="201"/>
      <c r="E881" s="201"/>
      <c r="F881" s="201"/>
      <c r="G881" s="201"/>
      <c r="Z881" s="202"/>
      <c r="AA881" s="202"/>
      <c r="AB881" s="202"/>
      <c r="AC881" s="202"/>
      <c r="AD881" s="202"/>
      <c r="AE881" s="202"/>
      <c r="AF881" s="202"/>
      <c r="AG881" s="202"/>
      <c r="AH881" s="202"/>
      <c r="AI881" s="202"/>
      <c r="AJ881" s="202"/>
      <c r="AK881" s="202"/>
      <c r="AL881" s="202"/>
      <c r="AM881" s="202"/>
      <c r="AN881" s="202"/>
      <c r="AO881" s="202"/>
      <c r="AP881" s="202"/>
      <c r="AQ881" s="202"/>
      <c r="AR881" s="202"/>
      <c r="AS881" s="202"/>
      <c r="AT881" s="202"/>
      <c r="AU881" s="202"/>
      <c r="AV881" s="202"/>
      <c r="AW881" s="202"/>
      <c r="AX881" s="202"/>
      <c r="AY881" s="202"/>
      <c r="AZ881" s="202"/>
      <c r="BA881" s="202"/>
      <c r="BB881" s="202"/>
      <c r="BC881" s="202"/>
      <c r="BD881" s="202"/>
      <c r="BE881" s="202"/>
      <c r="BF881" s="202"/>
      <c r="BG881" s="202"/>
      <c r="BH881" s="202"/>
      <c r="BI881" s="202"/>
      <c r="BJ881" s="202"/>
      <c r="BK881" s="202"/>
      <c r="BL881" s="202"/>
      <c r="BM881" s="202"/>
      <c r="BN881" s="202"/>
      <c r="BO881" s="202"/>
      <c r="BP881" s="202"/>
      <c r="BQ881" s="202"/>
      <c r="BR881" s="202"/>
      <c r="BS881" s="202"/>
      <c r="BT881" s="202"/>
      <c r="BU881" s="202"/>
      <c r="BV881" s="202"/>
      <c r="BW881" s="202"/>
      <c r="BX881" s="202"/>
    </row>
    <row r="882" spans="1:76" ht="11.25" customHeight="1" x14ac:dyDescent="0.2">
      <c r="A882" s="201"/>
      <c r="B882" s="201"/>
      <c r="C882" s="201"/>
      <c r="D882" s="201"/>
      <c r="E882" s="201"/>
      <c r="F882" s="201"/>
      <c r="G882" s="201"/>
      <c r="Z882" s="202"/>
      <c r="AA882" s="202"/>
      <c r="AB882" s="202"/>
      <c r="AC882" s="202"/>
      <c r="AD882" s="202"/>
      <c r="AE882" s="202"/>
      <c r="AF882" s="202"/>
      <c r="AG882" s="202"/>
      <c r="AH882" s="202"/>
      <c r="AI882" s="202"/>
      <c r="AJ882" s="202"/>
      <c r="AK882" s="202"/>
      <c r="AL882" s="202"/>
      <c r="AM882" s="202"/>
      <c r="AN882" s="202"/>
      <c r="AO882" s="202"/>
      <c r="AP882" s="202"/>
      <c r="AQ882" s="202"/>
      <c r="AR882" s="202"/>
      <c r="AS882" s="202"/>
      <c r="AT882" s="202"/>
      <c r="AU882" s="202"/>
      <c r="AV882" s="202"/>
      <c r="AW882" s="202"/>
      <c r="AX882" s="202"/>
      <c r="AY882" s="202"/>
      <c r="AZ882" s="202"/>
      <c r="BA882" s="202"/>
      <c r="BB882" s="202"/>
      <c r="BC882" s="202"/>
      <c r="BD882" s="202"/>
      <c r="BE882" s="202"/>
      <c r="BF882" s="202"/>
      <c r="BG882" s="202"/>
      <c r="BH882" s="202"/>
      <c r="BI882" s="202"/>
      <c r="BJ882" s="202"/>
      <c r="BK882" s="202"/>
      <c r="BL882" s="202"/>
      <c r="BM882" s="202"/>
      <c r="BN882" s="202"/>
      <c r="BO882" s="202"/>
      <c r="BP882" s="202"/>
      <c r="BQ882" s="202"/>
      <c r="BR882" s="202"/>
      <c r="BS882" s="202"/>
      <c r="BT882" s="202"/>
      <c r="BU882" s="202"/>
      <c r="BV882" s="202"/>
      <c r="BW882" s="202"/>
      <c r="BX882" s="202"/>
    </row>
    <row r="883" spans="1:76" ht="11.25" customHeight="1" x14ac:dyDescent="0.2">
      <c r="A883" s="201"/>
      <c r="B883" s="201"/>
      <c r="C883" s="201"/>
      <c r="D883" s="201"/>
      <c r="E883" s="201"/>
      <c r="F883" s="201"/>
      <c r="G883" s="201"/>
      <c r="Z883" s="202"/>
      <c r="AA883" s="202"/>
      <c r="AB883" s="202"/>
      <c r="AC883" s="202"/>
      <c r="AD883" s="202"/>
      <c r="AE883" s="202"/>
      <c r="AF883" s="202"/>
      <c r="AG883" s="202"/>
      <c r="AH883" s="202"/>
      <c r="AI883" s="202"/>
      <c r="AJ883" s="202"/>
      <c r="AK883" s="202"/>
      <c r="AL883" s="202"/>
      <c r="AM883" s="202"/>
      <c r="AN883" s="202"/>
      <c r="AO883" s="202"/>
      <c r="AP883" s="202"/>
      <c r="AQ883" s="202"/>
      <c r="AR883" s="202"/>
      <c r="AS883" s="202"/>
      <c r="AT883" s="202"/>
      <c r="AU883" s="202"/>
      <c r="AV883" s="202"/>
      <c r="AW883" s="202"/>
      <c r="AX883" s="202"/>
      <c r="AY883" s="202"/>
      <c r="AZ883" s="202"/>
      <c r="BA883" s="202"/>
      <c r="BB883" s="202"/>
      <c r="BC883" s="202"/>
      <c r="BD883" s="202"/>
      <c r="BE883" s="202"/>
      <c r="BF883" s="202"/>
      <c r="BG883" s="202"/>
      <c r="BH883" s="202"/>
      <c r="BI883" s="202"/>
      <c r="BJ883" s="202"/>
      <c r="BK883" s="202"/>
      <c r="BL883" s="202"/>
      <c r="BM883" s="202"/>
      <c r="BN883" s="202"/>
      <c r="BO883" s="202"/>
      <c r="BP883" s="202"/>
      <c r="BQ883" s="202"/>
      <c r="BR883" s="202"/>
      <c r="BS883" s="202"/>
      <c r="BT883" s="202"/>
      <c r="BU883" s="202"/>
      <c r="BV883" s="202"/>
      <c r="BW883" s="202"/>
      <c r="BX883" s="202"/>
    </row>
    <row r="884" spans="1:76" ht="11.25" customHeight="1" x14ac:dyDescent="0.2">
      <c r="A884" s="201"/>
      <c r="B884" s="201"/>
      <c r="C884" s="201"/>
      <c r="D884" s="201"/>
      <c r="E884" s="201"/>
      <c r="F884" s="201"/>
      <c r="G884" s="201"/>
      <c r="Z884" s="202"/>
      <c r="AA884" s="202"/>
      <c r="AB884" s="202"/>
      <c r="AC884" s="202"/>
      <c r="AD884" s="202"/>
      <c r="AE884" s="202"/>
      <c r="AF884" s="202"/>
      <c r="AG884" s="202"/>
      <c r="AH884" s="202"/>
      <c r="AI884" s="202"/>
      <c r="AJ884" s="202"/>
      <c r="AK884" s="202"/>
      <c r="AL884" s="202"/>
      <c r="AM884" s="202"/>
      <c r="AN884" s="202"/>
      <c r="AO884" s="202"/>
      <c r="AP884" s="202"/>
      <c r="AQ884" s="202"/>
      <c r="AR884" s="202"/>
      <c r="AS884" s="202"/>
      <c r="AT884" s="202"/>
      <c r="AU884" s="202"/>
      <c r="AV884" s="202"/>
      <c r="AW884" s="202"/>
      <c r="AX884" s="202"/>
      <c r="AY884" s="202"/>
      <c r="AZ884" s="202"/>
      <c r="BA884" s="202"/>
      <c r="BB884" s="202"/>
      <c r="BC884" s="202"/>
      <c r="BD884" s="202"/>
      <c r="BE884" s="202"/>
      <c r="BF884" s="202"/>
      <c r="BG884" s="202"/>
      <c r="BH884" s="202"/>
      <c r="BI884" s="202"/>
      <c r="BJ884" s="202"/>
      <c r="BK884" s="202"/>
      <c r="BL884" s="202"/>
      <c r="BM884" s="202"/>
      <c r="BN884" s="202"/>
      <c r="BO884" s="202"/>
      <c r="BP884" s="202"/>
      <c r="BQ884" s="202"/>
      <c r="BR884" s="202"/>
      <c r="BS884" s="202"/>
      <c r="BT884" s="202"/>
      <c r="BU884" s="202"/>
      <c r="BV884" s="202"/>
      <c r="BW884" s="202"/>
      <c r="BX884" s="202"/>
    </row>
    <row r="885" spans="1:76" ht="11.25" customHeight="1" x14ac:dyDescent="0.2">
      <c r="A885" s="201"/>
      <c r="B885" s="201"/>
      <c r="C885" s="201"/>
      <c r="D885" s="201"/>
      <c r="E885" s="201"/>
      <c r="F885" s="201"/>
      <c r="G885" s="201"/>
      <c r="Z885" s="202"/>
      <c r="AA885" s="202"/>
      <c r="AB885" s="202"/>
      <c r="AC885" s="202"/>
      <c r="AD885" s="202"/>
      <c r="AE885" s="202"/>
      <c r="AF885" s="202"/>
      <c r="AG885" s="202"/>
      <c r="AH885" s="202"/>
      <c r="AI885" s="202"/>
      <c r="AJ885" s="202"/>
      <c r="AK885" s="202"/>
      <c r="AL885" s="202"/>
      <c r="AM885" s="202"/>
      <c r="AN885" s="202"/>
      <c r="AO885" s="202"/>
      <c r="AP885" s="202"/>
      <c r="AQ885" s="202"/>
      <c r="AR885" s="202"/>
      <c r="AS885" s="202"/>
      <c r="AT885" s="202"/>
      <c r="AU885" s="202"/>
      <c r="AV885" s="202"/>
      <c r="AW885" s="202"/>
      <c r="AX885" s="202"/>
      <c r="AY885" s="202"/>
      <c r="AZ885" s="202"/>
      <c r="BA885" s="202"/>
      <c r="BB885" s="202"/>
      <c r="BC885" s="202"/>
      <c r="BD885" s="202"/>
      <c r="BE885" s="202"/>
      <c r="BF885" s="202"/>
      <c r="BG885" s="202"/>
      <c r="BH885" s="202"/>
      <c r="BI885" s="202"/>
      <c r="BJ885" s="202"/>
      <c r="BK885" s="202"/>
      <c r="BL885" s="202"/>
      <c r="BM885" s="202"/>
      <c r="BN885" s="202"/>
      <c r="BO885" s="202"/>
      <c r="BP885" s="202"/>
      <c r="BQ885" s="202"/>
      <c r="BR885" s="202"/>
      <c r="BS885" s="202"/>
      <c r="BT885" s="202"/>
      <c r="BU885" s="202"/>
      <c r="BV885" s="202"/>
      <c r="BW885" s="202"/>
      <c r="BX885" s="202"/>
    </row>
    <row r="886" spans="1:76" ht="11.25" customHeight="1" x14ac:dyDescent="0.2">
      <c r="A886" s="201"/>
      <c r="B886" s="201"/>
      <c r="C886" s="201"/>
      <c r="D886" s="201"/>
      <c r="E886" s="201"/>
      <c r="F886" s="201"/>
      <c r="G886" s="201"/>
      <c r="Z886" s="202"/>
      <c r="AA886" s="202"/>
      <c r="AB886" s="202"/>
      <c r="AC886" s="202"/>
      <c r="AD886" s="202"/>
      <c r="AE886" s="202"/>
      <c r="AF886" s="202"/>
      <c r="AG886" s="202"/>
      <c r="AH886" s="202"/>
      <c r="AI886" s="202"/>
      <c r="AJ886" s="202"/>
      <c r="AK886" s="202"/>
      <c r="AL886" s="202"/>
      <c r="AM886" s="202"/>
      <c r="AN886" s="202"/>
      <c r="AO886" s="202"/>
      <c r="AP886" s="202"/>
      <c r="AQ886" s="202"/>
      <c r="AR886" s="202"/>
      <c r="AS886" s="202"/>
      <c r="AT886" s="202"/>
      <c r="AU886" s="202"/>
      <c r="AV886" s="202"/>
      <c r="AW886" s="202"/>
      <c r="AX886" s="202"/>
      <c r="AY886" s="202"/>
      <c r="AZ886" s="202"/>
      <c r="BA886" s="202"/>
      <c r="BB886" s="202"/>
      <c r="BC886" s="202"/>
      <c r="BD886" s="202"/>
      <c r="BE886" s="202"/>
      <c r="BF886" s="202"/>
      <c r="BG886" s="202"/>
      <c r="BH886" s="202"/>
      <c r="BI886" s="202"/>
      <c r="BJ886" s="202"/>
      <c r="BK886" s="202"/>
      <c r="BL886" s="202"/>
      <c r="BM886" s="202"/>
      <c r="BN886" s="202"/>
      <c r="BO886" s="202"/>
      <c r="BP886" s="202"/>
      <c r="BQ886" s="202"/>
      <c r="BR886" s="202"/>
      <c r="BS886" s="202"/>
      <c r="BT886" s="202"/>
      <c r="BU886" s="202"/>
      <c r="BV886" s="202"/>
      <c r="BW886" s="202"/>
      <c r="BX886" s="202"/>
    </row>
    <row r="887" spans="1:76" ht="11.25" customHeight="1" x14ac:dyDescent="0.2">
      <c r="A887" s="201"/>
      <c r="B887" s="201"/>
      <c r="C887" s="201"/>
      <c r="D887" s="201"/>
      <c r="E887" s="201"/>
      <c r="F887" s="201"/>
      <c r="G887" s="201"/>
      <c r="Z887" s="202"/>
      <c r="AA887" s="202"/>
      <c r="AB887" s="202"/>
      <c r="AC887" s="202"/>
      <c r="AD887" s="202"/>
      <c r="AE887" s="202"/>
      <c r="AF887" s="202"/>
      <c r="AG887" s="202"/>
      <c r="AH887" s="202"/>
      <c r="AI887" s="202"/>
      <c r="AJ887" s="202"/>
      <c r="AK887" s="202"/>
      <c r="AL887" s="202"/>
      <c r="AM887" s="202"/>
      <c r="AN887" s="202"/>
      <c r="AO887" s="202"/>
      <c r="AP887" s="202"/>
      <c r="AQ887" s="202"/>
      <c r="AR887" s="202"/>
      <c r="AS887" s="202"/>
      <c r="AT887" s="202"/>
      <c r="AU887" s="202"/>
      <c r="AV887" s="202"/>
      <c r="AW887" s="202"/>
      <c r="AX887" s="202"/>
      <c r="AY887" s="202"/>
      <c r="AZ887" s="202"/>
      <c r="BA887" s="202"/>
      <c r="BB887" s="202"/>
      <c r="BC887" s="202"/>
      <c r="BD887" s="202"/>
      <c r="BE887" s="202"/>
      <c r="BF887" s="202"/>
      <c r="BG887" s="202"/>
      <c r="BH887" s="202"/>
      <c r="BI887" s="202"/>
      <c r="BJ887" s="202"/>
      <c r="BK887" s="202"/>
      <c r="BL887" s="202"/>
      <c r="BM887" s="202"/>
      <c r="BN887" s="202"/>
      <c r="BO887" s="202"/>
      <c r="BP887" s="202"/>
      <c r="BQ887" s="202"/>
      <c r="BR887" s="202"/>
      <c r="BS887" s="202"/>
      <c r="BT887" s="202"/>
      <c r="BU887" s="202"/>
      <c r="BV887" s="202"/>
      <c r="BW887" s="202"/>
      <c r="BX887" s="202"/>
    </row>
    <row r="888" spans="1:76" ht="11.25" customHeight="1" x14ac:dyDescent="0.2">
      <c r="A888" s="201"/>
      <c r="B888" s="201"/>
      <c r="C888" s="201"/>
      <c r="D888" s="201"/>
      <c r="E888" s="201"/>
      <c r="F888" s="201"/>
      <c r="G888" s="201"/>
      <c r="Z888" s="202"/>
      <c r="AA888" s="202"/>
      <c r="AB888" s="202"/>
      <c r="AC888" s="202"/>
      <c r="AD888" s="202"/>
      <c r="AE888" s="202"/>
      <c r="AF888" s="202"/>
      <c r="AG888" s="202"/>
      <c r="AH888" s="202"/>
      <c r="AI888" s="202"/>
      <c r="AJ888" s="202"/>
      <c r="AK888" s="202"/>
      <c r="AL888" s="202"/>
      <c r="AM888" s="202"/>
      <c r="AN888" s="202"/>
      <c r="AO888" s="202"/>
      <c r="AP888" s="202"/>
      <c r="AQ888" s="202"/>
      <c r="AR888" s="202"/>
      <c r="AS888" s="202"/>
      <c r="AT888" s="202"/>
      <c r="AU888" s="202"/>
      <c r="AV888" s="202"/>
      <c r="AW888" s="202"/>
      <c r="AX888" s="202"/>
      <c r="AY888" s="202"/>
      <c r="AZ888" s="202"/>
      <c r="BA888" s="202"/>
      <c r="BB888" s="202"/>
      <c r="BC888" s="202"/>
      <c r="BD888" s="202"/>
      <c r="BE888" s="202"/>
      <c r="BF888" s="202"/>
      <c r="BG888" s="202"/>
      <c r="BH888" s="202"/>
      <c r="BI888" s="202"/>
      <c r="BJ888" s="202"/>
      <c r="BK888" s="202"/>
      <c r="BL888" s="202"/>
      <c r="BM888" s="202"/>
      <c r="BN888" s="202"/>
      <c r="BO888" s="202"/>
      <c r="BP888" s="202"/>
      <c r="BQ888" s="202"/>
      <c r="BR888" s="202"/>
      <c r="BS888" s="202"/>
      <c r="BT888" s="202"/>
      <c r="BU888" s="202"/>
      <c r="BV888" s="202"/>
      <c r="BW888" s="202"/>
      <c r="BX888" s="202"/>
    </row>
    <row r="889" spans="1:76" ht="11.25" customHeight="1" x14ac:dyDescent="0.2">
      <c r="A889" s="201"/>
      <c r="B889" s="201"/>
      <c r="C889" s="201"/>
      <c r="D889" s="201"/>
      <c r="E889" s="201"/>
      <c r="F889" s="201"/>
      <c r="G889" s="201"/>
      <c r="Z889" s="202"/>
      <c r="AA889" s="202"/>
      <c r="AB889" s="202"/>
      <c r="AC889" s="202"/>
      <c r="AD889" s="202"/>
      <c r="AE889" s="202"/>
      <c r="AF889" s="202"/>
      <c r="AG889" s="202"/>
      <c r="AH889" s="202"/>
      <c r="AI889" s="202"/>
      <c r="AJ889" s="202"/>
      <c r="AK889" s="202"/>
      <c r="AL889" s="202"/>
      <c r="AM889" s="202"/>
      <c r="AN889" s="202"/>
      <c r="AO889" s="202"/>
      <c r="AP889" s="202"/>
      <c r="AQ889" s="202"/>
      <c r="AR889" s="202"/>
      <c r="AS889" s="202"/>
      <c r="AT889" s="202"/>
      <c r="AU889" s="202"/>
      <c r="AV889" s="202"/>
      <c r="AW889" s="202"/>
      <c r="AX889" s="202"/>
      <c r="AY889" s="202"/>
      <c r="AZ889" s="202"/>
      <c r="BA889" s="202"/>
      <c r="BB889" s="202"/>
      <c r="BC889" s="202"/>
      <c r="BD889" s="202"/>
      <c r="BE889" s="202"/>
      <c r="BF889" s="202"/>
      <c r="BG889" s="202"/>
      <c r="BH889" s="202"/>
      <c r="BI889" s="202"/>
      <c r="BJ889" s="202"/>
      <c r="BK889" s="202"/>
      <c r="BL889" s="202"/>
      <c r="BM889" s="202"/>
      <c r="BN889" s="202"/>
      <c r="BO889" s="202"/>
      <c r="BP889" s="202"/>
      <c r="BQ889" s="202"/>
      <c r="BR889" s="202"/>
      <c r="BS889" s="202"/>
      <c r="BT889" s="202"/>
      <c r="BU889" s="202"/>
      <c r="BV889" s="202"/>
      <c r="BW889" s="202"/>
      <c r="BX889" s="202"/>
    </row>
    <row r="890" spans="1:76" ht="11.25" customHeight="1" x14ac:dyDescent="0.2">
      <c r="A890" s="201"/>
      <c r="B890" s="201"/>
      <c r="C890" s="201"/>
      <c r="D890" s="201"/>
      <c r="E890" s="201"/>
      <c r="F890" s="201"/>
      <c r="G890" s="201"/>
      <c r="Z890" s="202"/>
      <c r="AA890" s="202"/>
      <c r="AB890" s="202"/>
      <c r="AC890" s="202"/>
      <c r="AD890" s="202"/>
      <c r="AE890" s="202"/>
      <c r="AF890" s="202"/>
      <c r="AG890" s="202"/>
      <c r="AH890" s="202"/>
      <c r="AI890" s="202"/>
      <c r="AJ890" s="202"/>
      <c r="AK890" s="202"/>
      <c r="AL890" s="202"/>
      <c r="AM890" s="202"/>
      <c r="AN890" s="202"/>
      <c r="AO890" s="202"/>
      <c r="AP890" s="202"/>
      <c r="AQ890" s="202"/>
      <c r="AR890" s="202"/>
      <c r="AS890" s="202"/>
      <c r="AT890" s="202"/>
      <c r="AU890" s="202"/>
      <c r="AV890" s="202"/>
      <c r="AW890" s="202"/>
      <c r="AX890" s="202"/>
      <c r="AY890" s="202"/>
      <c r="AZ890" s="202"/>
      <c r="BA890" s="202"/>
      <c r="BB890" s="202"/>
      <c r="BC890" s="202"/>
      <c r="BD890" s="202"/>
      <c r="BE890" s="202"/>
      <c r="BF890" s="202"/>
      <c r="BG890" s="202"/>
      <c r="BH890" s="202"/>
      <c r="BI890" s="202"/>
      <c r="BJ890" s="202"/>
      <c r="BK890" s="202"/>
      <c r="BL890" s="202"/>
      <c r="BM890" s="202"/>
      <c r="BN890" s="202"/>
      <c r="BO890" s="202"/>
      <c r="BP890" s="202"/>
      <c r="BQ890" s="202"/>
      <c r="BR890" s="202"/>
      <c r="BS890" s="202"/>
      <c r="BT890" s="202"/>
      <c r="BU890" s="202"/>
      <c r="BV890" s="202"/>
      <c r="BW890" s="202"/>
      <c r="BX890" s="202"/>
    </row>
    <row r="891" spans="1:76" ht="11.25" customHeight="1" x14ac:dyDescent="0.2">
      <c r="A891" s="201"/>
      <c r="B891" s="201"/>
      <c r="C891" s="201"/>
      <c r="D891" s="201"/>
      <c r="E891" s="201"/>
      <c r="F891" s="201"/>
      <c r="G891" s="201"/>
      <c r="Z891" s="202"/>
      <c r="AA891" s="202"/>
      <c r="AB891" s="202"/>
      <c r="AC891" s="202"/>
      <c r="AD891" s="202"/>
      <c r="AE891" s="202"/>
      <c r="AF891" s="202"/>
      <c r="AG891" s="202"/>
      <c r="AH891" s="202"/>
      <c r="AI891" s="202"/>
      <c r="AJ891" s="202"/>
      <c r="AK891" s="202"/>
      <c r="AL891" s="202"/>
      <c r="AM891" s="202"/>
      <c r="AN891" s="202"/>
      <c r="AO891" s="202"/>
      <c r="AP891" s="202"/>
      <c r="AQ891" s="202"/>
      <c r="AR891" s="202"/>
      <c r="AS891" s="202"/>
      <c r="AT891" s="202"/>
      <c r="AU891" s="202"/>
      <c r="AV891" s="202"/>
      <c r="AW891" s="202"/>
      <c r="AX891" s="202"/>
      <c r="AY891" s="202"/>
      <c r="AZ891" s="202"/>
      <c r="BA891" s="202"/>
      <c r="BB891" s="202"/>
      <c r="BC891" s="202"/>
      <c r="BD891" s="202"/>
      <c r="BE891" s="202"/>
      <c r="BF891" s="202"/>
      <c r="BG891" s="202"/>
      <c r="BH891" s="202"/>
      <c r="BI891" s="202"/>
      <c r="BJ891" s="202"/>
      <c r="BK891" s="202"/>
      <c r="BL891" s="202"/>
      <c r="BM891" s="202"/>
      <c r="BN891" s="202"/>
      <c r="BO891" s="202"/>
      <c r="BP891" s="202"/>
      <c r="BQ891" s="202"/>
      <c r="BR891" s="202"/>
      <c r="BS891" s="202"/>
      <c r="BT891" s="202"/>
      <c r="BU891" s="202"/>
      <c r="BV891" s="202"/>
      <c r="BW891" s="202"/>
      <c r="BX891" s="202"/>
    </row>
    <row r="892" spans="1:76" ht="11.25" customHeight="1" x14ac:dyDescent="0.2">
      <c r="A892" s="201"/>
      <c r="B892" s="201"/>
      <c r="C892" s="201"/>
      <c r="D892" s="201"/>
      <c r="E892" s="201"/>
      <c r="F892" s="201"/>
      <c r="G892" s="201"/>
      <c r="Z892" s="202"/>
      <c r="AA892" s="202"/>
      <c r="AB892" s="202"/>
      <c r="AC892" s="202"/>
      <c r="AD892" s="202"/>
      <c r="AE892" s="202"/>
      <c r="AF892" s="202"/>
      <c r="AG892" s="202"/>
      <c r="AH892" s="202"/>
      <c r="AI892" s="202"/>
      <c r="AJ892" s="202"/>
      <c r="AK892" s="202"/>
      <c r="AL892" s="202"/>
      <c r="AM892" s="202"/>
      <c r="AN892" s="202"/>
      <c r="AO892" s="202"/>
      <c r="AP892" s="202"/>
      <c r="AQ892" s="202"/>
      <c r="AR892" s="202"/>
      <c r="AS892" s="202"/>
      <c r="AT892" s="202"/>
      <c r="AU892" s="202"/>
      <c r="AV892" s="202"/>
      <c r="AW892" s="202"/>
      <c r="AX892" s="202"/>
      <c r="AY892" s="202"/>
      <c r="AZ892" s="202"/>
      <c r="BA892" s="202"/>
      <c r="BB892" s="202"/>
      <c r="BC892" s="202"/>
      <c r="BD892" s="202"/>
      <c r="BE892" s="202"/>
      <c r="BF892" s="202"/>
      <c r="BG892" s="202"/>
      <c r="BH892" s="202"/>
      <c r="BI892" s="202"/>
      <c r="BJ892" s="202"/>
      <c r="BK892" s="202"/>
      <c r="BL892" s="202"/>
      <c r="BM892" s="202"/>
      <c r="BN892" s="202"/>
      <c r="BO892" s="202"/>
      <c r="BP892" s="202"/>
      <c r="BQ892" s="202"/>
      <c r="BR892" s="202"/>
      <c r="BS892" s="202"/>
      <c r="BT892" s="202"/>
      <c r="BU892" s="202"/>
      <c r="BV892" s="202"/>
      <c r="BW892" s="202"/>
      <c r="BX892" s="202"/>
    </row>
    <row r="893" spans="1:76" ht="11.25" customHeight="1" x14ac:dyDescent="0.2">
      <c r="A893" s="201"/>
      <c r="B893" s="201"/>
      <c r="C893" s="201"/>
      <c r="D893" s="201"/>
      <c r="E893" s="201"/>
      <c r="F893" s="201"/>
      <c r="G893" s="201"/>
      <c r="Z893" s="202"/>
      <c r="AA893" s="202"/>
      <c r="AB893" s="202"/>
      <c r="AC893" s="202"/>
      <c r="AD893" s="202"/>
      <c r="AE893" s="202"/>
      <c r="AF893" s="202"/>
      <c r="AG893" s="202"/>
      <c r="AH893" s="202"/>
      <c r="AI893" s="202"/>
      <c r="AJ893" s="202"/>
      <c r="AK893" s="202"/>
      <c r="AL893" s="202"/>
      <c r="AM893" s="202"/>
      <c r="AN893" s="202"/>
      <c r="AO893" s="202"/>
      <c r="AP893" s="202"/>
      <c r="AQ893" s="202"/>
      <c r="AR893" s="202"/>
      <c r="AS893" s="202"/>
      <c r="AT893" s="202"/>
      <c r="AU893" s="202"/>
      <c r="AV893" s="202"/>
      <c r="AW893" s="202"/>
      <c r="AX893" s="202"/>
      <c r="AY893" s="202"/>
      <c r="AZ893" s="202"/>
      <c r="BA893" s="202"/>
      <c r="BB893" s="202"/>
      <c r="BC893" s="202"/>
      <c r="BD893" s="202"/>
      <c r="BE893" s="202"/>
      <c r="BF893" s="202"/>
      <c r="BG893" s="202"/>
      <c r="BH893" s="202"/>
      <c r="BI893" s="202"/>
      <c r="BJ893" s="202"/>
      <c r="BK893" s="202"/>
      <c r="BL893" s="202"/>
      <c r="BM893" s="202"/>
      <c r="BN893" s="202"/>
      <c r="BO893" s="202"/>
      <c r="BP893" s="202"/>
      <c r="BQ893" s="202"/>
      <c r="BR893" s="202"/>
      <c r="BS893" s="202"/>
      <c r="BT893" s="202"/>
      <c r="BU893" s="202"/>
      <c r="BV893" s="202"/>
      <c r="BW893" s="202"/>
      <c r="BX893" s="202"/>
    </row>
    <row r="894" spans="1:76" ht="11.25" customHeight="1" x14ac:dyDescent="0.2">
      <c r="A894" s="201"/>
      <c r="B894" s="201"/>
      <c r="C894" s="201"/>
      <c r="D894" s="201"/>
      <c r="E894" s="201"/>
      <c r="F894" s="201"/>
      <c r="G894" s="201"/>
      <c r="Z894" s="202"/>
      <c r="AA894" s="202"/>
      <c r="AB894" s="202"/>
      <c r="AC894" s="202"/>
      <c r="AD894" s="202"/>
      <c r="AE894" s="202"/>
      <c r="AF894" s="202"/>
      <c r="AG894" s="202"/>
      <c r="AH894" s="202"/>
      <c r="AI894" s="202"/>
      <c r="AJ894" s="202"/>
      <c r="AK894" s="202"/>
      <c r="AL894" s="202"/>
      <c r="AM894" s="202"/>
      <c r="AN894" s="202"/>
      <c r="AO894" s="202"/>
      <c r="AP894" s="202"/>
      <c r="AQ894" s="202"/>
      <c r="AR894" s="202"/>
      <c r="AS894" s="202"/>
      <c r="AT894" s="202"/>
      <c r="AU894" s="202"/>
      <c r="AV894" s="202"/>
      <c r="AW894" s="202"/>
      <c r="AX894" s="202"/>
      <c r="AY894" s="202"/>
      <c r="AZ894" s="202"/>
      <c r="BA894" s="202"/>
      <c r="BB894" s="202"/>
      <c r="BC894" s="202"/>
      <c r="BD894" s="202"/>
      <c r="BE894" s="202"/>
      <c r="BF894" s="202"/>
      <c r="BG894" s="202"/>
      <c r="BH894" s="202"/>
      <c r="BI894" s="202"/>
      <c r="BJ894" s="202"/>
      <c r="BK894" s="202"/>
      <c r="BL894" s="202"/>
      <c r="BM894" s="202"/>
      <c r="BN894" s="202"/>
      <c r="BO894" s="202"/>
      <c r="BP894" s="202"/>
      <c r="BQ894" s="202"/>
      <c r="BR894" s="202"/>
      <c r="BS894" s="202"/>
      <c r="BT894" s="202"/>
      <c r="BU894" s="202"/>
      <c r="BV894" s="202"/>
      <c r="BW894" s="202"/>
      <c r="BX894" s="202"/>
    </row>
    <row r="895" spans="1:76" ht="11.25" customHeight="1" x14ac:dyDescent="0.2">
      <c r="A895" s="201"/>
      <c r="B895" s="201"/>
      <c r="C895" s="201"/>
      <c r="D895" s="201"/>
      <c r="E895" s="201"/>
      <c r="F895" s="201"/>
      <c r="G895" s="201"/>
      <c r="Z895" s="202"/>
      <c r="AA895" s="202"/>
      <c r="AB895" s="202"/>
      <c r="AC895" s="202"/>
      <c r="AD895" s="202"/>
      <c r="AE895" s="202"/>
      <c r="AF895" s="202"/>
      <c r="AG895" s="202"/>
      <c r="AH895" s="202"/>
      <c r="AI895" s="202"/>
      <c r="AJ895" s="202"/>
      <c r="AK895" s="202"/>
      <c r="AL895" s="202"/>
      <c r="AM895" s="202"/>
      <c r="AN895" s="202"/>
      <c r="AO895" s="202"/>
      <c r="AP895" s="202"/>
      <c r="AQ895" s="202"/>
      <c r="AR895" s="202"/>
      <c r="AS895" s="202"/>
      <c r="AT895" s="202"/>
      <c r="AU895" s="202"/>
      <c r="AV895" s="202"/>
      <c r="AW895" s="202"/>
      <c r="AX895" s="202"/>
      <c r="AY895" s="202"/>
      <c r="AZ895" s="202"/>
      <c r="BA895" s="202"/>
      <c r="BB895" s="202"/>
      <c r="BC895" s="202"/>
      <c r="BD895" s="202"/>
      <c r="BE895" s="202"/>
      <c r="BF895" s="202"/>
      <c r="BG895" s="202"/>
      <c r="BH895" s="202"/>
      <c r="BI895" s="202"/>
      <c r="BJ895" s="202"/>
      <c r="BK895" s="202"/>
      <c r="BL895" s="202"/>
      <c r="BM895" s="202"/>
      <c r="BN895" s="202"/>
      <c r="BO895" s="202"/>
      <c r="BP895" s="202"/>
      <c r="BQ895" s="202"/>
      <c r="BR895" s="202"/>
      <c r="BS895" s="202"/>
      <c r="BT895" s="202"/>
      <c r="BU895" s="202"/>
      <c r="BV895" s="202"/>
      <c r="BW895" s="202"/>
      <c r="BX895" s="202"/>
    </row>
    <row r="896" spans="1:76" ht="11.25" customHeight="1" x14ac:dyDescent="0.2">
      <c r="A896" s="201"/>
      <c r="B896" s="201"/>
      <c r="C896" s="201"/>
      <c r="D896" s="201"/>
      <c r="E896" s="201"/>
      <c r="F896" s="201"/>
      <c r="G896" s="201"/>
      <c r="Z896" s="202"/>
      <c r="AA896" s="202"/>
      <c r="AB896" s="202"/>
      <c r="AC896" s="202"/>
      <c r="AD896" s="202"/>
      <c r="AE896" s="202"/>
      <c r="AF896" s="202"/>
      <c r="AG896" s="202"/>
      <c r="AH896" s="202"/>
      <c r="AI896" s="202"/>
      <c r="AJ896" s="202"/>
      <c r="AK896" s="202"/>
      <c r="AL896" s="202"/>
      <c r="AM896" s="202"/>
      <c r="AN896" s="202"/>
      <c r="AO896" s="202"/>
      <c r="AP896" s="202"/>
      <c r="AQ896" s="202"/>
      <c r="AR896" s="202"/>
      <c r="AS896" s="202"/>
      <c r="AT896" s="202"/>
      <c r="AU896" s="202"/>
      <c r="AV896" s="202"/>
      <c r="AW896" s="202"/>
      <c r="AX896" s="202"/>
      <c r="AY896" s="202"/>
      <c r="AZ896" s="202"/>
      <c r="BA896" s="202"/>
      <c r="BB896" s="202"/>
      <c r="BC896" s="202"/>
      <c r="BD896" s="202"/>
      <c r="BE896" s="202"/>
      <c r="BF896" s="202"/>
      <c r="BG896" s="202"/>
      <c r="BH896" s="202"/>
      <c r="BI896" s="202"/>
      <c r="BJ896" s="202"/>
      <c r="BK896" s="202"/>
      <c r="BL896" s="202"/>
      <c r="BM896" s="202"/>
      <c r="BN896" s="202"/>
      <c r="BO896" s="202"/>
      <c r="BP896" s="202"/>
      <c r="BQ896" s="202"/>
      <c r="BR896" s="202"/>
      <c r="BS896" s="202"/>
      <c r="BT896" s="202"/>
      <c r="BU896" s="202"/>
      <c r="BV896" s="202"/>
      <c r="BW896" s="202"/>
      <c r="BX896" s="202"/>
    </row>
    <row r="897" spans="1:76" ht="11.25" customHeight="1" x14ac:dyDescent="0.2">
      <c r="A897" s="201"/>
      <c r="B897" s="201"/>
      <c r="C897" s="201"/>
      <c r="D897" s="201"/>
      <c r="E897" s="201"/>
      <c r="F897" s="201"/>
      <c r="G897" s="201"/>
      <c r="Z897" s="202"/>
      <c r="AA897" s="202"/>
      <c r="AB897" s="202"/>
      <c r="AC897" s="202"/>
      <c r="AD897" s="202"/>
      <c r="AE897" s="202"/>
      <c r="AF897" s="202"/>
      <c r="AG897" s="202"/>
      <c r="AH897" s="202"/>
      <c r="AI897" s="202"/>
      <c r="AJ897" s="202"/>
      <c r="AK897" s="202"/>
      <c r="AL897" s="202"/>
      <c r="AM897" s="202"/>
      <c r="AN897" s="202"/>
      <c r="AO897" s="202"/>
      <c r="AP897" s="202"/>
      <c r="AQ897" s="202"/>
      <c r="AR897" s="202"/>
      <c r="AS897" s="202"/>
      <c r="AT897" s="202"/>
      <c r="AU897" s="202"/>
      <c r="AV897" s="202"/>
      <c r="AW897" s="202"/>
      <c r="AX897" s="202"/>
      <c r="AY897" s="202"/>
      <c r="AZ897" s="202"/>
      <c r="BA897" s="202"/>
      <c r="BB897" s="202"/>
      <c r="BC897" s="202"/>
      <c r="BD897" s="202"/>
      <c r="BE897" s="202"/>
      <c r="BF897" s="202"/>
      <c r="BG897" s="202"/>
      <c r="BH897" s="202"/>
      <c r="BI897" s="202"/>
      <c r="BJ897" s="202"/>
      <c r="BK897" s="202"/>
      <c r="BL897" s="202"/>
      <c r="BM897" s="202"/>
      <c r="BN897" s="202"/>
      <c r="BO897" s="202"/>
      <c r="BP897" s="202"/>
      <c r="BQ897" s="202"/>
      <c r="BR897" s="202"/>
      <c r="BS897" s="202"/>
      <c r="BT897" s="202"/>
      <c r="BU897" s="202"/>
      <c r="BV897" s="202"/>
      <c r="BW897" s="202"/>
      <c r="BX897" s="202"/>
    </row>
    <row r="898" spans="1:76" ht="11.25" customHeight="1" x14ac:dyDescent="0.2">
      <c r="A898" s="201"/>
      <c r="B898" s="201"/>
      <c r="C898" s="201"/>
      <c r="D898" s="201"/>
      <c r="E898" s="201"/>
      <c r="F898" s="201"/>
      <c r="G898" s="201"/>
      <c r="Z898" s="202"/>
      <c r="AA898" s="202"/>
      <c r="AB898" s="202"/>
      <c r="AC898" s="202"/>
      <c r="AD898" s="202"/>
      <c r="AE898" s="202"/>
      <c r="AF898" s="202"/>
      <c r="AG898" s="202"/>
      <c r="AH898" s="202"/>
      <c r="AI898" s="202"/>
      <c r="AJ898" s="202"/>
      <c r="AK898" s="202"/>
      <c r="AL898" s="202"/>
      <c r="AM898" s="202"/>
      <c r="AN898" s="202"/>
      <c r="AO898" s="202"/>
      <c r="AP898" s="202"/>
      <c r="AQ898" s="202"/>
      <c r="AR898" s="202"/>
      <c r="AS898" s="202"/>
      <c r="AT898" s="202"/>
      <c r="AU898" s="202"/>
      <c r="AV898" s="202"/>
      <c r="AW898" s="202"/>
      <c r="AX898" s="202"/>
      <c r="AY898" s="202"/>
      <c r="AZ898" s="202"/>
      <c r="BA898" s="202"/>
      <c r="BB898" s="202"/>
      <c r="BC898" s="202"/>
      <c r="BD898" s="202"/>
      <c r="BE898" s="202"/>
      <c r="BF898" s="202"/>
      <c r="BG898" s="202"/>
      <c r="BH898" s="202"/>
      <c r="BI898" s="202"/>
      <c r="BJ898" s="202"/>
      <c r="BK898" s="202"/>
      <c r="BL898" s="202"/>
      <c r="BM898" s="202"/>
      <c r="BN898" s="202"/>
      <c r="BO898" s="202"/>
      <c r="BP898" s="202"/>
      <c r="BQ898" s="202"/>
      <c r="BR898" s="202"/>
      <c r="BS898" s="202"/>
      <c r="BT898" s="202"/>
      <c r="BU898" s="202"/>
      <c r="BV898" s="202"/>
      <c r="BW898" s="202"/>
      <c r="BX898" s="202"/>
    </row>
    <row r="899" spans="1:76" ht="11.25" customHeight="1" x14ac:dyDescent="0.2">
      <c r="A899" s="201"/>
      <c r="B899" s="201"/>
      <c r="C899" s="201"/>
      <c r="D899" s="201"/>
      <c r="E899" s="201"/>
      <c r="F899" s="201"/>
      <c r="G899" s="201"/>
      <c r="Z899" s="202"/>
      <c r="AA899" s="202"/>
      <c r="AB899" s="202"/>
      <c r="AC899" s="202"/>
      <c r="AD899" s="202"/>
      <c r="AE899" s="202"/>
      <c r="AF899" s="202"/>
      <c r="AG899" s="202"/>
      <c r="AH899" s="202"/>
      <c r="AI899" s="202"/>
      <c r="AJ899" s="202"/>
      <c r="AK899" s="202"/>
      <c r="AL899" s="202"/>
      <c r="AM899" s="202"/>
      <c r="AN899" s="202"/>
      <c r="AO899" s="202"/>
      <c r="AP899" s="202"/>
      <c r="AQ899" s="202"/>
      <c r="AR899" s="202"/>
      <c r="AS899" s="202"/>
      <c r="AT899" s="202"/>
      <c r="AU899" s="202"/>
      <c r="AV899" s="202"/>
      <c r="AW899" s="202"/>
      <c r="AX899" s="202"/>
      <c r="AY899" s="202"/>
      <c r="AZ899" s="202"/>
      <c r="BA899" s="202"/>
      <c r="BB899" s="202"/>
      <c r="BC899" s="202"/>
      <c r="BD899" s="202"/>
      <c r="BE899" s="202"/>
      <c r="BF899" s="202"/>
      <c r="BG899" s="202"/>
      <c r="BH899" s="202"/>
      <c r="BI899" s="202"/>
      <c r="BJ899" s="202"/>
      <c r="BK899" s="202"/>
      <c r="BL899" s="202"/>
      <c r="BM899" s="202"/>
      <c r="BN899" s="202"/>
      <c r="BO899" s="202"/>
      <c r="BP899" s="202"/>
      <c r="BQ899" s="202"/>
      <c r="BR899" s="202"/>
      <c r="BS899" s="202"/>
      <c r="BT899" s="202"/>
      <c r="BU899" s="202"/>
      <c r="BV899" s="202"/>
      <c r="BW899" s="202"/>
      <c r="BX899" s="202"/>
    </row>
    <row r="900" spans="1:76" ht="11.25" customHeight="1" x14ac:dyDescent="0.2">
      <c r="A900" s="201"/>
      <c r="B900" s="201"/>
      <c r="C900" s="201"/>
      <c r="D900" s="201"/>
      <c r="E900" s="201"/>
      <c r="F900" s="201"/>
      <c r="G900" s="201"/>
      <c r="Z900" s="202"/>
      <c r="AA900" s="202"/>
      <c r="AB900" s="202"/>
      <c r="AC900" s="202"/>
      <c r="AD900" s="202"/>
      <c r="AE900" s="202"/>
      <c r="AF900" s="202"/>
      <c r="AG900" s="202"/>
      <c r="AH900" s="202"/>
      <c r="AI900" s="202"/>
      <c r="AJ900" s="202"/>
      <c r="AK900" s="202"/>
      <c r="AL900" s="202"/>
      <c r="AM900" s="202"/>
      <c r="AN900" s="202"/>
      <c r="AO900" s="202"/>
      <c r="AP900" s="202"/>
      <c r="AQ900" s="202"/>
      <c r="AR900" s="202"/>
      <c r="AS900" s="202"/>
      <c r="AT900" s="202"/>
      <c r="AU900" s="202"/>
      <c r="AV900" s="202"/>
      <c r="AW900" s="202"/>
      <c r="AX900" s="202"/>
      <c r="AY900" s="202"/>
      <c r="AZ900" s="202"/>
      <c r="BA900" s="202"/>
      <c r="BB900" s="202"/>
      <c r="BC900" s="202"/>
      <c r="BD900" s="202"/>
      <c r="BE900" s="202"/>
      <c r="BF900" s="202"/>
      <c r="BG900" s="202"/>
      <c r="BH900" s="202"/>
      <c r="BI900" s="202"/>
      <c r="BJ900" s="202"/>
      <c r="BK900" s="202"/>
      <c r="BL900" s="202"/>
      <c r="BM900" s="202"/>
      <c r="BN900" s="202"/>
      <c r="BO900" s="202"/>
      <c r="BP900" s="202"/>
      <c r="BQ900" s="202"/>
      <c r="BR900" s="202"/>
      <c r="BS900" s="202"/>
      <c r="BT900" s="202"/>
      <c r="BU900" s="202"/>
      <c r="BV900" s="202"/>
      <c r="BW900" s="202"/>
      <c r="BX900" s="202"/>
    </row>
    <row r="901" spans="1:76" ht="11.25" customHeight="1" x14ac:dyDescent="0.2">
      <c r="A901" s="201"/>
      <c r="B901" s="201"/>
      <c r="C901" s="201"/>
      <c r="D901" s="201"/>
      <c r="E901" s="201"/>
      <c r="F901" s="201"/>
      <c r="G901" s="201"/>
      <c r="Z901" s="202"/>
      <c r="AA901" s="202"/>
      <c r="AB901" s="202"/>
      <c r="AC901" s="202"/>
      <c r="AD901" s="202"/>
      <c r="AE901" s="202"/>
      <c r="AF901" s="202"/>
      <c r="AG901" s="202"/>
      <c r="AH901" s="202"/>
      <c r="AI901" s="202"/>
      <c r="AJ901" s="202"/>
      <c r="AK901" s="202"/>
      <c r="AL901" s="202"/>
      <c r="AM901" s="202"/>
      <c r="AN901" s="202"/>
      <c r="AO901" s="202"/>
      <c r="AP901" s="202"/>
      <c r="AQ901" s="202"/>
      <c r="AR901" s="202"/>
      <c r="AS901" s="202"/>
      <c r="AT901" s="202"/>
      <c r="AU901" s="202"/>
      <c r="AV901" s="202"/>
      <c r="AW901" s="202"/>
      <c r="AX901" s="202"/>
      <c r="AY901" s="202"/>
      <c r="AZ901" s="202"/>
      <c r="BA901" s="202"/>
      <c r="BB901" s="202"/>
      <c r="BC901" s="202"/>
      <c r="BD901" s="202"/>
      <c r="BE901" s="202"/>
      <c r="BF901" s="202"/>
      <c r="BG901" s="202"/>
      <c r="BH901" s="202"/>
      <c r="BI901" s="202"/>
      <c r="BJ901" s="202"/>
      <c r="BK901" s="202"/>
      <c r="BL901" s="202"/>
      <c r="BM901" s="202"/>
      <c r="BN901" s="202"/>
      <c r="BO901" s="202"/>
      <c r="BP901" s="202"/>
      <c r="BQ901" s="202"/>
      <c r="BR901" s="202"/>
      <c r="BS901" s="202"/>
      <c r="BT901" s="202"/>
      <c r="BU901" s="202"/>
      <c r="BV901" s="202"/>
      <c r="BW901" s="202"/>
      <c r="BX901" s="202"/>
    </row>
    <row r="902" spans="1:76" ht="11.25" customHeight="1" x14ac:dyDescent="0.2">
      <c r="A902" s="201"/>
      <c r="B902" s="201"/>
      <c r="C902" s="201"/>
      <c r="D902" s="201"/>
      <c r="E902" s="201"/>
      <c r="F902" s="201"/>
      <c r="G902" s="201"/>
      <c r="Z902" s="202"/>
      <c r="AA902" s="202"/>
      <c r="AB902" s="202"/>
      <c r="AC902" s="202"/>
      <c r="AD902" s="202"/>
      <c r="AE902" s="202"/>
      <c r="AF902" s="202"/>
      <c r="AG902" s="202"/>
      <c r="AH902" s="202"/>
      <c r="AI902" s="202"/>
      <c r="AJ902" s="202"/>
      <c r="AK902" s="202"/>
      <c r="AL902" s="202"/>
      <c r="AM902" s="202"/>
      <c r="AN902" s="202"/>
      <c r="AO902" s="202"/>
      <c r="AP902" s="202"/>
      <c r="AQ902" s="202"/>
      <c r="AR902" s="202"/>
      <c r="AS902" s="202"/>
      <c r="AT902" s="202"/>
      <c r="AU902" s="202"/>
      <c r="AV902" s="202"/>
      <c r="AW902" s="202"/>
      <c r="AX902" s="202"/>
      <c r="AY902" s="202"/>
      <c r="AZ902" s="202"/>
      <c r="BA902" s="202"/>
      <c r="BB902" s="202"/>
      <c r="BC902" s="202"/>
      <c r="BD902" s="202"/>
      <c r="BE902" s="202"/>
      <c r="BF902" s="202"/>
      <c r="BG902" s="202"/>
      <c r="BH902" s="202"/>
      <c r="BI902" s="202"/>
      <c r="BJ902" s="202"/>
      <c r="BK902" s="202"/>
      <c r="BL902" s="202"/>
      <c r="BM902" s="202"/>
      <c r="BN902" s="202"/>
      <c r="BO902" s="202"/>
      <c r="BP902" s="202"/>
      <c r="BQ902" s="202"/>
      <c r="BR902" s="202"/>
      <c r="BS902" s="202"/>
      <c r="BT902" s="202"/>
      <c r="BU902" s="202"/>
      <c r="BV902" s="202"/>
      <c r="BW902" s="202"/>
      <c r="BX902" s="202"/>
    </row>
    <row r="903" spans="1:76" ht="11.25" customHeight="1" x14ac:dyDescent="0.2">
      <c r="A903" s="201"/>
      <c r="B903" s="201"/>
      <c r="C903" s="201"/>
      <c r="D903" s="201"/>
      <c r="E903" s="201"/>
      <c r="F903" s="201"/>
      <c r="G903" s="201"/>
      <c r="Z903" s="202"/>
      <c r="AA903" s="202"/>
      <c r="AB903" s="202"/>
      <c r="AC903" s="202"/>
      <c r="AD903" s="202"/>
      <c r="AE903" s="202"/>
      <c r="AF903" s="202"/>
      <c r="AG903" s="202"/>
      <c r="AH903" s="202"/>
      <c r="AI903" s="202"/>
      <c r="AJ903" s="202"/>
      <c r="AK903" s="202"/>
      <c r="AL903" s="202"/>
      <c r="AM903" s="202"/>
      <c r="AN903" s="202"/>
      <c r="AO903" s="202"/>
      <c r="AP903" s="202"/>
      <c r="AQ903" s="202"/>
      <c r="AR903" s="202"/>
      <c r="AS903" s="202"/>
      <c r="AT903" s="202"/>
      <c r="AU903" s="202"/>
      <c r="AV903" s="202"/>
      <c r="AW903" s="202"/>
      <c r="AX903" s="202"/>
      <c r="AY903" s="202"/>
      <c r="AZ903" s="202"/>
      <c r="BA903" s="202"/>
      <c r="BB903" s="202"/>
      <c r="BC903" s="202"/>
      <c r="BD903" s="202"/>
      <c r="BE903" s="202"/>
      <c r="BF903" s="202"/>
      <c r="BG903" s="202"/>
      <c r="BH903" s="202"/>
      <c r="BI903" s="202"/>
      <c r="BJ903" s="202"/>
      <c r="BK903" s="202"/>
      <c r="BL903" s="202"/>
      <c r="BM903" s="202"/>
      <c r="BN903" s="202"/>
      <c r="BO903" s="202"/>
      <c r="BP903" s="202"/>
      <c r="BQ903" s="202"/>
      <c r="BR903" s="202"/>
      <c r="BS903" s="202"/>
      <c r="BT903" s="202"/>
      <c r="BU903" s="202"/>
      <c r="BV903" s="202"/>
      <c r="BW903" s="202"/>
      <c r="BX903" s="202"/>
    </row>
    <row r="904" spans="1:76" ht="11.25" customHeight="1" x14ac:dyDescent="0.2">
      <c r="A904" s="201"/>
      <c r="B904" s="201"/>
      <c r="C904" s="201"/>
      <c r="D904" s="201"/>
      <c r="E904" s="201"/>
      <c r="F904" s="201"/>
      <c r="G904" s="201"/>
      <c r="Z904" s="202"/>
      <c r="AA904" s="202"/>
      <c r="AB904" s="202"/>
      <c r="AC904" s="202"/>
      <c r="AD904" s="202"/>
      <c r="AE904" s="202"/>
      <c r="AF904" s="202"/>
      <c r="AG904" s="202"/>
      <c r="AH904" s="202"/>
      <c r="AI904" s="202"/>
      <c r="AJ904" s="202"/>
      <c r="AK904" s="202"/>
      <c r="AL904" s="202"/>
      <c r="AM904" s="202"/>
      <c r="AN904" s="202"/>
      <c r="AO904" s="202"/>
      <c r="AP904" s="202"/>
      <c r="AQ904" s="202"/>
      <c r="AR904" s="202"/>
      <c r="AS904" s="202"/>
      <c r="AT904" s="202"/>
      <c r="AU904" s="202"/>
      <c r="AV904" s="202"/>
      <c r="AW904" s="202"/>
      <c r="AX904" s="202"/>
      <c r="AY904" s="202"/>
      <c r="AZ904" s="202"/>
      <c r="BA904" s="202"/>
      <c r="BB904" s="202"/>
      <c r="BC904" s="202"/>
      <c r="BD904" s="202"/>
      <c r="BE904" s="202"/>
      <c r="BF904" s="202"/>
      <c r="BG904" s="202"/>
      <c r="BH904" s="202"/>
      <c r="BI904" s="202"/>
      <c r="BJ904" s="202"/>
      <c r="BK904" s="202"/>
      <c r="BL904" s="202"/>
      <c r="BM904" s="202"/>
      <c r="BN904" s="202"/>
      <c r="BO904" s="202"/>
      <c r="BP904" s="202"/>
      <c r="BQ904" s="202"/>
      <c r="BR904" s="202"/>
      <c r="BS904" s="202"/>
      <c r="BT904" s="202"/>
      <c r="BU904" s="202"/>
      <c r="BV904" s="202"/>
      <c r="BW904" s="202"/>
      <c r="BX904" s="202"/>
    </row>
    <row r="905" spans="1:76" ht="11.25" customHeight="1" x14ac:dyDescent="0.2">
      <c r="A905" s="201"/>
      <c r="B905" s="201"/>
      <c r="C905" s="201"/>
      <c r="D905" s="201"/>
      <c r="E905" s="201"/>
      <c r="F905" s="201"/>
      <c r="G905" s="201"/>
      <c r="Z905" s="202"/>
      <c r="AA905" s="202"/>
      <c r="AB905" s="202"/>
      <c r="AC905" s="202"/>
      <c r="AD905" s="202"/>
      <c r="AE905" s="202"/>
      <c r="AF905" s="202"/>
      <c r="AG905" s="202"/>
      <c r="AH905" s="202"/>
      <c r="AI905" s="202"/>
      <c r="AJ905" s="202"/>
      <c r="AK905" s="202"/>
      <c r="AL905" s="202"/>
      <c r="AM905" s="202"/>
      <c r="AN905" s="202"/>
      <c r="AO905" s="202"/>
      <c r="AP905" s="202"/>
      <c r="AQ905" s="202"/>
      <c r="AR905" s="202"/>
      <c r="AS905" s="202"/>
      <c r="AT905" s="202"/>
      <c r="AU905" s="202"/>
      <c r="AV905" s="202"/>
      <c r="AW905" s="202"/>
      <c r="AX905" s="202"/>
      <c r="AY905" s="202"/>
      <c r="AZ905" s="202"/>
      <c r="BA905" s="202"/>
      <c r="BB905" s="202"/>
      <c r="BC905" s="202"/>
      <c r="BD905" s="202"/>
      <c r="BE905" s="202"/>
      <c r="BF905" s="202"/>
      <c r="BG905" s="202"/>
      <c r="BH905" s="202"/>
      <c r="BI905" s="202"/>
      <c r="BJ905" s="202"/>
      <c r="BK905" s="202"/>
      <c r="BL905" s="202"/>
      <c r="BM905" s="202"/>
      <c r="BN905" s="202"/>
      <c r="BO905" s="202"/>
      <c r="BP905" s="202"/>
      <c r="BQ905" s="202"/>
      <c r="BR905" s="202"/>
      <c r="BS905" s="202"/>
      <c r="BT905" s="202"/>
      <c r="BU905" s="202"/>
      <c r="BV905" s="202"/>
      <c r="BW905" s="202"/>
      <c r="BX905" s="202"/>
    </row>
    <row r="906" spans="1:76" ht="11.25" customHeight="1" x14ac:dyDescent="0.2">
      <c r="A906" s="201"/>
      <c r="B906" s="201"/>
      <c r="C906" s="201"/>
      <c r="D906" s="201"/>
      <c r="E906" s="201"/>
      <c r="F906" s="201"/>
      <c r="G906" s="201"/>
      <c r="Z906" s="202"/>
      <c r="AA906" s="202"/>
      <c r="AB906" s="202"/>
      <c r="AC906" s="202"/>
      <c r="AD906" s="202"/>
      <c r="AE906" s="202"/>
      <c r="AF906" s="202"/>
      <c r="AG906" s="202"/>
      <c r="AH906" s="202"/>
      <c r="AI906" s="202"/>
      <c r="AJ906" s="202"/>
      <c r="AK906" s="202"/>
      <c r="AL906" s="202"/>
      <c r="AM906" s="202"/>
      <c r="AN906" s="202"/>
      <c r="AO906" s="202"/>
      <c r="AP906" s="202"/>
      <c r="AQ906" s="202"/>
      <c r="AR906" s="202"/>
      <c r="AS906" s="202"/>
      <c r="AT906" s="202"/>
      <c r="AU906" s="202"/>
      <c r="AV906" s="202"/>
      <c r="AW906" s="202"/>
      <c r="AX906" s="202"/>
      <c r="AY906" s="202"/>
      <c r="AZ906" s="202"/>
      <c r="BA906" s="202"/>
      <c r="BB906" s="202"/>
      <c r="BC906" s="202"/>
      <c r="BD906" s="202"/>
      <c r="BE906" s="202"/>
      <c r="BF906" s="202"/>
      <c r="BG906" s="202"/>
      <c r="BH906" s="202"/>
      <c r="BI906" s="202"/>
      <c r="BJ906" s="202"/>
      <c r="BK906" s="202"/>
      <c r="BL906" s="202"/>
      <c r="BM906" s="202"/>
      <c r="BN906" s="202"/>
      <c r="BO906" s="202"/>
      <c r="BP906" s="202"/>
      <c r="BQ906" s="202"/>
      <c r="BR906" s="202"/>
      <c r="BS906" s="202"/>
      <c r="BT906" s="202"/>
      <c r="BU906" s="202"/>
      <c r="BV906" s="202"/>
      <c r="BW906" s="202"/>
      <c r="BX906" s="202"/>
    </row>
    <row r="907" spans="1:76" ht="11.25" customHeight="1" x14ac:dyDescent="0.2">
      <c r="A907" s="201"/>
      <c r="B907" s="201"/>
      <c r="C907" s="201"/>
      <c r="D907" s="201"/>
      <c r="E907" s="201"/>
      <c r="F907" s="201"/>
      <c r="G907" s="201"/>
      <c r="Z907" s="202"/>
      <c r="AA907" s="202"/>
      <c r="AB907" s="202"/>
      <c r="AC907" s="202"/>
      <c r="AD907" s="202"/>
      <c r="AE907" s="202"/>
      <c r="AF907" s="202"/>
      <c r="AG907" s="202"/>
      <c r="AH907" s="202"/>
      <c r="AI907" s="202"/>
      <c r="AJ907" s="202"/>
      <c r="AK907" s="202"/>
      <c r="AL907" s="202"/>
      <c r="AM907" s="202"/>
      <c r="AN907" s="202"/>
      <c r="AO907" s="202"/>
      <c r="AP907" s="202"/>
      <c r="AQ907" s="202"/>
      <c r="AR907" s="202"/>
      <c r="AS907" s="202"/>
      <c r="AT907" s="202"/>
      <c r="AU907" s="202"/>
      <c r="AV907" s="202"/>
      <c r="AW907" s="202"/>
      <c r="AX907" s="202"/>
      <c r="AY907" s="202"/>
      <c r="AZ907" s="202"/>
      <c r="BA907" s="202"/>
      <c r="BB907" s="202"/>
      <c r="BC907" s="202"/>
      <c r="BD907" s="202"/>
      <c r="BE907" s="202"/>
      <c r="BF907" s="202"/>
      <c r="BG907" s="202"/>
      <c r="BH907" s="202"/>
      <c r="BI907" s="202"/>
      <c r="BJ907" s="202"/>
      <c r="BK907" s="202"/>
      <c r="BL907" s="202"/>
      <c r="BM907" s="202"/>
      <c r="BN907" s="202"/>
      <c r="BO907" s="202"/>
      <c r="BP907" s="202"/>
      <c r="BQ907" s="202"/>
      <c r="BR907" s="202"/>
      <c r="BS907" s="202"/>
      <c r="BT907" s="202"/>
      <c r="BU907" s="202"/>
      <c r="BV907" s="202"/>
      <c r="BW907" s="202"/>
      <c r="BX907" s="202"/>
    </row>
    <row r="908" spans="1:76" ht="11.25" customHeight="1" x14ac:dyDescent="0.2">
      <c r="A908" s="201"/>
      <c r="B908" s="201"/>
      <c r="C908" s="201"/>
      <c r="D908" s="201"/>
      <c r="E908" s="201"/>
      <c r="F908" s="201"/>
      <c r="G908" s="201"/>
      <c r="Z908" s="202"/>
      <c r="AA908" s="202"/>
      <c r="AB908" s="202"/>
      <c r="AC908" s="202"/>
      <c r="AD908" s="202"/>
      <c r="AE908" s="202"/>
      <c r="AF908" s="202"/>
      <c r="AG908" s="202"/>
      <c r="AH908" s="202"/>
      <c r="AI908" s="202"/>
      <c r="AJ908" s="202"/>
      <c r="AK908" s="202"/>
      <c r="AL908" s="202"/>
      <c r="AM908" s="202"/>
      <c r="AN908" s="202"/>
      <c r="AO908" s="202"/>
      <c r="AP908" s="202"/>
      <c r="AQ908" s="202"/>
      <c r="AR908" s="202"/>
      <c r="AS908" s="202"/>
      <c r="AT908" s="202"/>
      <c r="AU908" s="202"/>
      <c r="AV908" s="202"/>
      <c r="AW908" s="202"/>
      <c r="AX908" s="202"/>
      <c r="AY908" s="202"/>
      <c r="AZ908" s="202"/>
      <c r="BA908" s="202"/>
      <c r="BB908" s="202"/>
      <c r="BC908" s="202"/>
      <c r="BD908" s="202"/>
      <c r="BE908" s="202"/>
      <c r="BF908" s="202"/>
      <c r="BG908" s="202"/>
      <c r="BH908" s="202"/>
      <c r="BI908" s="202"/>
      <c r="BJ908" s="202"/>
      <c r="BK908" s="202"/>
      <c r="BL908" s="202"/>
      <c r="BM908" s="202"/>
      <c r="BN908" s="202"/>
      <c r="BO908" s="202"/>
      <c r="BP908" s="202"/>
      <c r="BQ908" s="202"/>
      <c r="BR908" s="202"/>
      <c r="BS908" s="202"/>
      <c r="BT908" s="202"/>
      <c r="BU908" s="202"/>
      <c r="BV908" s="202"/>
      <c r="BW908" s="202"/>
      <c r="BX908" s="202"/>
    </row>
    <row r="909" spans="1:76" ht="11.25" customHeight="1" x14ac:dyDescent="0.2">
      <c r="A909" s="201"/>
      <c r="B909" s="201"/>
      <c r="C909" s="201"/>
      <c r="D909" s="201"/>
      <c r="E909" s="201"/>
      <c r="F909" s="201"/>
      <c r="G909" s="201"/>
      <c r="Z909" s="202"/>
      <c r="AA909" s="202"/>
      <c r="AB909" s="202"/>
      <c r="AC909" s="202"/>
      <c r="AD909" s="202"/>
      <c r="AE909" s="202"/>
      <c r="AF909" s="202"/>
      <c r="AG909" s="202"/>
      <c r="AH909" s="202"/>
      <c r="AI909" s="202"/>
      <c r="AJ909" s="202"/>
      <c r="AK909" s="202"/>
      <c r="AL909" s="202"/>
      <c r="AM909" s="202"/>
      <c r="AN909" s="202"/>
      <c r="AO909" s="202"/>
      <c r="AP909" s="202"/>
      <c r="AQ909" s="202"/>
      <c r="AR909" s="202"/>
      <c r="AS909" s="202"/>
      <c r="AT909" s="202"/>
      <c r="AU909" s="202"/>
      <c r="AV909" s="202"/>
      <c r="AW909" s="202"/>
      <c r="AX909" s="202"/>
      <c r="AY909" s="202"/>
      <c r="AZ909" s="202"/>
      <c r="BA909" s="202"/>
      <c r="BB909" s="202"/>
      <c r="BC909" s="202"/>
      <c r="BD909" s="202"/>
      <c r="BE909" s="202"/>
      <c r="BF909" s="202"/>
      <c r="BG909" s="202"/>
      <c r="BH909" s="202"/>
      <c r="BI909" s="202"/>
      <c r="BJ909" s="202"/>
      <c r="BK909" s="202"/>
      <c r="BL909" s="202"/>
      <c r="BM909" s="202"/>
      <c r="BN909" s="202"/>
      <c r="BO909" s="202"/>
      <c r="BP909" s="202"/>
      <c r="BQ909" s="202"/>
      <c r="BR909" s="202"/>
      <c r="BS909" s="202"/>
      <c r="BT909" s="202"/>
      <c r="BU909" s="202"/>
      <c r="BV909" s="202"/>
      <c r="BW909" s="202"/>
      <c r="BX909" s="202"/>
    </row>
    <row r="910" spans="1:76" ht="11.25" customHeight="1" x14ac:dyDescent="0.2">
      <c r="A910" s="201"/>
      <c r="B910" s="201"/>
      <c r="C910" s="201"/>
      <c r="D910" s="201"/>
      <c r="E910" s="201"/>
      <c r="F910" s="201"/>
      <c r="G910" s="201"/>
      <c r="Z910" s="202"/>
      <c r="AA910" s="202"/>
      <c r="AB910" s="202"/>
      <c r="AC910" s="202"/>
      <c r="AD910" s="202"/>
      <c r="AE910" s="202"/>
      <c r="AF910" s="202"/>
      <c r="AG910" s="202"/>
      <c r="AH910" s="202"/>
      <c r="AI910" s="202"/>
      <c r="AJ910" s="202"/>
      <c r="AK910" s="202"/>
      <c r="AL910" s="202"/>
      <c r="AM910" s="202"/>
      <c r="AN910" s="202"/>
      <c r="AO910" s="202"/>
      <c r="AP910" s="202"/>
      <c r="AQ910" s="202"/>
      <c r="AR910" s="202"/>
      <c r="AS910" s="202"/>
      <c r="AT910" s="202"/>
      <c r="AU910" s="202"/>
      <c r="AV910" s="202"/>
      <c r="AW910" s="202"/>
      <c r="AX910" s="202"/>
      <c r="AY910" s="202"/>
      <c r="AZ910" s="202"/>
      <c r="BA910" s="202"/>
      <c r="BB910" s="202"/>
      <c r="BC910" s="202"/>
      <c r="BD910" s="202"/>
      <c r="BE910" s="202"/>
      <c r="BF910" s="202"/>
      <c r="BG910" s="202"/>
      <c r="BH910" s="202"/>
      <c r="BI910" s="202"/>
      <c r="BJ910" s="202"/>
      <c r="BK910" s="202"/>
      <c r="BL910" s="202"/>
      <c r="BM910" s="202"/>
      <c r="BN910" s="202"/>
      <c r="BO910" s="202"/>
      <c r="BP910" s="202"/>
      <c r="BQ910" s="202"/>
      <c r="BR910" s="202"/>
      <c r="BS910" s="202"/>
      <c r="BT910" s="202"/>
      <c r="BU910" s="202"/>
      <c r="BV910" s="202"/>
      <c r="BW910" s="202"/>
      <c r="BX910" s="202"/>
    </row>
    <row r="911" spans="1:76" ht="11.25" customHeight="1" x14ac:dyDescent="0.2">
      <c r="A911" s="201"/>
      <c r="B911" s="201"/>
      <c r="C911" s="201"/>
      <c r="D911" s="201"/>
      <c r="E911" s="201"/>
      <c r="F911" s="201"/>
      <c r="G911" s="201"/>
      <c r="Z911" s="202"/>
      <c r="AA911" s="202"/>
      <c r="AB911" s="202"/>
      <c r="AC911" s="202"/>
      <c r="AD911" s="202"/>
      <c r="AE911" s="202"/>
      <c r="AF911" s="202"/>
      <c r="AG911" s="202"/>
      <c r="AH911" s="202"/>
      <c r="AI911" s="202"/>
      <c r="AJ911" s="202"/>
      <c r="AK911" s="202"/>
      <c r="AL911" s="202"/>
      <c r="AM911" s="202"/>
      <c r="AN911" s="202"/>
      <c r="AO911" s="202"/>
      <c r="AP911" s="202"/>
      <c r="AQ911" s="202"/>
      <c r="AR911" s="202"/>
      <c r="AS911" s="202"/>
      <c r="AT911" s="202"/>
      <c r="AU911" s="202"/>
      <c r="AV911" s="202"/>
      <c r="AW911" s="202"/>
      <c r="AX911" s="202"/>
      <c r="AY911" s="202"/>
      <c r="AZ911" s="202"/>
      <c r="BA911" s="202"/>
      <c r="BB911" s="202"/>
      <c r="BC911" s="202"/>
      <c r="BD911" s="202"/>
      <c r="BE911" s="202"/>
      <c r="BF911" s="202"/>
      <c r="BG911" s="202"/>
      <c r="BH911" s="202"/>
      <c r="BI911" s="202"/>
      <c r="BJ911" s="202"/>
      <c r="BK911" s="202"/>
      <c r="BL911" s="202"/>
      <c r="BM911" s="202"/>
      <c r="BN911" s="202"/>
      <c r="BO911" s="202"/>
      <c r="BP911" s="202"/>
      <c r="BQ911" s="202"/>
      <c r="BR911" s="202"/>
      <c r="BS911" s="202"/>
      <c r="BT911" s="202"/>
      <c r="BU911" s="202"/>
      <c r="BV911" s="202"/>
      <c r="BW911" s="202"/>
      <c r="BX911" s="202"/>
    </row>
    <row r="912" spans="1:76" ht="11.25" customHeight="1" x14ac:dyDescent="0.2">
      <c r="A912" s="201"/>
      <c r="B912" s="201"/>
      <c r="C912" s="201"/>
      <c r="D912" s="201"/>
      <c r="E912" s="201"/>
      <c r="F912" s="201"/>
      <c r="G912" s="201"/>
      <c r="Z912" s="202"/>
      <c r="AA912" s="202"/>
      <c r="AB912" s="202"/>
      <c r="AC912" s="202"/>
      <c r="AD912" s="202"/>
      <c r="AE912" s="202"/>
      <c r="AF912" s="202"/>
      <c r="AG912" s="202"/>
      <c r="AH912" s="202"/>
      <c r="AI912" s="202"/>
      <c r="AJ912" s="202"/>
      <c r="AK912" s="202"/>
      <c r="AL912" s="202"/>
      <c r="AM912" s="202"/>
      <c r="AN912" s="202"/>
      <c r="AO912" s="202"/>
      <c r="AP912" s="202"/>
      <c r="AQ912" s="202"/>
      <c r="AR912" s="202"/>
      <c r="AS912" s="202"/>
      <c r="AT912" s="202"/>
      <c r="AU912" s="202"/>
      <c r="AV912" s="202"/>
      <c r="AW912" s="202"/>
      <c r="AX912" s="202"/>
      <c r="AY912" s="202"/>
      <c r="AZ912" s="202"/>
      <c r="BA912" s="202"/>
      <c r="BB912" s="202"/>
      <c r="BC912" s="202"/>
      <c r="BD912" s="202"/>
      <c r="BE912" s="202"/>
      <c r="BF912" s="202"/>
      <c r="BG912" s="202"/>
      <c r="BH912" s="202"/>
      <c r="BI912" s="202"/>
      <c r="BJ912" s="202"/>
      <c r="BK912" s="202"/>
      <c r="BL912" s="202"/>
      <c r="BM912" s="202"/>
      <c r="BN912" s="202"/>
      <c r="BO912" s="202"/>
      <c r="BP912" s="202"/>
      <c r="BQ912" s="202"/>
      <c r="BR912" s="202"/>
      <c r="BS912" s="202"/>
      <c r="BT912" s="202"/>
      <c r="BU912" s="202"/>
      <c r="BV912" s="202"/>
      <c r="BW912" s="202"/>
      <c r="BX912" s="202"/>
    </row>
    <row r="913" spans="1:76" ht="11.25" customHeight="1" x14ac:dyDescent="0.2">
      <c r="A913" s="201"/>
      <c r="B913" s="201"/>
      <c r="C913" s="201"/>
      <c r="D913" s="201"/>
      <c r="E913" s="201"/>
      <c r="F913" s="201"/>
      <c r="G913" s="201"/>
      <c r="Z913" s="202"/>
      <c r="AA913" s="202"/>
      <c r="AB913" s="202"/>
      <c r="AC913" s="202"/>
      <c r="AD913" s="202"/>
      <c r="AE913" s="202"/>
      <c r="AF913" s="202"/>
      <c r="AG913" s="202"/>
      <c r="AH913" s="202"/>
      <c r="AI913" s="202"/>
      <c r="AJ913" s="202"/>
      <c r="AK913" s="202"/>
      <c r="AL913" s="202"/>
      <c r="AM913" s="202"/>
      <c r="AN913" s="202"/>
      <c r="AO913" s="202"/>
      <c r="AP913" s="202"/>
      <c r="AQ913" s="202"/>
      <c r="AR913" s="202"/>
      <c r="AS913" s="202"/>
      <c r="AT913" s="202"/>
      <c r="AU913" s="202"/>
      <c r="AV913" s="202"/>
      <c r="AW913" s="202"/>
      <c r="AX913" s="202"/>
      <c r="AY913" s="202"/>
      <c r="AZ913" s="202"/>
      <c r="BA913" s="202"/>
      <c r="BB913" s="202"/>
      <c r="BC913" s="202"/>
      <c r="BD913" s="202"/>
      <c r="BE913" s="202"/>
      <c r="BF913" s="202"/>
      <c r="BG913" s="202"/>
      <c r="BH913" s="202"/>
      <c r="BI913" s="202"/>
      <c r="BJ913" s="202"/>
      <c r="BK913" s="202"/>
      <c r="BL913" s="202"/>
      <c r="BM913" s="202"/>
      <c r="BN913" s="202"/>
      <c r="BO913" s="202"/>
      <c r="BP913" s="202"/>
      <c r="BQ913" s="202"/>
      <c r="BR913" s="202"/>
      <c r="BS913" s="202"/>
      <c r="BT913" s="202"/>
      <c r="BU913" s="202"/>
      <c r="BV913" s="202"/>
      <c r="BW913" s="202"/>
      <c r="BX913" s="202"/>
    </row>
    <row r="914" spans="1:76" ht="11.25" customHeight="1" x14ac:dyDescent="0.2">
      <c r="A914" s="201"/>
      <c r="B914" s="201"/>
      <c r="C914" s="201"/>
      <c r="D914" s="201"/>
      <c r="E914" s="201"/>
      <c r="F914" s="201"/>
      <c r="G914" s="201"/>
      <c r="Z914" s="202"/>
      <c r="AA914" s="202"/>
      <c r="AB914" s="202"/>
      <c r="AC914" s="202"/>
      <c r="AD914" s="202"/>
      <c r="AE914" s="202"/>
      <c r="AF914" s="202"/>
      <c r="AG914" s="202"/>
      <c r="AH914" s="202"/>
      <c r="AI914" s="202"/>
      <c r="AJ914" s="202"/>
      <c r="AK914" s="202"/>
      <c r="AL914" s="202"/>
      <c r="AM914" s="202"/>
      <c r="AN914" s="202"/>
      <c r="AO914" s="202"/>
      <c r="AP914" s="202"/>
      <c r="AQ914" s="202"/>
      <c r="AR914" s="202"/>
      <c r="AS914" s="202"/>
      <c r="AT914" s="202"/>
      <c r="AU914" s="202"/>
      <c r="AV914" s="202"/>
      <c r="AW914" s="202"/>
      <c r="AX914" s="202"/>
      <c r="AY914" s="202"/>
      <c r="AZ914" s="202"/>
      <c r="BA914" s="202"/>
      <c r="BB914" s="202"/>
      <c r="BC914" s="202"/>
      <c r="BD914" s="202"/>
      <c r="BE914" s="202"/>
      <c r="BF914" s="202"/>
      <c r="BG914" s="202"/>
      <c r="BH914" s="202"/>
      <c r="BI914" s="202"/>
      <c r="BJ914" s="202"/>
      <c r="BK914" s="202"/>
      <c r="BL914" s="202"/>
      <c r="BM914" s="202"/>
      <c r="BN914" s="202"/>
      <c r="BO914" s="202"/>
      <c r="BP914" s="202"/>
      <c r="BQ914" s="202"/>
      <c r="BR914" s="202"/>
      <c r="BS914" s="202"/>
      <c r="BT914" s="202"/>
      <c r="BU914" s="202"/>
      <c r="BV914" s="202"/>
      <c r="BW914" s="202"/>
      <c r="BX914" s="202"/>
    </row>
    <row r="915" spans="1:76" ht="11.25" customHeight="1" x14ac:dyDescent="0.2">
      <c r="A915" s="201"/>
      <c r="B915" s="201"/>
      <c r="C915" s="201"/>
      <c r="D915" s="201"/>
      <c r="E915" s="201"/>
      <c r="F915" s="201"/>
      <c r="G915" s="201"/>
      <c r="Z915" s="202"/>
      <c r="AA915" s="202"/>
      <c r="AB915" s="202"/>
      <c r="AC915" s="202"/>
      <c r="AD915" s="202"/>
      <c r="AE915" s="202"/>
      <c r="AF915" s="202"/>
      <c r="AG915" s="202"/>
      <c r="AH915" s="202"/>
      <c r="AI915" s="202"/>
      <c r="AJ915" s="202"/>
      <c r="AK915" s="202"/>
      <c r="AL915" s="202"/>
      <c r="AM915" s="202"/>
      <c r="AN915" s="202"/>
      <c r="AO915" s="202"/>
      <c r="AP915" s="202"/>
      <c r="AQ915" s="202"/>
      <c r="AR915" s="202"/>
      <c r="AS915" s="202"/>
      <c r="AT915" s="202"/>
      <c r="AU915" s="202"/>
      <c r="AV915" s="202"/>
      <c r="AW915" s="202"/>
      <c r="AX915" s="202"/>
      <c r="AY915" s="202"/>
      <c r="AZ915" s="202"/>
      <c r="BA915" s="202"/>
      <c r="BB915" s="202"/>
      <c r="BC915" s="202"/>
      <c r="BD915" s="202"/>
      <c r="BE915" s="202"/>
      <c r="BF915" s="202"/>
      <c r="BG915" s="202"/>
      <c r="BH915" s="202"/>
      <c r="BI915" s="202"/>
      <c r="BJ915" s="202"/>
      <c r="BK915" s="202"/>
      <c r="BL915" s="202"/>
      <c r="BM915" s="202"/>
      <c r="BN915" s="202"/>
      <c r="BO915" s="202"/>
      <c r="BP915" s="202"/>
      <c r="BQ915" s="202"/>
      <c r="BR915" s="202"/>
      <c r="BS915" s="202"/>
      <c r="BT915" s="202"/>
      <c r="BU915" s="202"/>
      <c r="BV915" s="202"/>
      <c r="BW915" s="202"/>
      <c r="BX915" s="202"/>
    </row>
    <row r="916" spans="1:76" ht="11.25" customHeight="1" x14ac:dyDescent="0.2">
      <c r="A916" s="201"/>
      <c r="B916" s="201"/>
      <c r="C916" s="201"/>
      <c r="D916" s="201"/>
      <c r="E916" s="201"/>
      <c r="F916" s="201"/>
      <c r="G916" s="201"/>
      <c r="Z916" s="202"/>
      <c r="AA916" s="202"/>
      <c r="AB916" s="202"/>
      <c r="AC916" s="202"/>
      <c r="AD916" s="202"/>
      <c r="AE916" s="202"/>
      <c r="AF916" s="202"/>
      <c r="AG916" s="202"/>
      <c r="AH916" s="202"/>
      <c r="AI916" s="202"/>
      <c r="AJ916" s="202"/>
      <c r="AK916" s="202"/>
      <c r="AL916" s="202"/>
      <c r="AM916" s="202"/>
      <c r="AN916" s="202"/>
      <c r="AO916" s="202"/>
      <c r="AP916" s="202"/>
      <c r="AQ916" s="202"/>
      <c r="AR916" s="202"/>
      <c r="AS916" s="202"/>
      <c r="AT916" s="202"/>
      <c r="AU916" s="202"/>
      <c r="AV916" s="202"/>
      <c r="AW916" s="202"/>
      <c r="AX916" s="202"/>
      <c r="AY916" s="202"/>
      <c r="AZ916" s="202"/>
      <c r="BA916" s="202"/>
      <c r="BB916" s="202"/>
      <c r="BC916" s="202"/>
      <c r="BD916" s="202"/>
      <c r="BE916" s="202"/>
      <c r="BF916" s="202"/>
      <c r="BG916" s="202"/>
      <c r="BH916" s="202"/>
      <c r="BI916" s="202"/>
      <c r="BJ916" s="202"/>
      <c r="BK916" s="202"/>
      <c r="BL916" s="202"/>
      <c r="BM916" s="202"/>
      <c r="BN916" s="202"/>
      <c r="BO916" s="202"/>
      <c r="BP916" s="202"/>
      <c r="BQ916" s="202"/>
      <c r="BR916" s="202"/>
      <c r="BS916" s="202"/>
      <c r="BT916" s="202"/>
      <c r="BU916" s="202"/>
      <c r="BV916" s="202"/>
      <c r="BW916" s="202"/>
      <c r="BX916" s="202"/>
    </row>
    <row r="917" spans="1:76" ht="11.25" customHeight="1" x14ac:dyDescent="0.2">
      <c r="A917" s="201"/>
      <c r="B917" s="201"/>
      <c r="C917" s="201"/>
      <c r="D917" s="201"/>
      <c r="E917" s="201"/>
      <c r="F917" s="201"/>
      <c r="G917" s="201"/>
      <c r="Z917" s="202"/>
      <c r="AA917" s="202"/>
      <c r="AB917" s="202"/>
      <c r="AC917" s="202"/>
      <c r="AD917" s="202"/>
      <c r="AE917" s="202"/>
      <c r="AF917" s="202"/>
      <c r="AG917" s="202"/>
      <c r="AH917" s="202"/>
      <c r="AI917" s="202"/>
      <c r="AJ917" s="202"/>
      <c r="AK917" s="202"/>
      <c r="AL917" s="202"/>
      <c r="AM917" s="202"/>
      <c r="AN917" s="202"/>
      <c r="AO917" s="202"/>
      <c r="AP917" s="202"/>
      <c r="AQ917" s="202"/>
      <c r="AR917" s="202"/>
      <c r="AS917" s="202"/>
      <c r="AT917" s="202"/>
      <c r="AU917" s="202"/>
      <c r="AV917" s="202"/>
      <c r="AW917" s="202"/>
      <c r="AX917" s="202"/>
      <c r="AY917" s="202"/>
      <c r="AZ917" s="202"/>
      <c r="BA917" s="202"/>
      <c r="BB917" s="202"/>
      <c r="BC917" s="202"/>
      <c r="BD917" s="202"/>
      <c r="BE917" s="202"/>
      <c r="BF917" s="202"/>
      <c r="BG917" s="202"/>
      <c r="BH917" s="202"/>
      <c r="BI917" s="202"/>
      <c r="BJ917" s="202"/>
      <c r="BK917" s="202"/>
      <c r="BL917" s="202"/>
      <c r="BM917" s="202"/>
      <c r="BN917" s="202"/>
      <c r="BO917" s="202"/>
      <c r="BP917" s="202"/>
      <c r="BQ917" s="202"/>
      <c r="BR917" s="202"/>
      <c r="BS917" s="202"/>
      <c r="BT917" s="202"/>
      <c r="BU917" s="202"/>
      <c r="BV917" s="202"/>
      <c r="BW917" s="202"/>
      <c r="BX917" s="202"/>
    </row>
    <row r="918" spans="1:76" ht="11.25" customHeight="1" x14ac:dyDescent="0.2">
      <c r="A918" s="201"/>
      <c r="B918" s="201"/>
      <c r="C918" s="201"/>
      <c r="D918" s="201"/>
      <c r="E918" s="201"/>
      <c r="F918" s="201"/>
      <c r="G918" s="201"/>
      <c r="Z918" s="202"/>
      <c r="AA918" s="202"/>
      <c r="AB918" s="202"/>
      <c r="AC918" s="202"/>
      <c r="AD918" s="202"/>
      <c r="AE918" s="202"/>
      <c r="AF918" s="202"/>
      <c r="AG918" s="202"/>
      <c r="AH918" s="202"/>
      <c r="AI918" s="202"/>
      <c r="AJ918" s="202"/>
      <c r="AK918" s="202"/>
      <c r="AL918" s="202"/>
      <c r="AM918" s="202"/>
      <c r="AN918" s="202"/>
      <c r="AO918" s="202"/>
      <c r="AP918" s="202"/>
      <c r="AQ918" s="202"/>
      <c r="AR918" s="202"/>
      <c r="AS918" s="202"/>
      <c r="AT918" s="202"/>
      <c r="AU918" s="202"/>
      <c r="AV918" s="202"/>
      <c r="AW918" s="202"/>
      <c r="AX918" s="202"/>
      <c r="AY918" s="202"/>
      <c r="AZ918" s="202"/>
      <c r="BA918" s="202"/>
      <c r="BB918" s="202"/>
      <c r="BC918" s="202"/>
      <c r="BD918" s="202"/>
      <c r="BE918" s="202"/>
      <c r="BF918" s="202"/>
      <c r="BG918" s="202"/>
      <c r="BH918" s="202"/>
      <c r="BI918" s="202"/>
      <c r="BJ918" s="202"/>
      <c r="BK918" s="202"/>
      <c r="BL918" s="202"/>
      <c r="BM918" s="202"/>
      <c r="BN918" s="202"/>
      <c r="BO918" s="202"/>
      <c r="BP918" s="202"/>
      <c r="BQ918" s="202"/>
      <c r="BR918" s="202"/>
      <c r="BS918" s="202"/>
      <c r="BT918" s="202"/>
      <c r="BU918" s="202"/>
      <c r="BV918" s="202"/>
      <c r="BW918" s="202"/>
      <c r="BX918" s="202"/>
    </row>
    <row r="919" spans="1:76" ht="11.25" customHeight="1" x14ac:dyDescent="0.2">
      <c r="A919" s="201"/>
      <c r="B919" s="201"/>
      <c r="C919" s="201"/>
      <c r="D919" s="201"/>
      <c r="E919" s="201"/>
      <c r="F919" s="201"/>
      <c r="G919" s="201"/>
      <c r="Z919" s="202"/>
      <c r="AA919" s="202"/>
      <c r="AB919" s="202"/>
      <c r="AC919" s="202"/>
      <c r="AD919" s="202"/>
      <c r="AE919" s="202"/>
      <c r="AF919" s="202"/>
      <c r="AG919" s="202"/>
      <c r="AH919" s="202"/>
      <c r="AI919" s="202"/>
      <c r="AJ919" s="202"/>
      <c r="AK919" s="202"/>
      <c r="AL919" s="202"/>
      <c r="AM919" s="202"/>
      <c r="AN919" s="202"/>
      <c r="AO919" s="202"/>
      <c r="AP919" s="202"/>
      <c r="AQ919" s="202"/>
      <c r="AR919" s="202"/>
      <c r="AS919" s="202"/>
      <c r="AT919" s="202"/>
      <c r="AU919" s="202"/>
      <c r="AV919" s="202"/>
      <c r="AW919" s="202"/>
      <c r="AX919" s="202"/>
      <c r="AY919" s="202"/>
      <c r="AZ919" s="202"/>
      <c r="BA919" s="202"/>
      <c r="BB919" s="202"/>
      <c r="BC919" s="202"/>
      <c r="BD919" s="202"/>
      <c r="BE919" s="202"/>
      <c r="BF919" s="202"/>
      <c r="BG919" s="202"/>
      <c r="BH919" s="202"/>
      <c r="BI919" s="202"/>
      <c r="BJ919" s="202"/>
      <c r="BK919" s="202"/>
      <c r="BL919" s="202"/>
      <c r="BM919" s="202"/>
      <c r="BN919" s="202"/>
      <c r="BO919" s="202"/>
      <c r="BP919" s="202"/>
      <c r="BQ919" s="202"/>
      <c r="BR919" s="202"/>
      <c r="BS919" s="202"/>
      <c r="BT919" s="202"/>
      <c r="BU919" s="202"/>
      <c r="BV919" s="202"/>
      <c r="BW919" s="202"/>
      <c r="BX919" s="202"/>
    </row>
    <row r="920" spans="1:76" ht="11.25" customHeight="1" x14ac:dyDescent="0.2">
      <c r="A920" s="201"/>
      <c r="B920" s="201"/>
      <c r="C920" s="201"/>
      <c r="D920" s="201"/>
      <c r="E920" s="201"/>
      <c r="F920" s="201"/>
      <c r="G920" s="201"/>
      <c r="Z920" s="202"/>
      <c r="AA920" s="202"/>
      <c r="AB920" s="202"/>
      <c r="AC920" s="202"/>
      <c r="AD920" s="202"/>
      <c r="AE920" s="202"/>
      <c r="AF920" s="202"/>
      <c r="AG920" s="202"/>
      <c r="AH920" s="202"/>
      <c r="AI920" s="202"/>
      <c r="AJ920" s="202"/>
      <c r="AK920" s="202"/>
      <c r="AL920" s="202"/>
      <c r="AM920" s="202"/>
      <c r="AN920" s="202"/>
      <c r="AO920" s="202"/>
      <c r="AP920" s="202"/>
      <c r="AQ920" s="202"/>
      <c r="AR920" s="202"/>
      <c r="AS920" s="202"/>
      <c r="AT920" s="202"/>
      <c r="AU920" s="202"/>
      <c r="AV920" s="202"/>
      <c r="AW920" s="202"/>
      <c r="AX920" s="202"/>
      <c r="AY920" s="202"/>
      <c r="AZ920" s="202"/>
      <c r="BA920" s="202"/>
      <c r="BB920" s="202"/>
      <c r="BC920" s="202"/>
      <c r="BD920" s="202"/>
      <c r="BE920" s="202"/>
      <c r="BF920" s="202"/>
      <c r="BG920" s="202"/>
      <c r="BH920" s="202"/>
      <c r="BI920" s="202"/>
      <c r="BJ920" s="202"/>
      <c r="BK920" s="202"/>
      <c r="BL920" s="202"/>
      <c r="BM920" s="202"/>
      <c r="BN920" s="202"/>
      <c r="BO920" s="202"/>
      <c r="BP920" s="202"/>
      <c r="BQ920" s="202"/>
      <c r="BR920" s="202"/>
      <c r="BS920" s="202"/>
      <c r="BT920" s="202"/>
      <c r="BU920" s="202"/>
      <c r="BV920" s="202"/>
      <c r="BW920" s="202"/>
      <c r="BX920" s="202"/>
    </row>
    <row r="921" spans="1:76" ht="11.25" customHeight="1" x14ac:dyDescent="0.2">
      <c r="A921" s="201"/>
      <c r="B921" s="201"/>
      <c r="C921" s="201"/>
      <c r="D921" s="201"/>
      <c r="E921" s="201"/>
      <c r="F921" s="201"/>
      <c r="G921" s="201"/>
      <c r="Z921" s="202"/>
      <c r="AA921" s="202"/>
      <c r="AB921" s="202"/>
      <c r="AC921" s="202"/>
      <c r="AD921" s="202"/>
      <c r="AE921" s="202"/>
      <c r="AF921" s="202"/>
      <c r="AG921" s="202"/>
      <c r="AH921" s="202"/>
      <c r="AI921" s="202"/>
      <c r="AJ921" s="202"/>
      <c r="AK921" s="202"/>
      <c r="AL921" s="202"/>
      <c r="AM921" s="202"/>
      <c r="AN921" s="202"/>
      <c r="AO921" s="202"/>
      <c r="AP921" s="202"/>
      <c r="AQ921" s="202"/>
      <c r="AR921" s="202"/>
      <c r="AS921" s="202"/>
      <c r="AT921" s="202"/>
      <c r="AU921" s="202"/>
      <c r="AV921" s="202"/>
      <c r="AW921" s="202"/>
      <c r="AX921" s="202"/>
      <c r="AY921" s="202"/>
      <c r="AZ921" s="202"/>
      <c r="BA921" s="202"/>
      <c r="BB921" s="202"/>
      <c r="BC921" s="202"/>
      <c r="BD921" s="202"/>
      <c r="BE921" s="202"/>
      <c r="BF921" s="202"/>
      <c r="BG921" s="202"/>
      <c r="BH921" s="202"/>
      <c r="BI921" s="202"/>
      <c r="BJ921" s="202"/>
      <c r="BK921" s="202"/>
      <c r="BL921" s="202"/>
      <c r="BM921" s="202"/>
      <c r="BN921" s="202"/>
      <c r="BO921" s="202"/>
      <c r="BP921" s="202"/>
      <c r="BQ921" s="202"/>
      <c r="BR921" s="202"/>
      <c r="BS921" s="202"/>
      <c r="BT921" s="202"/>
      <c r="BU921" s="202"/>
      <c r="BV921" s="202"/>
      <c r="BW921" s="202"/>
      <c r="BX921" s="202"/>
    </row>
    <row r="922" spans="1:76" ht="11.25" customHeight="1" x14ac:dyDescent="0.2">
      <c r="A922" s="201"/>
      <c r="B922" s="201"/>
      <c r="C922" s="201"/>
      <c r="D922" s="201"/>
      <c r="E922" s="201"/>
      <c r="F922" s="201"/>
      <c r="G922" s="201"/>
      <c r="Z922" s="202"/>
      <c r="AA922" s="202"/>
      <c r="AB922" s="202"/>
      <c r="AC922" s="202"/>
      <c r="AD922" s="202"/>
      <c r="AE922" s="202"/>
      <c r="AF922" s="202"/>
      <c r="AG922" s="202"/>
      <c r="AH922" s="202"/>
      <c r="AI922" s="202"/>
      <c r="AJ922" s="202"/>
      <c r="AK922" s="202"/>
      <c r="AL922" s="202"/>
      <c r="AM922" s="202"/>
      <c r="AN922" s="202"/>
      <c r="AO922" s="202"/>
      <c r="AP922" s="202"/>
      <c r="AQ922" s="202"/>
      <c r="AR922" s="202"/>
      <c r="AS922" s="202"/>
      <c r="AT922" s="202"/>
      <c r="AU922" s="202"/>
      <c r="AV922" s="202"/>
      <c r="AW922" s="202"/>
      <c r="AX922" s="202"/>
      <c r="AY922" s="202"/>
      <c r="AZ922" s="202"/>
      <c r="BA922" s="202"/>
      <c r="BB922" s="202"/>
      <c r="BC922" s="202"/>
      <c r="BD922" s="202"/>
      <c r="BE922" s="202"/>
      <c r="BF922" s="202"/>
      <c r="BG922" s="202"/>
      <c r="BH922" s="202"/>
      <c r="BI922" s="202"/>
      <c r="BJ922" s="202"/>
      <c r="BK922" s="202"/>
      <c r="BL922" s="202"/>
      <c r="BM922" s="202"/>
      <c r="BN922" s="202"/>
      <c r="BO922" s="202"/>
      <c r="BP922" s="202"/>
      <c r="BQ922" s="202"/>
      <c r="BR922" s="202"/>
      <c r="BS922" s="202"/>
      <c r="BT922" s="202"/>
      <c r="BU922" s="202"/>
      <c r="BV922" s="202"/>
      <c r="BW922" s="202"/>
      <c r="BX922" s="202"/>
    </row>
    <row r="923" spans="1:76" ht="11.25" customHeight="1" x14ac:dyDescent="0.2">
      <c r="A923" s="201"/>
      <c r="B923" s="201"/>
      <c r="C923" s="201"/>
      <c r="D923" s="201"/>
      <c r="E923" s="201"/>
      <c r="F923" s="201"/>
      <c r="G923" s="201"/>
      <c r="Z923" s="202"/>
      <c r="AA923" s="202"/>
      <c r="AB923" s="202"/>
      <c r="AC923" s="202"/>
      <c r="AD923" s="202"/>
      <c r="AE923" s="202"/>
      <c r="AF923" s="202"/>
      <c r="AG923" s="202"/>
      <c r="AH923" s="202"/>
      <c r="AI923" s="202"/>
      <c r="AJ923" s="202"/>
      <c r="AK923" s="202"/>
      <c r="AL923" s="202"/>
      <c r="AM923" s="202"/>
      <c r="AN923" s="202"/>
      <c r="AO923" s="202"/>
      <c r="AP923" s="202"/>
      <c r="AQ923" s="202"/>
      <c r="AR923" s="202"/>
      <c r="AS923" s="202"/>
      <c r="AT923" s="202"/>
      <c r="AU923" s="202"/>
      <c r="AV923" s="202"/>
      <c r="AW923" s="202"/>
      <c r="AX923" s="202"/>
      <c r="AY923" s="202"/>
      <c r="AZ923" s="202"/>
      <c r="BA923" s="202"/>
      <c r="BB923" s="202"/>
      <c r="BC923" s="202"/>
      <c r="BD923" s="202"/>
      <c r="BE923" s="202"/>
      <c r="BF923" s="202"/>
      <c r="BG923" s="202"/>
      <c r="BH923" s="202"/>
      <c r="BI923" s="202"/>
      <c r="BJ923" s="202"/>
      <c r="BK923" s="202"/>
      <c r="BL923" s="202"/>
      <c r="BM923" s="202"/>
      <c r="BN923" s="202"/>
      <c r="BO923" s="202"/>
      <c r="BP923" s="202"/>
      <c r="BQ923" s="202"/>
      <c r="BR923" s="202"/>
      <c r="BS923" s="202"/>
      <c r="BT923" s="202"/>
      <c r="BU923" s="202"/>
      <c r="BV923" s="202"/>
      <c r="BW923" s="202"/>
      <c r="BX923" s="202"/>
    </row>
    <row r="924" spans="1:76" ht="11.25" customHeight="1" x14ac:dyDescent="0.2">
      <c r="A924" s="201"/>
      <c r="B924" s="201"/>
      <c r="C924" s="201"/>
      <c r="D924" s="201"/>
      <c r="E924" s="201"/>
      <c r="F924" s="201"/>
      <c r="G924" s="201"/>
      <c r="Z924" s="202"/>
      <c r="AA924" s="202"/>
      <c r="AB924" s="202"/>
      <c r="AC924" s="202"/>
      <c r="AD924" s="202"/>
      <c r="AE924" s="202"/>
      <c r="AF924" s="202"/>
      <c r="AG924" s="202"/>
      <c r="AH924" s="202"/>
      <c r="AI924" s="202"/>
      <c r="AJ924" s="202"/>
      <c r="AK924" s="202"/>
      <c r="AL924" s="202"/>
      <c r="AM924" s="202"/>
      <c r="AN924" s="202"/>
      <c r="AO924" s="202"/>
      <c r="AP924" s="202"/>
      <c r="AQ924" s="202"/>
      <c r="AR924" s="202"/>
      <c r="AS924" s="202"/>
      <c r="AT924" s="202"/>
      <c r="AU924" s="202"/>
      <c r="AV924" s="202"/>
      <c r="AW924" s="202"/>
      <c r="AX924" s="202"/>
      <c r="AY924" s="202"/>
      <c r="AZ924" s="202"/>
      <c r="BA924" s="202"/>
      <c r="BB924" s="202"/>
      <c r="BC924" s="202"/>
      <c r="BD924" s="202"/>
      <c r="BE924" s="202"/>
      <c r="BF924" s="202"/>
      <c r="BG924" s="202"/>
      <c r="BH924" s="202"/>
      <c r="BI924" s="202"/>
      <c r="BJ924" s="202"/>
      <c r="BK924" s="202"/>
      <c r="BL924" s="202"/>
      <c r="BM924" s="202"/>
      <c r="BN924" s="202"/>
      <c r="BO924" s="202"/>
      <c r="BP924" s="202"/>
      <c r="BQ924" s="202"/>
      <c r="BR924" s="202"/>
      <c r="BS924" s="202"/>
      <c r="BT924" s="202"/>
      <c r="BU924" s="202"/>
      <c r="BV924" s="202"/>
      <c r="BW924" s="202"/>
      <c r="BX924" s="202"/>
    </row>
    <row r="925" spans="1:76" ht="11.25" customHeight="1" x14ac:dyDescent="0.2">
      <c r="A925" s="201"/>
      <c r="B925" s="201"/>
      <c r="C925" s="201"/>
      <c r="D925" s="201"/>
      <c r="E925" s="201"/>
      <c r="F925" s="201"/>
      <c r="G925" s="201"/>
      <c r="Z925" s="202"/>
      <c r="AA925" s="202"/>
      <c r="AB925" s="202"/>
      <c r="AC925" s="202"/>
      <c r="AD925" s="202"/>
      <c r="AE925" s="202"/>
      <c r="AF925" s="202"/>
      <c r="AG925" s="202"/>
      <c r="AH925" s="202"/>
      <c r="AI925" s="202"/>
      <c r="AJ925" s="202"/>
      <c r="AK925" s="202"/>
      <c r="AL925" s="202"/>
      <c r="AM925" s="202"/>
      <c r="AN925" s="202"/>
      <c r="AO925" s="202"/>
      <c r="AP925" s="202"/>
      <c r="AQ925" s="202"/>
      <c r="AR925" s="202"/>
      <c r="AS925" s="202"/>
      <c r="AT925" s="202"/>
      <c r="AU925" s="202"/>
      <c r="AV925" s="202"/>
      <c r="AW925" s="202"/>
      <c r="AX925" s="202"/>
      <c r="AY925" s="202"/>
      <c r="AZ925" s="202"/>
      <c r="BA925" s="202"/>
      <c r="BB925" s="202"/>
      <c r="BC925" s="202"/>
      <c r="BD925" s="202"/>
      <c r="BE925" s="202"/>
      <c r="BF925" s="202"/>
      <c r="BG925" s="202"/>
      <c r="BH925" s="202"/>
      <c r="BI925" s="202"/>
      <c r="BJ925" s="202"/>
      <c r="BK925" s="202"/>
      <c r="BL925" s="202"/>
      <c r="BM925" s="202"/>
      <c r="BN925" s="202"/>
      <c r="BO925" s="202"/>
      <c r="BP925" s="202"/>
      <c r="BQ925" s="202"/>
      <c r="BR925" s="202"/>
      <c r="BS925" s="202"/>
      <c r="BT925" s="202"/>
      <c r="BU925" s="202"/>
      <c r="BV925" s="202"/>
      <c r="BW925" s="202"/>
      <c r="BX925" s="202"/>
    </row>
    <row r="926" spans="1:76" ht="11.25" customHeight="1" x14ac:dyDescent="0.2">
      <c r="A926" s="201"/>
      <c r="B926" s="201"/>
      <c r="C926" s="201"/>
      <c r="D926" s="201"/>
      <c r="E926" s="201"/>
      <c r="F926" s="201"/>
      <c r="G926" s="201"/>
      <c r="Z926" s="202"/>
      <c r="AA926" s="202"/>
      <c r="AB926" s="202"/>
      <c r="AC926" s="202"/>
      <c r="AD926" s="202"/>
      <c r="AE926" s="202"/>
      <c r="AF926" s="202"/>
      <c r="AG926" s="202"/>
      <c r="AH926" s="202"/>
      <c r="AI926" s="202"/>
      <c r="AJ926" s="202"/>
      <c r="AK926" s="202"/>
      <c r="AL926" s="202"/>
      <c r="AM926" s="202"/>
      <c r="AN926" s="202"/>
      <c r="AO926" s="202"/>
      <c r="AP926" s="202"/>
      <c r="AQ926" s="202"/>
      <c r="AR926" s="202"/>
      <c r="AS926" s="202"/>
      <c r="AT926" s="202"/>
      <c r="AU926" s="202"/>
      <c r="AV926" s="202"/>
      <c r="AW926" s="202"/>
      <c r="AX926" s="202"/>
      <c r="AY926" s="202"/>
      <c r="AZ926" s="202"/>
      <c r="BA926" s="202"/>
      <c r="BB926" s="202"/>
      <c r="BC926" s="202"/>
      <c r="BD926" s="202"/>
      <c r="BE926" s="202"/>
      <c r="BF926" s="202"/>
      <c r="BG926" s="202"/>
      <c r="BH926" s="202"/>
      <c r="BI926" s="202"/>
      <c r="BJ926" s="202"/>
      <c r="BK926" s="202"/>
      <c r="BL926" s="202"/>
      <c r="BM926" s="202"/>
      <c r="BN926" s="202"/>
      <c r="BO926" s="202"/>
      <c r="BP926" s="202"/>
      <c r="BQ926" s="202"/>
      <c r="BR926" s="202"/>
      <c r="BS926" s="202"/>
      <c r="BT926" s="202"/>
      <c r="BU926" s="202"/>
      <c r="BV926" s="202"/>
      <c r="BW926" s="202"/>
      <c r="BX926" s="202"/>
    </row>
    <row r="927" spans="1:76" ht="11.25" customHeight="1" x14ac:dyDescent="0.2">
      <c r="A927" s="201"/>
      <c r="B927" s="201"/>
      <c r="C927" s="201"/>
      <c r="D927" s="201"/>
      <c r="E927" s="201"/>
      <c r="F927" s="201"/>
      <c r="G927" s="201"/>
      <c r="Z927" s="202"/>
      <c r="AA927" s="202"/>
      <c r="AB927" s="202"/>
      <c r="AC927" s="202"/>
      <c r="AD927" s="202"/>
      <c r="AE927" s="202"/>
      <c r="AF927" s="202"/>
      <c r="AG927" s="202"/>
      <c r="AH927" s="202"/>
      <c r="AI927" s="202"/>
      <c r="AJ927" s="202"/>
      <c r="AK927" s="202"/>
      <c r="AL927" s="202"/>
      <c r="AM927" s="202"/>
      <c r="AN927" s="202"/>
      <c r="AO927" s="202"/>
      <c r="AP927" s="202"/>
      <c r="AQ927" s="202"/>
      <c r="AR927" s="202"/>
      <c r="AS927" s="202"/>
      <c r="AT927" s="202"/>
      <c r="AU927" s="202"/>
      <c r="AV927" s="202"/>
      <c r="AW927" s="202"/>
      <c r="AX927" s="202"/>
      <c r="AY927" s="202"/>
      <c r="AZ927" s="202"/>
      <c r="BA927" s="202"/>
      <c r="BB927" s="202"/>
      <c r="BC927" s="202"/>
      <c r="BD927" s="202"/>
      <c r="BE927" s="202"/>
      <c r="BF927" s="202"/>
      <c r="BG927" s="202"/>
      <c r="BH927" s="202"/>
      <c r="BI927" s="202"/>
      <c r="BJ927" s="202"/>
      <c r="BK927" s="202"/>
      <c r="BL927" s="202"/>
      <c r="BM927" s="202"/>
      <c r="BN927" s="202"/>
      <c r="BO927" s="202"/>
      <c r="BP927" s="202"/>
      <c r="BQ927" s="202"/>
      <c r="BR927" s="202"/>
      <c r="BS927" s="202"/>
      <c r="BT927" s="202"/>
      <c r="BU927" s="202"/>
      <c r="BV927" s="202"/>
      <c r="BW927" s="202"/>
      <c r="BX927" s="202"/>
    </row>
    <row r="928" spans="1:76" ht="11.25" customHeight="1" x14ac:dyDescent="0.2">
      <c r="A928" s="201"/>
      <c r="B928" s="201"/>
      <c r="C928" s="201"/>
      <c r="D928" s="201"/>
      <c r="E928" s="201"/>
      <c r="F928" s="201"/>
      <c r="G928" s="201"/>
      <c r="Z928" s="202"/>
      <c r="AA928" s="202"/>
      <c r="AB928" s="202"/>
      <c r="AC928" s="202"/>
      <c r="AD928" s="202"/>
      <c r="AE928" s="202"/>
      <c r="AF928" s="202"/>
      <c r="AG928" s="202"/>
      <c r="AH928" s="202"/>
      <c r="AI928" s="202"/>
      <c r="AJ928" s="202"/>
      <c r="AK928" s="202"/>
      <c r="AL928" s="202"/>
      <c r="AM928" s="202"/>
      <c r="AN928" s="202"/>
      <c r="AO928" s="202"/>
      <c r="AP928" s="202"/>
      <c r="AQ928" s="202"/>
      <c r="AR928" s="202"/>
      <c r="AS928" s="202"/>
      <c r="AT928" s="202"/>
      <c r="AU928" s="202"/>
      <c r="AV928" s="202"/>
      <c r="AW928" s="202"/>
      <c r="AX928" s="202"/>
      <c r="AY928" s="202"/>
      <c r="AZ928" s="202"/>
      <c r="BA928" s="202"/>
      <c r="BB928" s="202"/>
      <c r="BC928" s="202"/>
      <c r="BD928" s="202"/>
      <c r="BE928" s="202"/>
      <c r="BF928" s="202"/>
      <c r="BG928" s="202"/>
      <c r="BH928" s="202"/>
      <c r="BI928" s="202"/>
      <c r="BJ928" s="202"/>
      <c r="BK928" s="202"/>
      <c r="BL928" s="202"/>
      <c r="BM928" s="202"/>
      <c r="BN928" s="202"/>
      <c r="BO928" s="202"/>
      <c r="BP928" s="202"/>
      <c r="BQ928" s="202"/>
      <c r="BR928" s="202"/>
      <c r="BS928" s="202"/>
      <c r="BT928" s="202"/>
      <c r="BU928" s="202"/>
      <c r="BV928" s="202"/>
      <c r="BW928" s="202"/>
      <c r="BX928" s="202"/>
    </row>
    <row r="929" spans="1:76" ht="11.25" customHeight="1" x14ac:dyDescent="0.2">
      <c r="A929" s="201"/>
      <c r="B929" s="201"/>
      <c r="C929" s="201"/>
      <c r="D929" s="201"/>
      <c r="E929" s="201"/>
      <c r="F929" s="201"/>
      <c r="G929" s="201"/>
      <c r="Z929" s="202"/>
      <c r="AA929" s="202"/>
      <c r="AB929" s="202"/>
      <c r="AC929" s="202"/>
      <c r="AD929" s="202"/>
      <c r="AE929" s="202"/>
      <c r="AF929" s="202"/>
      <c r="AG929" s="202"/>
      <c r="AH929" s="202"/>
      <c r="AI929" s="202"/>
      <c r="AJ929" s="202"/>
      <c r="AK929" s="202"/>
      <c r="AL929" s="202"/>
      <c r="AM929" s="202"/>
      <c r="AN929" s="202"/>
      <c r="AO929" s="202"/>
      <c r="AP929" s="202"/>
      <c r="AQ929" s="202"/>
      <c r="AR929" s="202"/>
      <c r="AS929" s="202"/>
      <c r="AT929" s="202"/>
      <c r="AU929" s="202"/>
      <c r="AV929" s="202"/>
      <c r="AW929" s="202"/>
      <c r="AX929" s="202"/>
      <c r="AY929" s="202"/>
      <c r="AZ929" s="202"/>
      <c r="BA929" s="202"/>
      <c r="BB929" s="202"/>
      <c r="BC929" s="202"/>
      <c r="BD929" s="202"/>
      <c r="BE929" s="202"/>
      <c r="BF929" s="202"/>
      <c r="BG929" s="202"/>
      <c r="BH929" s="202"/>
      <c r="BI929" s="202"/>
      <c r="BJ929" s="202"/>
      <c r="BK929" s="202"/>
      <c r="BL929" s="202"/>
      <c r="BM929" s="202"/>
      <c r="BN929" s="202"/>
      <c r="BO929" s="202"/>
      <c r="BP929" s="202"/>
      <c r="BQ929" s="202"/>
      <c r="BR929" s="202"/>
      <c r="BS929" s="202"/>
      <c r="BT929" s="202"/>
      <c r="BU929" s="202"/>
      <c r="BV929" s="202"/>
      <c r="BW929" s="202"/>
      <c r="BX929" s="202"/>
    </row>
    <row r="930" spans="1:76" ht="11.25" customHeight="1" x14ac:dyDescent="0.2">
      <c r="A930" s="201"/>
      <c r="B930" s="201"/>
      <c r="C930" s="201"/>
      <c r="D930" s="201"/>
      <c r="E930" s="201"/>
      <c r="F930" s="201"/>
      <c r="G930" s="201"/>
      <c r="Z930" s="202"/>
      <c r="AA930" s="202"/>
      <c r="AB930" s="202"/>
      <c r="AC930" s="202"/>
      <c r="AD930" s="202"/>
      <c r="AE930" s="202"/>
      <c r="AF930" s="202"/>
      <c r="AG930" s="202"/>
      <c r="AH930" s="202"/>
      <c r="AI930" s="202"/>
      <c r="AJ930" s="202"/>
      <c r="AK930" s="202"/>
      <c r="AL930" s="202"/>
      <c r="AM930" s="202"/>
      <c r="AN930" s="202"/>
      <c r="AO930" s="202"/>
      <c r="AP930" s="202"/>
      <c r="AQ930" s="202"/>
      <c r="AR930" s="202"/>
      <c r="AS930" s="202"/>
      <c r="AT930" s="202"/>
      <c r="AU930" s="202"/>
      <c r="AV930" s="202"/>
      <c r="AW930" s="202"/>
      <c r="AX930" s="202"/>
      <c r="AY930" s="202"/>
      <c r="AZ930" s="202"/>
      <c r="BA930" s="202"/>
      <c r="BB930" s="202"/>
      <c r="BC930" s="202"/>
      <c r="BD930" s="202"/>
      <c r="BE930" s="202"/>
      <c r="BF930" s="202"/>
      <c r="BG930" s="202"/>
      <c r="BH930" s="202"/>
      <c r="BI930" s="202"/>
      <c r="BJ930" s="202"/>
      <c r="BK930" s="202"/>
      <c r="BL930" s="202"/>
      <c r="BM930" s="202"/>
      <c r="BN930" s="202"/>
      <c r="BO930" s="202"/>
      <c r="BP930" s="202"/>
      <c r="BQ930" s="202"/>
      <c r="BR930" s="202"/>
      <c r="BS930" s="202"/>
      <c r="BT930" s="202"/>
      <c r="BU930" s="202"/>
      <c r="BV930" s="202"/>
      <c r="BW930" s="202"/>
      <c r="BX930" s="202"/>
    </row>
    <row r="931" spans="1:76" ht="11.25" customHeight="1" x14ac:dyDescent="0.2">
      <c r="A931" s="201"/>
      <c r="B931" s="201"/>
      <c r="C931" s="201"/>
      <c r="D931" s="201"/>
      <c r="E931" s="201"/>
      <c r="F931" s="201"/>
      <c r="G931" s="201"/>
      <c r="Z931" s="202"/>
      <c r="AA931" s="202"/>
      <c r="AB931" s="202"/>
      <c r="AC931" s="202"/>
      <c r="AD931" s="202"/>
      <c r="AE931" s="202"/>
      <c r="AF931" s="202"/>
      <c r="AG931" s="202"/>
      <c r="AH931" s="202"/>
      <c r="AI931" s="202"/>
      <c r="AJ931" s="202"/>
      <c r="AK931" s="202"/>
      <c r="AL931" s="202"/>
      <c r="AM931" s="202"/>
      <c r="AN931" s="202"/>
      <c r="AO931" s="202"/>
      <c r="AP931" s="202"/>
      <c r="AQ931" s="202"/>
      <c r="AR931" s="202"/>
      <c r="AS931" s="202"/>
      <c r="AT931" s="202"/>
      <c r="AU931" s="202"/>
      <c r="AV931" s="202"/>
      <c r="AW931" s="202"/>
      <c r="AX931" s="202"/>
      <c r="AY931" s="202"/>
      <c r="AZ931" s="202"/>
      <c r="BA931" s="202"/>
      <c r="BB931" s="202"/>
      <c r="BC931" s="202"/>
      <c r="BD931" s="202"/>
      <c r="BE931" s="202"/>
      <c r="BF931" s="202"/>
      <c r="BG931" s="202"/>
      <c r="BH931" s="202"/>
      <c r="BI931" s="202"/>
      <c r="BJ931" s="202"/>
      <c r="BK931" s="202"/>
      <c r="BL931" s="202"/>
      <c r="BM931" s="202"/>
      <c r="BN931" s="202"/>
      <c r="BO931" s="202"/>
      <c r="BP931" s="202"/>
      <c r="BQ931" s="202"/>
      <c r="BR931" s="202"/>
      <c r="BS931" s="202"/>
      <c r="BT931" s="202"/>
      <c r="BU931" s="202"/>
      <c r="BV931" s="202"/>
      <c r="BW931" s="202"/>
      <c r="BX931" s="202"/>
    </row>
    <row r="932" spans="1:76" ht="11.25" customHeight="1" x14ac:dyDescent="0.2">
      <c r="A932" s="201"/>
      <c r="B932" s="201"/>
      <c r="C932" s="201"/>
      <c r="D932" s="201"/>
      <c r="E932" s="201"/>
      <c r="F932" s="201"/>
      <c r="G932" s="201"/>
      <c r="Z932" s="202"/>
      <c r="AA932" s="202"/>
      <c r="AB932" s="202"/>
      <c r="AC932" s="202"/>
      <c r="AD932" s="202"/>
      <c r="AE932" s="202"/>
      <c r="AF932" s="202"/>
      <c r="AG932" s="202"/>
      <c r="AH932" s="202"/>
      <c r="AI932" s="202"/>
      <c r="AJ932" s="202"/>
      <c r="AK932" s="202"/>
      <c r="AL932" s="202"/>
      <c r="AM932" s="202"/>
      <c r="AN932" s="202"/>
      <c r="AO932" s="202"/>
      <c r="AP932" s="202"/>
      <c r="AQ932" s="202"/>
      <c r="AR932" s="202"/>
      <c r="AS932" s="202"/>
      <c r="AT932" s="202"/>
      <c r="AU932" s="202"/>
      <c r="AV932" s="202"/>
      <c r="AW932" s="202"/>
      <c r="AX932" s="202"/>
      <c r="AY932" s="202"/>
      <c r="AZ932" s="202"/>
      <c r="BA932" s="202"/>
      <c r="BB932" s="202"/>
      <c r="BC932" s="202"/>
      <c r="BD932" s="202"/>
      <c r="BE932" s="202"/>
      <c r="BF932" s="202"/>
      <c r="BG932" s="202"/>
      <c r="BH932" s="202"/>
      <c r="BI932" s="202"/>
      <c r="BJ932" s="202"/>
      <c r="BK932" s="202"/>
      <c r="BL932" s="202"/>
      <c r="BM932" s="202"/>
      <c r="BN932" s="202"/>
      <c r="BO932" s="202"/>
      <c r="BP932" s="202"/>
      <c r="BQ932" s="202"/>
      <c r="BR932" s="202"/>
      <c r="BS932" s="202"/>
      <c r="BT932" s="202"/>
      <c r="BU932" s="202"/>
      <c r="BV932" s="202"/>
      <c r="BW932" s="202"/>
      <c r="BX932" s="202"/>
    </row>
    <row r="933" spans="1:76" ht="11.25" customHeight="1" x14ac:dyDescent="0.2">
      <c r="A933" s="201"/>
      <c r="B933" s="201"/>
      <c r="C933" s="201"/>
      <c r="D933" s="201"/>
      <c r="E933" s="201"/>
      <c r="F933" s="201"/>
      <c r="G933" s="201"/>
      <c r="Z933" s="202"/>
      <c r="AA933" s="202"/>
      <c r="AB933" s="202"/>
      <c r="AC933" s="202"/>
      <c r="AD933" s="202"/>
      <c r="AE933" s="202"/>
      <c r="AF933" s="202"/>
      <c r="AG933" s="202"/>
      <c r="AH933" s="202"/>
      <c r="AI933" s="202"/>
      <c r="AJ933" s="202"/>
      <c r="AK933" s="202"/>
      <c r="AL933" s="202"/>
      <c r="AM933" s="202"/>
      <c r="AN933" s="202"/>
      <c r="AO933" s="202"/>
      <c r="AP933" s="202"/>
      <c r="AQ933" s="202"/>
      <c r="AR933" s="202"/>
      <c r="AS933" s="202"/>
      <c r="AT933" s="202"/>
      <c r="AU933" s="202"/>
      <c r="AV933" s="202"/>
      <c r="AW933" s="202"/>
      <c r="AX933" s="202"/>
      <c r="AY933" s="202"/>
      <c r="AZ933" s="202"/>
      <c r="BA933" s="202"/>
      <c r="BB933" s="202"/>
      <c r="BC933" s="202"/>
      <c r="BD933" s="202"/>
      <c r="BE933" s="202"/>
      <c r="BF933" s="202"/>
      <c r="BG933" s="202"/>
      <c r="BH933" s="202"/>
      <c r="BI933" s="202"/>
      <c r="BJ933" s="202"/>
      <c r="BK933" s="202"/>
      <c r="BL933" s="202"/>
      <c r="BM933" s="202"/>
      <c r="BN933" s="202"/>
      <c r="BO933" s="202"/>
      <c r="BP933" s="202"/>
      <c r="BQ933" s="202"/>
      <c r="BR933" s="202"/>
      <c r="BS933" s="202"/>
      <c r="BT933" s="202"/>
      <c r="BU933" s="202"/>
      <c r="BV933" s="202"/>
      <c r="BW933" s="202"/>
      <c r="BX933" s="202"/>
    </row>
    <row r="934" spans="1:76" ht="11.25" customHeight="1" x14ac:dyDescent="0.2">
      <c r="A934" s="201"/>
      <c r="B934" s="201"/>
      <c r="C934" s="201"/>
      <c r="D934" s="201"/>
      <c r="E934" s="201"/>
      <c r="F934" s="201"/>
      <c r="G934" s="201"/>
      <c r="Z934" s="202"/>
      <c r="AA934" s="202"/>
      <c r="AB934" s="202"/>
      <c r="AC934" s="202"/>
      <c r="AD934" s="202"/>
      <c r="AE934" s="202"/>
      <c r="AF934" s="202"/>
      <c r="AG934" s="202"/>
      <c r="AH934" s="202"/>
      <c r="AI934" s="202"/>
      <c r="AJ934" s="202"/>
      <c r="AK934" s="202"/>
      <c r="AL934" s="202"/>
      <c r="AM934" s="202"/>
      <c r="AN934" s="202"/>
      <c r="AO934" s="202"/>
      <c r="AP934" s="202"/>
      <c r="AQ934" s="202"/>
      <c r="AR934" s="202"/>
      <c r="AS934" s="202"/>
      <c r="AT934" s="202"/>
      <c r="AU934" s="202"/>
      <c r="AV934" s="202"/>
      <c r="AW934" s="202"/>
      <c r="AX934" s="202"/>
      <c r="AY934" s="202"/>
      <c r="AZ934" s="202"/>
      <c r="BA934" s="202"/>
      <c r="BB934" s="202"/>
      <c r="BC934" s="202"/>
      <c r="BD934" s="202"/>
      <c r="BE934" s="202"/>
      <c r="BF934" s="202"/>
      <c r="BG934" s="202"/>
      <c r="BH934" s="202"/>
      <c r="BI934" s="202"/>
      <c r="BJ934" s="202"/>
      <c r="BK934" s="202"/>
      <c r="BL934" s="202"/>
      <c r="BM934" s="202"/>
      <c r="BN934" s="202"/>
      <c r="BO934" s="202"/>
      <c r="BP934" s="202"/>
      <c r="BQ934" s="202"/>
      <c r="BR934" s="202"/>
      <c r="BS934" s="202"/>
      <c r="BT934" s="202"/>
      <c r="BU934" s="202"/>
      <c r="BV934" s="202"/>
      <c r="BW934" s="202"/>
      <c r="BX934" s="202"/>
    </row>
    <row r="935" spans="1:76" ht="11.25" customHeight="1" x14ac:dyDescent="0.2">
      <c r="A935" s="201"/>
      <c r="B935" s="201"/>
      <c r="C935" s="201"/>
      <c r="D935" s="201"/>
      <c r="E935" s="201"/>
      <c r="F935" s="201"/>
      <c r="G935" s="201"/>
      <c r="Z935" s="202"/>
      <c r="AA935" s="202"/>
      <c r="AB935" s="202"/>
      <c r="AC935" s="202"/>
      <c r="AD935" s="202"/>
      <c r="AE935" s="202"/>
      <c r="AF935" s="202"/>
      <c r="AG935" s="202"/>
      <c r="AH935" s="202"/>
      <c r="AI935" s="202"/>
      <c r="AJ935" s="202"/>
      <c r="AK935" s="202"/>
      <c r="AL935" s="202"/>
      <c r="AM935" s="202"/>
      <c r="AN935" s="202"/>
      <c r="AO935" s="202"/>
      <c r="AP935" s="202"/>
      <c r="AQ935" s="202"/>
      <c r="AR935" s="202"/>
      <c r="AS935" s="202"/>
      <c r="AT935" s="202"/>
      <c r="AU935" s="202"/>
      <c r="AV935" s="202"/>
      <c r="AW935" s="202"/>
      <c r="AX935" s="202"/>
      <c r="AY935" s="202"/>
      <c r="AZ935" s="202"/>
      <c r="BA935" s="202"/>
      <c r="BB935" s="202"/>
      <c r="BC935" s="202"/>
      <c r="BD935" s="202"/>
      <c r="BE935" s="202"/>
      <c r="BF935" s="202"/>
      <c r="BG935" s="202"/>
      <c r="BH935" s="202"/>
      <c r="BI935" s="202"/>
      <c r="BJ935" s="202"/>
      <c r="BK935" s="202"/>
      <c r="BL935" s="202"/>
      <c r="BM935" s="202"/>
      <c r="BN935" s="202"/>
      <c r="BO935" s="202"/>
      <c r="BP935" s="202"/>
      <c r="BQ935" s="202"/>
      <c r="BR935" s="202"/>
      <c r="BS935" s="202"/>
      <c r="BT935" s="202"/>
      <c r="BU935" s="202"/>
      <c r="BV935" s="202"/>
      <c r="BW935" s="202"/>
      <c r="BX935" s="202"/>
    </row>
    <row r="936" spans="1:76" ht="11.25" customHeight="1" x14ac:dyDescent="0.2">
      <c r="A936" s="201"/>
      <c r="B936" s="201"/>
      <c r="C936" s="201"/>
      <c r="D936" s="201"/>
      <c r="E936" s="201"/>
      <c r="F936" s="201"/>
      <c r="G936" s="201"/>
      <c r="Z936" s="202"/>
      <c r="AA936" s="202"/>
      <c r="AB936" s="202"/>
      <c r="AC936" s="202"/>
      <c r="AD936" s="202"/>
      <c r="AE936" s="202"/>
      <c r="AF936" s="202"/>
      <c r="AG936" s="202"/>
      <c r="AH936" s="202"/>
      <c r="AI936" s="202"/>
      <c r="AJ936" s="202"/>
      <c r="AK936" s="202"/>
      <c r="AL936" s="202"/>
      <c r="AM936" s="202"/>
      <c r="AN936" s="202"/>
      <c r="AO936" s="202"/>
      <c r="AP936" s="202"/>
      <c r="AQ936" s="202"/>
      <c r="AR936" s="202"/>
      <c r="AS936" s="202"/>
      <c r="AT936" s="202"/>
      <c r="AU936" s="202"/>
      <c r="AV936" s="202"/>
      <c r="AW936" s="202"/>
      <c r="AX936" s="202"/>
      <c r="AY936" s="202"/>
      <c r="AZ936" s="202"/>
      <c r="BA936" s="202"/>
      <c r="BB936" s="202"/>
      <c r="BC936" s="202"/>
      <c r="BD936" s="202"/>
      <c r="BE936" s="202"/>
      <c r="BF936" s="202"/>
      <c r="BG936" s="202"/>
      <c r="BH936" s="202"/>
      <c r="BI936" s="202"/>
      <c r="BJ936" s="202"/>
      <c r="BK936" s="202"/>
      <c r="BL936" s="202"/>
      <c r="BM936" s="202"/>
      <c r="BN936" s="202"/>
      <c r="BO936" s="202"/>
      <c r="BP936" s="202"/>
      <c r="BQ936" s="202"/>
      <c r="BR936" s="202"/>
      <c r="BS936" s="202"/>
      <c r="BT936" s="202"/>
      <c r="BU936" s="202"/>
      <c r="BV936" s="202"/>
      <c r="BW936" s="202"/>
      <c r="BX936" s="202"/>
    </row>
    <row r="937" spans="1:76" ht="11.25" customHeight="1" x14ac:dyDescent="0.2">
      <c r="A937" s="201"/>
      <c r="B937" s="201"/>
      <c r="C937" s="201"/>
      <c r="D937" s="201"/>
      <c r="E937" s="201"/>
      <c r="F937" s="201"/>
      <c r="G937" s="201"/>
      <c r="Z937" s="202"/>
      <c r="AA937" s="202"/>
      <c r="AB937" s="202"/>
      <c r="AC937" s="202"/>
      <c r="AD937" s="202"/>
      <c r="AE937" s="202"/>
      <c r="AF937" s="202"/>
      <c r="AG937" s="202"/>
      <c r="AH937" s="202"/>
      <c r="AI937" s="202"/>
      <c r="AJ937" s="202"/>
      <c r="AK937" s="202"/>
      <c r="AL937" s="202"/>
      <c r="AM937" s="202"/>
      <c r="AN937" s="202"/>
      <c r="AO937" s="202"/>
      <c r="AP937" s="202"/>
      <c r="AQ937" s="202"/>
      <c r="AR937" s="202"/>
      <c r="AS937" s="202"/>
      <c r="AT937" s="202"/>
      <c r="AU937" s="202"/>
      <c r="AV937" s="202"/>
      <c r="AW937" s="202"/>
      <c r="AX937" s="202"/>
      <c r="AY937" s="202"/>
      <c r="AZ937" s="202"/>
      <c r="BA937" s="202"/>
      <c r="BB937" s="202"/>
      <c r="BC937" s="202"/>
      <c r="BD937" s="202"/>
      <c r="BE937" s="202"/>
      <c r="BF937" s="202"/>
      <c r="BG937" s="202"/>
      <c r="BH937" s="202"/>
      <c r="BI937" s="202"/>
      <c r="BJ937" s="202"/>
      <c r="BK937" s="202"/>
      <c r="BL937" s="202"/>
      <c r="BM937" s="202"/>
      <c r="BN937" s="202"/>
      <c r="BO937" s="202"/>
      <c r="BP937" s="202"/>
      <c r="BQ937" s="202"/>
      <c r="BR937" s="202"/>
      <c r="BS937" s="202"/>
      <c r="BT937" s="202"/>
      <c r="BU937" s="202"/>
      <c r="BV937" s="202"/>
      <c r="BW937" s="202"/>
      <c r="BX937" s="202"/>
    </row>
    <row r="938" spans="1:76" ht="11.25" customHeight="1" x14ac:dyDescent="0.2">
      <c r="A938" s="201"/>
      <c r="B938" s="201"/>
      <c r="C938" s="201"/>
      <c r="D938" s="201"/>
      <c r="E938" s="201"/>
      <c r="F938" s="201"/>
      <c r="G938" s="201"/>
      <c r="Z938" s="202"/>
      <c r="AA938" s="202"/>
      <c r="AB938" s="202"/>
      <c r="AC938" s="202"/>
      <c r="AD938" s="202"/>
      <c r="AE938" s="202"/>
      <c r="AF938" s="202"/>
      <c r="AG938" s="202"/>
      <c r="AH938" s="202"/>
      <c r="AI938" s="202"/>
      <c r="AJ938" s="202"/>
      <c r="AK938" s="202"/>
      <c r="AL938" s="202"/>
      <c r="AM938" s="202"/>
      <c r="AN938" s="202"/>
      <c r="AO938" s="202"/>
      <c r="AP938" s="202"/>
      <c r="AQ938" s="202"/>
      <c r="AR938" s="202"/>
      <c r="AS938" s="202"/>
      <c r="AT938" s="202"/>
      <c r="AU938" s="202"/>
      <c r="AV938" s="202"/>
      <c r="AW938" s="202"/>
      <c r="AX938" s="202"/>
      <c r="AY938" s="202"/>
      <c r="AZ938" s="202"/>
      <c r="BA938" s="202"/>
      <c r="BB938" s="202"/>
      <c r="BC938" s="202"/>
      <c r="BD938" s="202"/>
      <c r="BE938" s="202"/>
      <c r="BF938" s="202"/>
      <c r="BG938" s="202"/>
      <c r="BH938" s="202"/>
      <c r="BI938" s="202"/>
      <c r="BJ938" s="202"/>
      <c r="BK938" s="202"/>
      <c r="BL938" s="202"/>
      <c r="BM938" s="202"/>
      <c r="BN938" s="202"/>
      <c r="BO938" s="202"/>
      <c r="BP938" s="202"/>
      <c r="BQ938" s="202"/>
      <c r="BR938" s="202"/>
      <c r="BS938" s="202"/>
      <c r="BT938" s="202"/>
      <c r="BU938" s="202"/>
      <c r="BV938" s="202"/>
      <c r="BW938" s="202"/>
      <c r="BX938" s="202"/>
    </row>
    <row r="939" spans="1:76" ht="11.25" customHeight="1" x14ac:dyDescent="0.2">
      <c r="A939" s="201"/>
      <c r="B939" s="201"/>
      <c r="C939" s="201"/>
      <c r="D939" s="201"/>
      <c r="E939" s="201"/>
      <c r="F939" s="201"/>
      <c r="G939" s="201"/>
      <c r="Z939" s="202"/>
      <c r="AA939" s="202"/>
      <c r="AB939" s="202"/>
      <c r="AC939" s="202"/>
      <c r="AD939" s="202"/>
      <c r="AE939" s="202"/>
      <c r="AF939" s="202"/>
      <c r="AG939" s="202"/>
      <c r="AH939" s="202"/>
      <c r="AI939" s="202"/>
      <c r="AJ939" s="202"/>
      <c r="AK939" s="202"/>
      <c r="AL939" s="202"/>
      <c r="AM939" s="202"/>
      <c r="AN939" s="202"/>
      <c r="AO939" s="202"/>
      <c r="AP939" s="202"/>
      <c r="AQ939" s="202"/>
      <c r="AR939" s="202"/>
      <c r="AS939" s="202"/>
      <c r="AT939" s="202"/>
      <c r="AU939" s="202"/>
      <c r="AV939" s="202"/>
      <c r="AW939" s="202"/>
      <c r="AX939" s="202"/>
      <c r="AY939" s="202"/>
      <c r="AZ939" s="202"/>
      <c r="BA939" s="202"/>
      <c r="BB939" s="202"/>
      <c r="BC939" s="202"/>
      <c r="BD939" s="202"/>
      <c r="BE939" s="202"/>
      <c r="BF939" s="202"/>
      <c r="BG939" s="202"/>
      <c r="BH939" s="202"/>
      <c r="BI939" s="202"/>
      <c r="BJ939" s="202"/>
      <c r="BK939" s="202"/>
      <c r="BL939" s="202"/>
      <c r="BM939" s="202"/>
      <c r="BN939" s="202"/>
      <c r="BO939" s="202"/>
      <c r="BP939" s="202"/>
      <c r="BQ939" s="202"/>
      <c r="BR939" s="202"/>
      <c r="BS939" s="202"/>
      <c r="BT939" s="202"/>
      <c r="BU939" s="202"/>
      <c r="BV939" s="202"/>
      <c r="BW939" s="202"/>
      <c r="BX939" s="202"/>
    </row>
    <row r="940" spans="1:76" ht="11.25" customHeight="1" x14ac:dyDescent="0.2">
      <c r="A940" s="201"/>
      <c r="B940" s="201"/>
      <c r="C940" s="201"/>
      <c r="D940" s="201"/>
      <c r="E940" s="201"/>
      <c r="F940" s="201"/>
      <c r="G940" s="201"/>
      <c r="Z940" s="202"/>
      <c r="AA940" s="202"/>
      <c r="AB940" s="202"/>
      <c r="AC940" s="202"/>
      <c r="AD940" s="202"/>
      <c r="AE940" s="202"/>
      <c r="AF940" s="202"/>
      <c r="AG940" s="202"/>
      <c r="AH940" s="202"/>
      <c r="AI940" s="202"/>
      <c r="AJ940" s="202"/>
      <c r="AK940" s="202"/>
      <c r="AL940" s="202"/>
      <c r="AM940" s="202"/>
      <c r="AN940" s="202"/>
      <c r="AO940" s="202"/>
      <c r="AP940" s="202"/>
      <c r="AQ940" s="202"/>
      <c r="AR940" s="202"/>
      <c r="AS940" s="202"/>
      <c r="AT940" s="202"/>
      <c r="AU940" s="202"/>
      <c r="AV940" s="202"/>
      <c r="AW940" s="202"/>
      <c r="AX940" s="202"/>
      <c r="AY940" s="202"/>
      <c r="AZ940" s="202"/>
      <c r="BA940" s="202"/>
      <c r="BB940" s="202"/>
      <c r="BC940" s="202"/>
      <c r="BD940" s="202"/>
      <c r="BE940" s="202"/>
      <c r="BF940" s="202"/>
      <c r="BG940" s="202"/>
      <c r="BH940" s="202"/>
      <c r="BI940" s="202"/>
      <c r="BJ940" s="202"/>
      <c r="BK940" s="202"/>
      <c r="BL940" s="202"/>
      <c r="BM940" s="202"/>
      <c r="BN940" s="202"/>
      <c r="BO940" s="202"/>
      <c r="BP940" s="202"/>
      <c r="BQ940" s="202"/>
      <c r="BR940" s="202"/>
      <c r="BS940" s="202"/>
      <c r="BT940" s="202"/>
      <c r="BU940" s="202"/>
      <c r="BV940" s="202"/>
      <c r="BW940" s="202"/>
      <c r="BX940" s="202"/>
    </row>
    <row r="941" spans="1:76" ht="11.25" customHeight="1" x14ac:dyDescent="0.2">
      <c r="A941" s="201"/>
      <c r="B941" s="201"/>
      <c r="C941" s="201"/>
      <c r="D941" s="201"/>
      <c r="E941" s="201"/>
      <c r="F941" s="201"/>
      <c r="G941" s="201"/>
      <c r="Z941" s="202"/>
      <c r="AA941" s="202"/>
      <c r="AB941" s="202"/>
      <c r="AC941" s="202"/>
      <c r="AD941" s="202"/>
      <c r="AE941" s="202"/>
      <c r="AF941" s="202"/>
      <c r="AG941" s="202"/>
      <c r="AH941" s="202"/>
      <c r="AI941" s="202"/>
      <c r="AJ941" s="202"/>
      <c r="AK941" s="202"/>
      <c r="AL941" s="202"/>
      <c r="AM941" s="202"/>
      <c r="AN941" s="202"/>
      <c r="AO941" s="202"/>
      <c r="AP941" s="202"/>
      <c r="AQ941" s="202"/>
      <c r="AR941" s="202"/>
      <c r="AS941" s="202"/>
      <c r="AT941" s="202"/>
      <c r="AU941" s="202"/>
      <c r="AV941" s="202"/>
      <c r="AW941" s="202"/>
      <c r="AX941" s="202"/>
      <c r="AY941" s="202"/>
      <c r="AZ941" s="202"/>
      <c r="BA941" s="202"/>
      <c r="BB941" s="202"/>
      <c r="BC941" s="202"/>
      <c r="BD941" s="202"/>
      <c r="BE941" s="202"/>
      <c r="BF941" s="202"/>
      <c r="BG941" s="202"/>
      <c r="BH941" s="202"/>
      <c r="BI941" s="202"/>
      <c r="BJ941" s="202"/>
      <c r="BK941" s="202"/>
      <c r="BL941" s="202"/>
      <c r="BM941" s="202"/>
      <c r="BN941" s="202"/>
      <c r="BO941" s="202"/>
      <c r="BP941" s="202"/>
      <c r="BQ941" s="202"/>
      <c r="BR941" s="202"/>
      <c r="BS941" s="202"/>
      <c r="BT941" s="202"/>
      <c r="BU941" s="202"/>
      <c r="BV941" s="202"/>
      <c r="BW941" s="202"/>
      <c r="BX941" s="202"/>
    </row>
    <row r="942" spans="1:76" ht="11.25" customHeight="1" x14ac:dyDescent="0.2">
      <c r="A942" s="201"/>
      <c r="B942" s="201"/>
      <c r="C942" s="201"/>
      <c r="D942" s="201"/>
      <c r="E942" s="201"/>
      <c r="F942" s="201"/>
      <c r="G942" s="201"/>
      <c r="Z942" s="202"/>
      <c r="AA942" s="202"/>
      <c r="AB942" s="202"/>
      <c r="AC942" s="202"/>
      <c r="AD942" s="202"/>
      <c r="AE942" s="202"/>
      <c r="AF942" s="202"/>
      <c r="AG942" s="202"/>
      <c r="AH942" s="202"/>
      <c r="AI942" s="202"/>
      <c r="AJ942" s="202"/>
      <c r="AK942" s="202"/>
      <c r="AL942" s="202"/>
      <c r="AM942" s="202"/>
      <c r="AN942" s="202"/>
      <c r="AO942" s="202"/>
      <c r="AP942" s="202"/>
      <c r="AQ942" s="202"/>
      <c r="AR942" s="202"/>
      <c r="AS942" s="202"/>
      <c r="AT942" s="202"/>
      <c r="AU942" s="202"/>
      <c r="AV942" s="202"/>
      <c r="AW942" s="202"/>
      <c r="AX942" s="202"/>
      <c r="AY942" s="202"/>
      <c r="AZ942" s="202"/>
      <c r="BA942" s="202"/>
      <c r="BB942" s="202"/>
      <c r="BC942" s="202"/>
      <c r="BD942" s="202"/>
      <c r="BE942" s="202"/>
      <c r="BF942" s="202"/>
      <c r="BG942" s="202"/>
      <c r="BH942" s="202"/>
      <c r="BI942" s="202"/>
      <c r="BJ942" s="202"/>
      <c r="BK942" s="202"/>
      <c r="BL942" s="202"/>
      <c r="BM942" s="202"/>
      <c r="BN942" s="202"/>
      <c r="BO942" s="202"/>
      <c r="BP942" s="202"/>
      <c r="BQ942" s="202"/>
      <c r="BR942" s="202"/>
      <c r="BS942" s="202"/>
      <c r="BT942" s="202"/>
      <c r="BU942" s="202"/>
      <c r="BV942" s="202"/>
      <c r="BW942" s="202"/>
      <c r="BX942" s="202"/>
    </row>
    <row r="943" spans="1:76" ht="11.25" customHeight="1" x14ac:dyDescent="0.2">
      <c r="A943" s="201"/>
      <c r="B943" s="201"/>
      <c r="C943" s="201"/>
      <c r="D943" s="201"/>
      <c r="E943" s="201"/>
      <c r="F943" s="201"/>
      <c r="G943" s="201"/>
      <c r="Z943" s="202"/>
      <c r="AA943" s="202"/>
      <c r="AB943" s="202"/>
      <c r="AC943" s="202"/>
      <c r="AD943" s="202"/>
      <c r="AE943" s="202"/>
      <c r="AF943" s="202"/>
      <c r="AG943" s="202"/>
      <c r="AH943" s="202"/>
      <c r="AI943" s="202"/>
      <c r="AJ943" s="202"/>
      <c r="AK943" s="202"/>
      <c r="AL943" s="202"/>
      <c r="AM943" s="202"/>
      <c r="AN943" s="202"/>
      <c r="AO943" s="202"/>
      <c r="AP943" s="202"/>
      <c r="AQ943" s="202"/>
      <c r="AR943" s="202"/>
      <c r="AS943" s="202"/>
      <c r="AT943" s="202"/>
      <c r="AU943" s="202"/>
      <c r="AV943" s="202"/>
      <c r="AW943" s="202"/>
      <c r="AX943" s="202"/>
      <c r="AY943" s="202"/>
      <c r="AZ943" s="202"/>
      <c r="BA943" s="202"/>
      <c r="BB943" s="202"/>
      <c r="BC943" s="202"/>
      <c r="BD943" s="202"/>
      <c r="BE943" s="202"/>
      <c r="BF943" s="202"/>
      <c r="BG943" s="202"/>
      <c r="BH943" s="202"/>
      <c r="BI943" s="202"/>
      <c r="BJ943" s="202"/>
      <c r="BK943" s="202"/>
      <c r="BL943" s="202"/>
      <c r="BM943" s="202"/>
      <c r="BN943" s="202"/>
      <c r="BO943" s="202"/>
      <c r="BP943" s="202"/>
      <c r="BQ943" s="202"/>
      <c r="BR943" s="202"/>
      <c r="BS943" s="202"/>
      <c r="BT943" s="202"/>
      <c r="BU943" s="202"/>
      <c r="BV943" s="202"/>
      <c r="BW943" s="202"/>
      <c r="BX943" s="202"/>
    </row>
    <row r="944" spans="1:76" ht="11.25" customHeight="1" x14ac:dyDescent="0.2">
      <c r="A944" s="201"/>
      <c r="B944" s="201"/>
      <c r="C944" s="201"/>
      <c r="D944" s="201"/>
      <c r="E944" s="201"/>
      <c r="F944" s="201"/>
      <c r="G944" s="201"/>
      <c r="Z944" s="202"/>
      <c r="AA944" s="202"/>
      <c r="AB944" s="202"/>
      <c r="AC944" s="202"/>
      <c r="AD944" s="202"/>
      <c r="AE944" s="202"/>
      <c r="AF944" s="202"/>
      <c r="AG944" s="202"/>
      <c r="AH944" s="202"/>
      <c r="AI944" s="202"/>
      <c r="AJ944" s="202"/>
      <c r="AK944" s="202"/>
      <c r="AL944" s="202"/>
      <c r="AM944" s="202"/>
      <c r="AN944" s="202"/>
      <c r="AO944" s="202"/>
      <c r="AP944" s="202"/>
      <c r="AQ944" s="202"/>
      <c r="AR944" s="202"/>
      <c r="AS944" s="202"/>
      <c r="AT944" s="202"/>
      <c r="AU944" s="202"/>
      <c r="AV944" s="202"/>
      <c r="AW944" s="202"/>
      <c r="AX944" s="202"/>
      <c r="AY944" s="202"/>
      <c r="AZ944" s="202"/>
      <c r="BA944" s="202"/>
      <c r="BB944" s="202"/>
      <c r="BC944" s="202"/>
      <c r="BD944" s="202"/>
      <c r="BE944" s="202"/>
      <c r="BF944" s="202"/>
      <c r="BG944" s="202"/>
      <c r="BH944" s="202"/>
      <c r="BI944" s="202"/>
      <c r="BJ944" s="202"/>
      <c r="BK944" s="202"/>
      <c r="BL944" s="202"/>
      <c r="BM944" s="202"/>
      <c r="BN944" s="202"/>
      <c r="BO944" s="202"/>
      <c r="BP944" s="202"/>
      <c r="BQ944" s="202"/>
      <c r="BR944" s="202"/>
      <c r="BS944" s="202"/>
      <c r="BT944" s="202"/>
      <c r="BU944" s="202"/>
      <c r="BV944" s="202"/>
      <c r="BW944" s="202"/>
      <c r="BX944" s="202"/>
    </row>
    <row r="945" spans="1:76" ht="11.25" customHeight="1" x14ac:dyDescent="0.2">
      <c r="A945" s="201"/>
      <c r="B945" s="201"/>
      <c r="C945" s="201"/>
      <c r="D945" s="201"/>
      <c r="E945" s="201"/>
      <c r="F945" s="201"/>
      <c r="G945" s="201"/>
      <c r="Z945" s="202"/>
      <c r="AA945" s="202"/>
      <c r="AB945" s="202"/>
      <c r="AC945" s="202"/>
      <c r="AD945" s="202"/>
      <c r="AE945" s="202"/>
      <c r="AF945" s="202"/>
      <c r="AG945" s="202"/>
      <c r="AH945" s="202"/>
      <c r="AI945" s="202"/>
      <c r="AJ945" s="202"/>
      <c r="AK945" s="202"/>
      <c r="AL945" s="202"/>
      <c r="AM945" s="202"/>
      <c r="AN945" s="202"/>
      <c r="AO945" s="202"/>
      <c r="AP945" s="202"/>
      <c r="AQ945" s="202"/>
      <c r="AR945" s="202"/>
      <c r="AS945" s="202"/>
      <c r="AT945" s="202"/>
      <c r="AU945" s="202"/>
      <c r="AV945" s="202"/>
      <c r="AW945" s="202"/>
      <c r="AX945" s="202"/>
      <c r="AY945" s="202"/>
      <c r="AZ945" s="202"/>
      <c r="BA945" s="202"/>
      <c r="BB945" s="202"/>
      <c r="BC945" s="202"/>
      <c r="BD945" s="202"/>
      <c r="BE945" s="202"/>
      <c r="BF945" s="202"/>
      <c r="BG945" s="202"/>
      <c r="BH945" s="202"/>
      <c r="BI945" s="202"/>
      <c r="BJ945" s="202"/>
      <c r="BK945" s="202"/>
      <c r="BL945" s="202"/>
      <c r="BM945" s="202"/>
      <c r="BN945" s="202"/>
      <c r="BO945" s="202"/>
      <c r="BP945" s="202"/>
      <c r="BQ945" s="202"/>
      <c r="BR945" s="202"/>
      <c r="BS945" s="202"/>
      <c r="BT945" s="202"/>
      <c r="BU945" s="202"/>
      <c r="BV945" s="202"/>
      <c r="BW945" s="202"/>
      <c r="BX945" s="202"/>
    </row>
    <row r="946" spans="1:76" ht="11.25" customHeight="1" x14ac:dyDescent="0.2">
      <c r="A946" s="201"/>
      <c r="B946" s="201"/>
      <c r="C946" s="201"/>
      <c r="D946" s="201"/>
      <c r="E946" s="201"/>
      <c r="F946" s="201"/>
      <c r="G946" s="201"/>
      <c r="Z946" s="202"/>
      <c r="AA946" s="202"/>
      <c r="AB946" s="202"/>
      <c r="AC946" s="202"/>
      <c r="AD946" s="202"/>
      <c r="AE946" s="202"/>
      <c r="AF946" s="202"/>
      <c r="AG946" s="202"/>
      <c r="AH946" s="202"/>
      <c r="AI946" s="202"/>
      <c r="AJ946" s="202"/>
      <c r="AK946" s="202"/>
      <c r="AL946" s="202"/>
      <c r="AM946" s="202"/>
      <c r="AN946" s="202"/>
      <c r="AO946" s="202"/>
      <c r="AP946" s="202"/>
      <c r="AQ946" s="202"/>
      <c r="AR946" s="202"/>
      <c r="AS946" s="202"/>
      <c r="AT946" s="202"/>
      <c r="AU946" s="202"/>
      <c r="AV946" s="202"/>
      <c r="AW946" s="202"/>
      <c r="AX946" s="202"/>
      <c r="AY946" s="202"/>
      <c r="AZ946" s="202"/>
      <c r="BA946" s="202"/>
      <c r="BB946" s="202"/>
      <c r="BC946" s="202"/>
      <c r="BD946" s="202"/>
      <c r="BE946" s="202"/>
      <c r="BF946" s="202"/>
      <c r="BG946" s="202"/>
      <c r="BH946" s="202"/>
      <c r="BI946" s="202"/>
      <c r="BJ946" s="202"/>
      <c r="BK946" s="202"/>
      <c r="BL946" s="202"/>
      <c r="BM946" s="202"/>
      <c r="BN946" s="202"/>
      <c r="BO946" s="202"/>
      <c r="BP946" s="202"/>
      <c r="BQ946" s="202"/>
      <c r="BR946" s="202"/>
      <c r="BS946" s="202"/>
      <c r="BT946" s="202"/>
      <c r="BU946" s="202"/>
      <c r="BV946" s="202"/>
      <c r="BW946" s="202"/>
      <c r="BX946" s="202"/>
    </row>
    <row r="947" spans="1:76" ht="11.25" customHeight="1" x14ac:dyDescent="0.2">
      <c r="A947" s="201"/>
      <c r="B947" s="201"/>
      <c r="C947" s="201"/>
      <c r="D947" s="201"/>
      <c r="E947" s="201"/>
      <c r="F947" s="201"/>
      <c r="G947" s="201"/>
      <c r="Z947" s="202"/>
      <c r="AA947" s="202"/>
      <c r="AB947" s="202"/>
      <c r="AC947" s="202"/>
      <c r="AD947" s="202"/>
      <c r="AE947" s="202"/>
      <c r="AF947" s="202"/>
      <c r="AG947" s="202"/>
      <c r="AH947" s="202"/>
      <c r="AI947" s="202"/>
      <c r="AJ947" s="202"/>
      <c r="AK947" s="202"/>
      <c r="AL947" s="202"/>
      <c r="AM947" s="202"/>
      <c r="AN947" s="202"/>
      <c r="AO947" s="202"/>
      <c r="AP947" s="202"/>
      <c r="AQ947" s="202"/>
      <c r="AR947" s="202"/>
      <c r="AS947" s="202"/>
      <c r="AT947" s="202"/>
      <c r="AU947" s="202"/>
      <c r="AV947" s="202"/>
      <c r="AW947" s="202"/>
      <c r="AX947" s="202"/>
      <c r="AY947" s="202"/>
      <c r="AZ947" s="202"/>
      <c r="BA947" s="202"/>
      <c r="BB947" s="202"/>
      <c r="BC947" s="202"/>
      <c r="BD947" s="202"/>
      <c r="BE947" s="202"/>
      <c r="BF947" s="202"/>
      <c r="BG947" s="202"/>
      <c r="BH947" s="202"/>
      <c r="BI947" s="202"/>
      <c r="BJ947" s="202"/>
      <c r="BK947" s="202"/>
      <c r="BL947" s="202"/>
      <c r="BM947" s="202"/>
      <c r="BN947" s="202"/>
      <c r="BO947" s="202"/>
      <c r="BP947" s="202"/>
      <c r="BQ947" s="202"/>
      <c r="BR947" s="202"/>
      <c r="BS947" s="202"/>
      <c r="BT947" s="202"/>
      <c r="BU947" s="202"/>
      <c r="BV947" s="202"/>
      <c r="BW947" s="202"/>
      <c r="BX947" s="202"/>
    </row>
    <row r="948" spans="1:76" ht="11.25" customHeight="1" x14ac:dyDescent="0.2">
      <c r="A948" s="201"/>
      <c r="B948" s="201"/>
      <c r="C948" s="201"/>
      <c r="D948" s="201"/>
      <c r="E948" s="201"/>
      <c r="F948" s="201"/>
      <c r="G948" s="201"/>
      <c r="Z948" s="202"/>
      <c r="AA948" s="202"/>
      <c r="AB948" s="202"/>
      <c r="AC948" s="202"/>
      <c r="AD948" s="202"/>
      <c r="AE948" s="202"/>
      <c r="AF948" s="202"/>
      <c r="AG948" s="202"/>
      <c r="AH948" s="202"/>
      <c r="AI948" s="202"/>
      <c r="AJ948" s="202"/>
      <c r="AK948" s="202"/>
      <c r="AL948" s="202"/>
      <c r="AM948" s="202"/>
      <c r="AN948" s="202"/>
      <c r="AO948" s="202"/>
      <c r="AP948" s="202"/>
      <c r="AQ948" s="202"/>
      <c r="AR948" s="202"/>
      <c r="AS948" s="202"/>
      <c r="AT948" s="202"/>
      <c r="AU948" s="202"/>
      <c r="AV948" s="202"/>
      <c r="AW948" s="202"/>
      <c r="AX948" s="202"/>
      <c r="AY948" s="202"/>
      <c r="AZ948" s="202"/>
      <c r="BA948" s="202"/>
      <c r="BB948" s="202"/>
      <c r="BC948" s="202"/>
      <c r="BD948" s="202"/>
      <c r="BE948" s="202"/>
      <c r="BF948" s="202"/>
      <c r="BG948" s="202"/>
      <c r="BH948" s="202"/>
      <c r="BI948" s="202"/>
      <c r="BJ948" s="202"/>
      <c r="BK948" s="202"/>
      <c r="BL948" s="202"/>
      <c r="BM948" s="202"/>
      <c r="BN948" s="202"/>
      <c r="BO948" s="202"/>
      <c r="BP948" s="202"/>
      <c r="BQ948" s="202"/>
      <c r="BR948" s="202"/>
      <c r="BS948" s="202"/>
      <c r="BT948" s="202"/>
      <c r="BU948" s="202"/>
      <c r="BV948" s="202"/>
      <c r="BW948" s="202"/>
      <c r="BX948" s="202"/>
    </row>
    <row r="949" spans="1:76" ht="11.25" customHeight="1" x14ac:dyDescent="0.2">
      <c r="A949" s="201"/>
      <c r="B949" s="201"/>
      <c r="C949" s="201"/>
      <c r="D949" s="201"/>
      <c r="E949" s="201"/>
      <c r="F949" s="201"/>
      <c r="G949" s="201"/>
      <c r="Z949" s="202"/>
      <c r="AA949" s="202"/>
      <c r="AB949" s="202"/>
      <c r="AC949" s="202"/>
      <c r="AD949" s="202"/>
      <c r="AE949" s="202"/>
      <c r="AF949" s="202"/>
      <c r="AG949" s="202"/>
      <c r="AH949" s="202"/>
      <c r="AI949" s="202"/>
      <c r="AJ949" s="202"/>
      <c r="AK949" s="202"/>
      <c r="AL949" s="202"/>
      <c r="AM949" s="202"/>
      <c r="AN949" s="202"/>
      <c r="AO949" s="202"/>
      <c r="AP949" s="202"/>
      <c r="AQ949" s="202"/>
      <c r="AR949" s="202"/>
      <c r="AS949" s="202"/>
      <c r="AT949" s="202"/>
      <c r="AU949" s="202"/>
      <c r="AV949" s="202"/>
      <c r="AW949" s="202"/>
      <c r="AX949" s="202"/>
      <c r="AY949" s="202"/>
      <c r="AZ949" s="202"/>
      <c r="BA949" s="202"/>
      <c r="BB949" s="202"/>
      <c r="BC949" s="202"/>
      <c r="BD949" s="202"/>
      <c r="BE949" s="202"/>
      <c r="BF949" s="202"/>
      <c r="BG949" s="202"/>
      <c r="BH949" s="202"/>
      <c r="BI949" s="202"/>
      <c r="BJ949" s="202"/>
      <c r="BK949" s="202"/>
      <c r="BL949" s="202"/>
      <c r="BM949" s="202"/>
      <c r="BN949" s="202"/>
      <c r="BO949" s="202"/>
      <c r="BP949" s="202"/>
      <c r="BQ949" s="202"/>
      <c r="BR949" s="202"/>
      <c r="BS949" s="202"/>
      <c r="BT949" s="202"/>
      <c r="BU949" s="202"/>
      <c r="BV949" s="202"/>
      <c r="BW949" s="202"/>
      <c r="BX949" s="202"/>
    </row>
    <row r="950" spans="1:76" ht="11.25" customHeight="1" x14ac:dyDescent="0.2">
      <c r="A950" s="201"/>
      <c r="B950" s="201"/>
      <c r="C950" s="201"/>
      <c r="D950" s="201"/>
      <c r="E950" s="201"/>
      <c r="F950" s="201"/>
      <c r="G950" s="201"/>
      <c r="Z950" s="202"/>
      <c r="AA950" s="202"/>
      <c r="AB950" s="202"/>
      <c r="AC950" s="202"/>
      <c r="AD950" s="202"/>
      <c r="AE950" s="202"/>
      <c r="AF950" s="202"/>
      <c r="AG950" s="202"/>
      <c r="AH950" s="202"/>
      <c r="AI950" s="202"/>
      <c r="AJ950" s="202"/>
      <c r="AK950" s="202"/>
      <c r="AL950" s="202"/>
      <c r="AM950" s="202"/>
      <c r="AN950" s="202"/>
      <c r="AO950" s="202"/>
      <c r="AP950" s="202"/>
      <c r="AQ950" s="202"/>
      <c r="AR950" s="202"/>
      <c r="AS950" s="202"/>
      <c r="AT950" s="202"/>
      <c r="AU950" s="202"/>
      <c r="AV950" s="202"/>
      <c r="AW950" s="202"/>
      <c r="AX950" s="202"/>
      <c r="AY950" s="202"/>
      <c r="AZ950" s="202"/>
      <c r="BA950" s="202"/>
      <c r="BB950" s="202"/>
      <c r="BC950" s="202"/>
      <c r="BD950" s="202"/>
      <c r="BE950" s="202"/>
      <c r="BF950" s="202"/>
      <c r="BG950" s="202"/>
      <c r="BH950" s="202"/>
      <c r="BI950" s="202"/>
      <c r="BJ950" s="202"/>
      <c r="BK950" s="202"/>
      <c r="BL950" s="202"/>
      <c r="BM950" s="202"/>
      <c r="BN950" s="202"/>
      <c r="BO950" s="202"/>
      <c r="BP950" s="202"/>
      <c r="BQ950" s="202"/>
      <c r="BR950" s="202"/>
      <c r="BS950" s="202"/>
      <c r="BT950" s="202"/>
      <c r="BU950" s="202"/>
      <c r="BV950" s="202"/>
      <c r="BW950" s="202"/>
      <c r="BX950" s="202"/>
    </row>
    <row r="951" spans="1:76" ht="11.25" customHeight="1" x14ac:dyDescent="0.2">
      <c r="A951" s="201"/>
      <c r="B951" s="201"/>
      <c r="C951" s="201"/>
      <c r="D951" s="201"/>
      <c r="E951" s="201"/>
      <c r="F951" s="201"/>
      <c r="G951" s="201"/>
      <c r="Z951" s="202"/>
      <c r="AA951" s="202"/>
      <c r="AB951" s="202"/>
      <c r="AC951" s="202"/>
      <c r="AD951" s="202"/>
      <c r="AE951" s="202"/>
      <c r="AF951" s="202"/>
      <c r="AG951" s="202"/>
      <c r="AH951" s="202"/>
      <c r="AI951" s="202"/>
      <c r="AJ951" s="202"/>
      <c r="AK951" s="202"/>
      <c r="AL951" s="202"/>
      <c r="AM951" s="202"/>
      <c r="AN951" s="202"/>
      <c r="AO951" s="202"/>
      <c r="AP951" s="202"/>
      <c r="AQ951" s="202"/>
      <c r="AR951" s="202"/>
      <c r="AS951" s="202"/>
      <c r="AT951" s="202"/>
      <c r="AU951" s="202"/>
      <c r="AV951" s="202"/>
      <c r="AW951" s="202"/>
      <c r="AX951" s="202"/>
      <c r="AY951" s="202"/>
      <c r="AZ951" s="202"/>
      <c r="BA951" s="202"/>
      <c r="BB951" s="202"/>
      <c r="BC951" s="202"/>
      <c r="BD951" s="202"/>
      <c r="BE951" s="202"/>
      <c r="BF951" s="202"/>
      <c r="BG951" s="202"/>
      <c r="BH951" s="202"/>
      <c r="BI951" s="202"/>
      <c r="BJ951" s="202"/>
      <c r="BK951" s="202"/>
      <c r="BL951" s="202"/>
      <c r="BM951" s="202"/>
      <c r="BN951" s="202"/>
      <c r="BO951" s="202"/>
      <c r="BP951" s="202"/>
      <c r="BQ951" s="202"/>
      <c r="BR951" s="202"/>
      <c r="BS951" s="202"/>
      <c r="BT951" s="202"/>
      <c r="BU951" s="202"/>
      <c r="BV951" s="202"/>
      <c r="BW951" s="202"/>
      <c r="BX951" s="202"/>
    </row>
    <row r="952" spans="1:76" ht="11.25" customHeight="1" x14ac:dyDescent="0.2">
      <c r="A952" s="201"/>
      <c r="B952" s="201"/>
      <c r="C952" s="201"/>
      <c r="D952" s="201"/>
      <c r="E952" s="201"/>
      <c r="F952" s="201"/>
      <c r="G952" s="201"/>
      <c r="Z952" s="202"/>
      <c r="AA952" s="202"/>
      <c r="AB952" s="202"/>
      <c r="AC952" s="202"/>
      <c r="AD952" s="202"/>
      <c r="AE952" s="202"/>
      <c r="AF952" s="202"/>
      <c r="AG952" s="202"/>
      <c r="AH952" s="202"/>
      <c r="AI952" s="202"/>
      <c r="AJ952" s="202"/>
      <c r="AK952" s="202"/>
      <c r="AL952" s="202"/>
      <c r="AM952" s="202"/>
      <c r="AN952" s="202"/>
      <c r="AO952" s="202"/>
      <c r="AP952" s="202"/>
      <c r="AQ952" s="202"/>
      <c r="AR952" s="202"/>
      <c r="AS952" s="202"/>
      <c r="AT952" s="202"/>
      <c r="AU952" s="202"/>
      <c r="AV952" s="202"/>
      <c r="AW952" s="202"/>
      <c r="AX952" s="202"/>
      <c r="AY952" s="202"/>
      <c r="AZ952" s="202"/>
      <c r="BA952" s="202"/>
      <c r="BB952" s="202"/>
      <c r="BC952" s="202"/>
      <c r="BD952" s="202"/>
      <c r="BE952" s="202"/>
      <c r="BF952" s="202"/>
      <c r="BG952" s="202"/>
      <c r="BH952" s="202"/>
      <c r="BI952" s="202"/>
      <c r="BJ952" s="202"/>
      <c r="BK952" s="202"/>
      <c r="BL952" s="202"/>
      <c r="BM952" s="202"/>
      <c r="BN952" s="202"/>
      <c r="BO952" s="202"/>
      <c r="BP952" s="202"/>
      <c r="BQ952" s="202"/>
      <c r="BR952" s="202"/>
      <c r="BS952" s="202"/>
      <c r="BT952" s="202"/>
      <c r="BU952" s="202"/>
      <c r="BV952" s="202"/>
      <c r="BW952" s="202"/>
      <c r="BX952" s="202"/>
    </row>
    <row r="953" spans="1:76" ht="11.25" customHeight="1" x14ac:dyDescent="0.2">
      <c r="A953" s="201"/>
      <c r="B953" s="201"/>
      <c r="C953" s="201"/>
      <c r="D953" s="201"/>
      <c r="E953" s="201"/>
      <c r="F953" s="201"/>
      <c r="G953" s="201"/>
      <c r="Z953" s="202"/>
      <c r="AA953" s="202"/>
      <c r="AB953" s="202"/>
      <c r="AC953" s="202"/>
      <c r="AD953" s="202"/>
      <c r="AE953" s="202"/>
      <c r="AF953" s="202"/>
      <c r="AG953" s="202"/>
      <c r="AH953" s="202"/>
      <c r="AI953" s="202"/>
      <c r="AJ953" s="202"/>
      <c r="AK953" s="202"/>
      <c r="AL953" s="202"/>
      <c r="AM953" s="202"/>
      <c r="AN953" s="202"/>
      <c r="AO953" s="202"/>
      <c r="AP953" s="202"/>
      <c r="AQ953" s="202"/>
      <c r="AR953" s="202"/>
      <c r="AS953" s="202"/>
      <c r="AT953" s="202"/>
      <c r="AU953" s="202"/>
      <c r="AV953" s="202"/>
      <c r="AW953" s="202"/>
      <c r="AX953" s="202"/>
      <c r="AY953" s="202"/>
      <c r="AZ953" s="202"/>
      <c r="BA953" s="202"/>
      <c r="BB953" s="202"/>
      <c r="BC953" s="202"/>
      <c r="BD953" s="202"/>
      <c r="BE953" s="202"/>
      <c r="BF953" s="202"/>
      <c r="BG953" s="202"/>
      <c r="BH953" s="202"/>
      <c r="BI953" s="202"/>
      <c r="BJ953" s="202"/>
      <c r="BK953" s="202"/>
      <c r="BL953" s="202"/>
      <c r="BM953" s="202"/>
      <c r="BN953" s="202"/>
      <c r="BO953" s="202"/>
      <c r="BP953" s="202"/>
      <c r="BQ953" s="202"/>
      <c r="BR953" s="202"/>
      <c r="BS953" s="202"/>
      <c r="BT953" s="202"/>
      <c r="BU953" s="202"/>
      <c r="BV953" s="202"/>
      <c r="BW953" s="202"/>
      <c r="BX953" s="202"/>
    </row>
    <row r="954" spans="1:76" ht="11.25" customHeight="1" x14ac:dyDescent="0.2">
      <c r="A954" s="201"/>
      <c r="B954" s="201"/>
      <c r="C954" s="201"/>
      <c r="D954" s="201"/>
      <c r="E954" s="201"/>
      <c r="F954" s="201"/>
      <c r="G954" s="201"/>
      <c r="Z954" s="202"/>
      <c r="AA954" s="202"/>
      <c r="AB954" s="202"/>
      <c r="AC954" s="202"/>
      <c r="AD954" s="202"/>
      <c r="AE954" s="202"/>
      <c r="AF954" s="202"/>
      <c r="AG954" s="202"/>
      <c r="AH954" s="202"/>
      <c r="AI954" s="202"/>
      <c r="AJ954" s="202"/>
      <c r="AK954" s="202"/>
      <c r="AL954" s="202"/>
      <c r="AM954" s="202"/>
      <c r="AN954" s="202"/>
      <c r="AO954" s="202"/>
      <c r="AP954" s="202"/>
      <c r="AQ954" s="202"/>
      <c r="AR954" s="202"/>
      <c r="AS954" s="202"/>
      <c r="AT954" s="202"/>
      <c r="AU954" s="202"/>
      <c r="AV954" s="202"/>
      <c r="AW954" s="202"/>
      <c r="AX954" s="202"/>
      <c r="AY954" s="202"/>
      <c r="AZ954" s="202"/>
      <c r="BA954" s="202"/>
      <c r="BB954" s="202"/>
      <c r="BC954" s="202"/>
      <c r="BD954" s="202"/>
      <c r="BE954" s="202"/>
      <c r="BF954" s="202"/>
      <c r="BG954" s="202"/>
      <c r="BH954" s="202"/>
      <c r="BI954" s="202"/>
      <c r="BJ954" s="202"/>
      <c r="BK954" s="202"/>
      <c r="BL954" s="202"/>
      <c r="BM954" s="202"/>
      <c r="BN954" s="202"/>
      <c r="BO954" s="202"/>
      <c r="BP954" s="202"/>
      <c r="BQ954" s="202"/>
      <c r="BR954" s="202"/>
      <c r="BS954" s="202"/>
      <c r="BT954" s="202"/>
      <c r="BU954" s="202"/>
      <c r="BV954" s="202"/>
      <c r="BW954" s="202"/>
      <c r="BX954" s="202"/>
    </row>
    <row r="955" spans="1:76" ht="11.25" customHeight="1" x14ac:dyDescent="0.2">
      <c r="A955" s="201"/>
      <c r="B955" s="201"/>
      <c r="C955" s="201"/>
      <c r="D955" s="201"/>
      <c r="E955" s="201"/>
      <c r="F955" s="201"/>
      <c r="G955" s="201"/>
      <c r="Z955" s="202"/>
      <c r="AA955" s="202"/>
      <c r="AB955" s="202"/>
      <c r="AC955" s="202"/>
      <c r="AD955" s="202"/>
      <c r="AE955" s="202"/>
      <c r="AF955" s="202"/>
      <c r="AG955" s="202"/>
      <c r="AH955" s="202"/>
      <c r="AI955" s="202"/>
      <c r="AJ955" s="202"/>
      <c r="AK955" s="202"/>
      <c r="AL955" s="202"/>
      <c r="AM955" s="202"/>
      <c r="AN955" s="202"/>
      <c r="AO955" s="202"/>
      <c r="AP955" s="202"/>
      <c r="AQ955" s="202"/>
      <c r="AR955" s="202"/>
      <c r="AS955" s="202"/>
      <c r="AT955" s="202"/>
      <c r="AU955" s="202"/>
      <c r="AV955" s="202"/>
      <c r="AW955" s="202"/>
      <c r="AX955" s="202"/>
      <c r="AY955" s="202"/>
      <c r="AZ955" s="202"/>
      <c r="BA955" s="202"/>
      <c r="BB955" s="202"/>
      <c r="BC955" s="202"/>
      <c r="BD955" s="202"/>
      <c r="BE955" s="202"/>
      <c r="BF955" s="202"/>
      <c r="BG955" s="202"/>
      <c r="BH955" s="202"/>
      <c r="BI955" s="202"/>
      <c r="BJ955" s="202"/>
      <c r="BK955" s="202"/>
      <c r="BL955" s="202"/>
      <c r="BM955" s="202"/>
      <c r="BN955" s="202"/>
      <c r="BO955" s="202"/>
      <c r="BP955" s="202"/>
      <c r="BQ955" s="202"/>
      <c r="BR955" s="202"/>
      <c r="BS955" s="202"/>
      <c r="BT955" s="202"/>
      <c r="BU955" s="202"/>
      <c r="BV955" s="202"/>
      <c r="BW955" s="202"/>
      <c r="BX955" s="202"/>
    </row>
    <row r="956" spans="1:76" ht="11.25" customHeight="1" x14ac:dyDescent="0.2">
      <c r="A956" s="201"/>
      <c r="B956" s="201"/>
      <c r="C956" s="201"/>
      <c r="D956" s="201"/>
      <c r="E956" s="201"/>
      <c r="F956" s="201"/>
      <c r="G956" s="201"/>
      <c r="Z956" s="202"/>
      <c r="AA956" s="202"/>
      <c r="AB956" s="202"/>
      <c r="AC956" s="202"/>
      <c r="AD956" s="202"/>
      <c r="AE956" s="202"/>
      <c r="AF956" s="202"/>
      <c r="AG956" s="202"/>
      <c r="AH956" s="202"/>
      <c r="AI956" s="202"/>
      <c r="AJ956" s="202"/>
      <c r="AK956" s="202"/>
      <c r="AL956" s="202"/>
      <c r="AM956" s="202"/>
      <c r="AN956" s="202"/>
      <c r="AO956" s="202"/>
      <c r="AP956" s="202"/>
      <c r="AQ956" s="202"/>
      <c r="AR956" s="202"/>
      <c r="AS956" s="202"/>
      <c r="AT956" s="202"/>
      <c r="AU956" s="202"/>
      <c r="AV956" s="202"/>
      <c r="AW956" s="202"/>
      <c r="AX956" s="202"/>
      <c r="AY956" s="202"/>
      <c r="AZ956" s="202"/>
      <c r="BA956" s="202"/>
      <c r="BB956" s="202"/>
      <c r="BC956" s="202"/>
      <c r="BD956" s="202"/>
      <c r="BE956" s="202"/>
      <c r="BF956" s="202"/>
      <c r="BG956" s="202"/>
      <c r="BH956" s="202"/>
      <c r="BI956" s="202"/>
      <c r="BJ956" s="202"/>
      <c r="BK956" s="202"/>
      <c r="BL956" s="202"/>
      <c r="BM956" s="202"/>
      <c r="BN956" s="202"/>
      <c r="BO956" s="202"/>
      <c r="BP956" s="202"/>
      <c r="BQ956" s="202"/>
      <c r="BR956" s="202"/>
      <c r="BS956" s="202"/>
      <c r="BT956" s="202"/>
      <c r="BU956" s="202"/>
      <c r="BV956" s="202"/>
      <c r="BW956" s="202"/>
      <c r="BX956" s="202"/>
    </row>
    <row r="957" spans="1:76" ht="11.25" customHeight="1" x14ac:dyDescent="0.2">
      <c r="A957" s="201"/>
      <c r="B957" s="201"/>
      <c r="C957" s="201"/>
      <c r="D957" s="201"/>
      <c r="E957" s="201"/>
      <c r="F957" s="201"/>
      <c r="G957" s="201"/>
      <c r="Z957" s="202"/>
      <c r="AA957" s="202"/>
      <c r="AB957" s="202"/>
      <c r="AC957" s="202"/>
      <c r="AD957" s="202"/>
      <c r="AE957" s="202"/>
      <c r="AF957" s="202"/>
      <c r="AG957" s="202"/>
      <c r="AH957" s="202"/>
      <c r="AI957" s="202"/>
      <c r="AJ957" s="202"/>
      <c r="AK957" s="202"/>
      <c r="AL957" s="202"/>
      <c r="AM957" s="202"/>
      <c r="AN957" s="202"/>
      <c r="AO957" s="202"/>
      <c r="AP957" s="202"/>
      <c r="AQ957" s="202"/>
      <c r="AR957" s="202"/>
      <c r="AS957" s="202"/>
      <c r="AT957" s="202"/>
      <c r="AU957" s="202"/>
      <c r="AV957" s="202"/>
      <c r="AW957" s="202"/>
      <c r="AX957" s="202"/>
      <c r="AY957" s="202"/>
      <c r="AZ957" s="202"/>
      <c r="BA957" s="202"/>
      <c r="BB957" s="202"/>
      <c r="BC957" s="202"/>
      <c r="BD957" s="202"/>
      <c r="BE957" s="202"/>
      <c r="BF957" s="202"/>
      <c r="BG957" s="202"/>
      <c r="BH957" s="202"/>
      <c r="BI957" s="202"/>
      <c r="BJ957" s="202"/>
      <c r="BK957" s="202"/>
      <c r="BL957" s="202"/>
      <c r="BM957" s="202"/>
      <c r="BN957" s="202"/>
      <c r="BO957" s="202"/>
      <c r="BP957" s="202"/>
      <c r="BQ957" s="202"/>
      <c r="BR957" s="202"/>
      <c r="BS957" s="202"/>
      <c r="BT957" s="202"/>
      <c r="BU957" s="202"/>
      <c r="BV957" s="202"/>
      <c r="BW957" s="202"/>
      <c r="BX957" s="202"/>
    </row>
    <row r="958" spans="1:76" ht="11.25" customHeight="1" x14ac:dyDescent="0.2">
      <c r="A958" s="201"/>
      <c r="B958" s="201"/>
      <c r="C958" s="201"/>
      <c r="D958" s="201"/>
      <c r="E958" s="201"/>
      <c r="F958" s="201"/>
      <c r="G958" s="201"/>
      <c r="Z958" s="202"/>
      <c r="AA958" s="202"/>
      <c r="AB958" s="202"/>
      <c r="AC958" s="202"/>
      <c r="AD958" s="202"/>
      <c r="AE958" s="202"/>
      <c r="AF958" s="202"/>
      <c r="AG958" s="202"/>
      <c r="AH958" s="202"/>
      <c r="AI958" s="202"/>
      <c r="AJ958" s="202"/>
      <c r="AK958" s="202"/>
      <c r="AL958" s="202"/>
      <c r="AM958" s="202"/>
      <c r="AN958" s="202"/>
      <c r="AO958" s="202"/>
      <c r="AP958" s="202"/>
      <c r="AQ958" s="202"/>
      <c r="AR958" s="202"/>
      <c r="AS958" s="202"/>
      <c r="AT958" s="202"/>
      <c r="AU958" s="202"/>
      <c r="AV958" s="202"/>
      <c r="AW958" s="202"/>
      <c r="AX958" s="202"/>
      <c r="AY958" s="202"/>
      <c r="AZ958" s="202"/>
      <c r="BA958" s="202"/>
      <c r="BB958" s="202"/>
      <c r="BC958" s="202"/>
      <c r="BD958" s="202"/>
      <c r="BE958" s="202"/>
      <c r="BF958" s="202"/>
      <c r="BG958" s="202"/>
      <c r="BH958" s="202"/>
      <c r="BI958" s="202"/>
      <c r="BJ958" s="202"/>
      <c r="BK958" s="202"/>
      <c r="BL958" s="202"/>
      <c r="BM958" s="202"/>
      <c r="BN958" s="202"/>
      <c r="BO958" s="202"/>
      <c r="BP958" s="202"/>
      <c r="BQ958" s="202"/>
      <c r="BR958" s="202"/>
      <c r="BS958" s="202"/>
      <c r="BT958" s="202"/>
      <c r="BU958" s="202"/>
      <c r="BV958" s="202"/>
      <c r="BW958" s="202"/>
      <c r="BX958" s="202"/>
    </row>
    <row r="959" spans="1:76" ht="11.25" customHeight="1" x14ac:dyDescent="0.2">
      <c r="A959" s="201"/>
      <c r="B959" s="201"/>
      <c r="C959" s="201"/>
      <c r="D959" s="201"/>
      <c r="E959" s="201"/>
      <c r="F959" s="201"/>
      <c r="G959" s="201"/>
      <c r="Z959" s="202"/>
      <c r="AA959" s="202"/>
      <c r="AB959" s="202"/>
      <c r="AC959" s="202"/>
      <c r="AD959" s="202"/>
      <c r="AE959" s="202"/>
      <c r="AF959" s="202"/>
      <c r="AG959" s="202"/>
      <c r="AH959" s="202"/>
      <c r="AI959" s="202"/>
      <c r="AJ959" s="202"/>
      <c r="AK959" s="202"/>
      <c r="AL959" s="202"/>
      <c r="AM959" s="202"/>
      <c r="AN959" s="202"/>
      <c r="AO959" s="202"/>
      <c r="AP959" s="202"/>
      <c r="AQ959" s="202"/>
      <c r="AR959" s="202"/>
      <c r="AS959" s="202"/>
      <c r="AT959" s="202"/>
      <c r="AU959" s="202"/>
      <c r="AV959" s="202"/>
      <c r="AW959" s="202"/>
      <c r="AX959" s="202"/>
      <c r="AY959" s="202"/>
      <c r="AZ959" s="202"/>
      <c r="BA959" s="202"/>
      <c r="BB959" s="202"/>
      <c r="BC959" s="202"/>
      <c r="BD959" s="202"/>
      <c r="BE959" s="202"/>
      <c r="BF959" s="202"/>
      <c r="BG959" s="202"/>
      <c r="BH959" s="202"/>
      <c r="BI959" s="202"/>
      <c r="BJ959" s="202"/>
      <c r="BK959" s="202"/>
      <c r="BL959" s="202"/>
      <c r="BM959" s="202"/>
      <c r="BN959" s="202"/>
      <c r="BO959" s="202"/>
      <c r="BP959" s="202"/>
      <c r="BQ959" s="202"/>
      <c r="BR959" s="202"/>
      <c r="BS959" s="202"/>
      <c r="BT959" s="202"/>
      <c r="BU959" s="202"/>
      <c r="BV959" s="202"/>
      <c r="BW959" s="202"/>
      <c r="BX959" s="202"/>
    </row>
    <row r="960" spans="1:76" ht="11.25" customHeight="1" x14ac:dyDescent="0.2">
      <c r="A960" s="201"/>
      <c r="B960" s="201"/>
      <c r="C960" s="201"/>
      <c r="D960" s="201"/>
      <c r="E960" s="201"/>
      <c r="F960" s="201"/>
      <c r="G960" s="201"/>
      <c r="Z960" s="202"/>
      <c r="AA960" s="202"/>
      <c r="AB960" s="202"/>
      <c r="AC960" s="202"/>
      <c r="AD960" s="202"/>
      <c r="AE960" s="202"/>
      <c r="AF960" s="202"/>
      <c r="AG960" s="202"/>
      <c r="AH960" s="202"/>
      <c r="AI960" s="202"/>
      <c r="AJ960" s="202"/>
      <c r="AK960" s="202"/>
      <c r="AL960" s="202"/>
      <c r="AM960" s="202"/>
      <c r="AN960" s="202"/>
      <c r="AO960" s="202"/>
      <c r="AP960" s="202"/>
      <c r="AQ960" s="202"/>
      <c r="AR960" s="202"/>
      <c r="AS960" s="202"/>
      <c r="AT960" s="202"/>
      <c r="AU960" s="202"/>
      <c r="AV960" s="202"/>
      <c r="AW960" s="202"/>
      <c r="AX960" s="202"/>
      <c r="AY960" s="202"/>
      <c r="AZ960" s="202"/>
      <c r="BA960" s="202"/>
      <c r="BB960" s="202"/>
      <c r="BC960" s="202"/>
      <c r="BD960" s="202"/>
      <c r="BE960" s="202"/>
      <c r="BF960" s="202"/>
      <c r="BG960" s="202"/>
      <c r="BH960" s="202"/>
      <c r="BI960" s="202"/>
      <c r="BJ960" s="202"/>
      <c r="BK960" s="202"/>
      <c r="BL960" s="202"/>
      <c r="BM960" s="202"/>
      <c r="BN960" s="202"/>
      <c r="BO960" s="202"/>
      <c r="BP960" s="202"/>
      <c r="BQ960" s="202"/>
      <c r="BR960" s="202"/>
      <c r="BS960" s="202"/>
      <c r="BT960" s="202"/>
      <c r="BU960" s="202"/>
      <c r="BV960" s="202"/>
      <c r="BW960" s="202"/>
      <c r="BX960" s="202"/>
    </row>
    <row r="961" spans="1:76" ht="11.25" customHeight="1" x14ac:dyDescent="0.2">
      <c r="A961" s="201"/>
      <c r="B961" s="201"/>
      <c r="C961" s="201"/>
      <c r="D961" s="201"/>
      <c r="E961" s="201"/>
      <c r="F961" s="201"/>
      <c r="G961" s="201"/>
      <c r="Z961" s="202"/>
      <c r="AA961" s="202"/>
      <c r="AB961" s="202"/>
      <c r="AC961" s="202"/>
      <c r="AD961" s="202"/>
      <c r="AE961" s="202"/>
      <c r="AF961" s="202"/>
      <c r="AG961" s="202"/>
      <c r="AH961" s="202"/>
      <c r="AI961" s="202"/>
      <c r="AJ961" s="202"/>
      <c r="AK961" s="202"/>
      <c r="AL961" s="202"/>
      <c r="AM961" s="202"/>
      <c r="AN961" s="202"/>
      <c r="AO961" s="202"/>
      <c r="AP961" s="202"/>
      <c r="AQ961" s="202"/>
      <c r="AR961" s="202"/>
      <c r="AS961" s="202"/>
      <c r="AT961" s="202"/>
      <c r="AU961" s="202"/>
      <c r="AV961" s="202"/>
      <c r="AW961" s="202"/>
      <c r="AX961" s="202"/>
      <c r="AY961" s="202"/>
      <c r="AZ961" s="202"/>
      <c r="BA961" s="202"/>
      <c r="BB961" s="202"/>
      <c r="BC961" s="202"/>
      <c r="BD961" s="202"/>
      <c r="BE961" s="202"/>
      <c r="BF961" s="202"/>
      <c r="BG961" s="202"/>
      <c r="BH961" s="202"/>
      <c r="BI961" s="202"/>
      <c r="BJ961" s="202"/>
      <c r="BK961" s="202"/>
      <c r="BL961" s="202"/>
      <c r="BM961" s="202"/>
      <c r="BN961" s="202"/>
      <c r="BO961" s="202"/>
      <c r="BP961" s="202"/>
      <c r="BQ961" s="202"/>
      <c r="BR961" s="202"/>
      <c r="BS961" s="202"/>
      <c r="BT961" s="202"/>
      <c r="BU961" s="202"/>
      <c r="BV961" s="202"/>
      <c r="BW961" s="202"/>
      <c r="BX961" s="202"/>
    </row>
    <row r="962" spans="1:76" ht="11.25" customHeight="1" x14ac:dyDescent="0.2">
      <c r="A962" s="201"/>
      <c r="B962" s="201"/>
      <c r="C962" s="201"/>
      <c r="D962" s="201"/>
      <c r="E962" s="201"/>
      <c r="F962" s="201"/>
      <c r="G962" s="201"/>
      <c r="Z962" s="202"/>
      <c r="AA962" s="202"/>
      <c r="AB962" s="202"/>
      <c r="AC962" s="202"/>
      <c r="AD962" s="202"/>
      <c r="AE962" s="202"/>
      <c r="AF962" s="202"/>
      <c r="AG962" s="202"/>
      <c r="AH962" s="202"/>
      <c r="AI962" s="202"/>
      <c r="AJ962" s="202"/>
      <c r="AK962" s="202"/>
      <c r="AL962" s="202"/>
      <c r="AM962" s="202"/>
      <c r="AN962" s="202"/>
      <c r="AO962" s="202"/>
      <c r="AP962" s="202"/>
      <c r="AQ962" s="202"/>
      <c r="AR962" s="202"/>
      <c r="AS962" s="202"/>
      <c r="AT962" s="202"/>
      <c r="AU962" s="202"/>
      <c r="AV962" s="202"/>
      <c r="AW962" s="202"/>
      <c r="AX962" s="202"/>
      <c r="AY962" s="202"/>
      <c r="AZ962" s="202"/>
      <c r="BA962" s="202"/>
      <c r="BB962" s="202"/>
      <c r="BC962" s="202"/>
      <c r="BD962" s="202"/>
      <c r="BE962" s="202"/>
      <c r="BF962" s="202"/>
      <c r="BG962" s="202"/>
      <c r="BH962" s="202"/>
      <c r="BI962" s="202"/>
      <c r="BJ962" s="202"/>
      <c r="BK962" s="202"/>
      <c r="BL962" s="202"/>
      <c r="BM962" s="202"/>
      <c r="BN962" s="202"/>
      <c r="BO962" s="202"/>
      <c r="BP962" s="202"/>
      <c r="BQ962" s="202"/>
      <c r="BR962" s="202"/>
      <c r="BS962" s="202"/>
      <c r="BT962" s="202"/>
      <c r="BU962" s="202"/>
      <c r="BV962" s="202"/>
      <c r="BW962" s="202"/>
      <c r="BX962" s="202"/>
    </row>
    <row r="963" spans="1:76" ht="11.25" customHeight="1" x14ac:dyDescent="0.2">
      <c r="A963" s="201"/>
      <c r="B963" s="201"/>
      <c r="C963" s="201"/>
      <c r="D963" s="201"/>
      <c r="E963" s="201"/>
      <c r="F963" s="201"/>
      <c r="G963" s="201"/>
      <c r="Z963" s="202"/>
      <c r="AA963" s="202"/>
      <c r="AB963" s="202"/>
      <c r="AC963" s="202"/>
      <c r="AD963" s="202"/>
      <c r="AE963" s="202"/>
      <c r="AF963" s="202"/>
      <c r="AG963" s="202"/>
      <c r="AH963" s="202"/>
      <c r="AI963" s="202"/>
      <c r="AJ963" s="202"/>
      <c r="AK963" s="202"/>
      <c r="AL963" s="202"/>
      <c r="AM963" s="202"/>
      <c r="AN963" s="202"/>
      <c r="AO963" s="202"/>
      <c r="AP963" s="202"/>
      <c r="AQ963" s="202"/>
      <c r="AR963" s="202"/>
      <c r="AS963" s="202"/>
      <c r="AT963" s="202"/>
      <c r="AU963" s="202"/>
      <c r="AV963" s="202"/>
      <c r="AW963" s="202"/>
      <c r="AX963" s="202"/>
      <c r="AY963" s="202"/>
      <c r="AZ963" s="202"/>
      <c r="BA963" s="202"/>
      <c r="BB963" s="202"/>
      <c r="BC963" s="202"/>
      <c r="BD963" s="202"/>
      <c r="BE963" s="202"/>
      <c r="BF963" s="202"/>
      <c r="BG963" s="202"/>
      <c r="BH963" s="202"/>
      <c r="BI963" s="202"/>
      <c r="BJ963" s="202"/>
      <c r="BK963" s="202"/>
      <c r="BL963" s="202"/>
      <c r="BM963" s="202"/>
      <c r="BN963" s="202"/>
      <c r="BO963" s="202"/>
      <c r="BP963" s="202"/>
      <c r="BQ963" s="202"/>
      <c r="BR963" s="202"/>
      <c r="BS963" s="202"/>
      <c r="BT963" s="202"/>
      <c r="BU963" s="202"/>
      <c r="BV963" s="202"/>
      <c r="BW963" s="202"/>
      <c r="BX963" s="202"/>
    </row>
    <row r="964" spans="1:76" ht="11.25" customHeight="1" x14ac:dyDescent="0.2">
      <c r="A964" s="201"/>
      <c r="B964" s="201"/>
      <c r="C964" s="201"/>
      <c r="D964" s="201"/>
      <c r="E964" s="201"/>
      <c r="F964" s="201"/>
      <c r="G964" s="201"/>
      <c r="Z964" s="202"/>
      <c r="AA964" s="202"/>
      <c r="AB964" s="202"/>
      <c r="AC964" s="202"/>
      <c r="AD964" s="202"/>
      <c r="AE964" s="202"/>
      <c r="AF964" s="202"/>
      <c r="AG964" s="202"/>
      <c r="AH964" s="202"/>
      <c r="AI964" s="202"/>
      <c r="AJ964" s="202"/>
      <c r="AK964" s="202"/>
      <c r="AL964" s="202"/>
      <c r="AM964" s="202"/>
      <c r="AN964" s="202"/>
      <c r="AO964" s="202"/>
      <c r="AP964" s="202"/>
      <c r="AQ964" s="202"/>
      <c r="AR964" s="202"/>
      <c r="AS964" s="202"/>
      <c r="AT964" s="202"/>
      <c r="AU964" s="202"/>
      <c r="AV964" s="202"/>
      <c r="AW964" s="202"/>
      <c r="AX964" s="202"/>
      <c r="AY964" s="202"/>
      <c r="AZ964" s="202"/>
      <c r="BA964" s="202"/>
      <c r="BB964" s="202"/>
      <c r="BC964" s="202"/>
      <c r="BD964" s="202"/>
      <c r="BE964" s="202"/>
      <c r="BF964" s="202"/>
      <c r="BG964" s="202"/>
      <c r="BH964" s="202"/>
      <c r="BI964" s="202"/>
      <c r="BJ964" s="202"/>
      <c r="BK964" s="202"/>
      <c r="BL964" s="202"/>
      <c r="BM964" s="202"/>
      <c r="BN964" s="202"/>
      <c r="BO964" s="202"/>
      <c r="BP964" s="202"/>
      <c r="BQ964" s="202"/>
      <c r="BR964" s="202"/>
      <c r="BS964" s="202"/>
      <c r="BT964" s="202"/>
      <c r="BU964" s="202"/>
      <c r="BV964" s="202"/>
      <c r="BW964" s="202"/>
      <c r="BX964" s="202"/>
    </row>
    <row r="965" spans="1:76" ht="11.25" customHeight="1" x14ac:dyDescent="0.2">
      <c r="A965" s="201"/>
      <c r="B965" s="201"/>
      <c r="C965" s="201"/>
      <c r="D965" s="201"/>
      <c r="E965" s="201"/>
      <c r="F965" s="201"/>
      <c r="G965" s="201"/>
      <c r="Z965" s="202"/>
      <c r="AA965" s="202"/>
      <c r="AB965" s="202"/>
      <c r="AC965" s="202"/>
      <c r="AD965" s="202"/>
      <c r="AE965" s="202"/>
      <c r="AF965" s="202"/>
      <c r="AG965" s="202"/>
      <c r="AH965" s="202"/>
      <c r="AI965" s="202"/>
      <c r="AJ965" s="202"/>
      <c r="AK965" s="202"/>
      <c r="AL965" s="202"/>
      <c r="AM965" s="202"/>
      <c r="AN965" s="202"/>
      <c r="AO965" s="202"/>
      <c r="AP965" s="202"/>
      <c r="AQ965" s="202"/>
      <c r="AR965" s="202"/>
      <c r="AS965" s="202"/>
      <c r="AT965" s="202"/>
      <c r="AU965" s="202"/>
      <c r="AV965" s="202"/>
      <c r="AW965" s="202"/>
      <c r="AX965" s="202"/>
      <c r="AY965" s="202"/>
      <c r="AZ965" s="202"/>
      <c r="BA965" s="202"/>
      <c r="BB965" s="202"/>
      <c r="BC965" s="202"/>
      <c r="BD965" s="202"/>
      <c r="BE965" s="202"/>
      <c r="BF965" s="202"/>
      <c r="BG965" s="202"/>
      <c r="BH965" s="202"/>
      <c r="BI965" s="202"/>
      <c r="BJ965" s="202"/>
      <c r="BK965" s="202"/>
      <c r="BL965" s="202"/>
      <c r="BM965" s="202"/>
      <c r="BN965" s="202"/>
      <c r="BO965" s="202"/>
      <c r="BP965" s="202"/>
      <c r="BQ965" s="202"/>
      <c r="BR965" s="202"/>
      <c r="BS965" s="202"/>
      <c r="BT965" s="202"/>
      <c r="BU965" s="202"/>
      <c r="BV965" s="202"/>
      <c r="BW965" s="202"/>
      <c r="BX965" s="202"/>
    </row>
    <row r="966" spans="1:76" ht="11.25" customHeight="1" x14ac:dyDescent="0.2">
      <c r="A966" s="201"/>
      <c r="B966" s="201"/>
      <c r="C966" s="201"/>
      <c r="D966" s="201"/>
      <c r="E966" s="201"/>
      <c r="F966" s="201"/>
      <c r="G966" s="201"/>
      <c r="Z966" s="202"/>
      <c r="AA966" s="202"/>
      <c r="AB966" s="202"/>
      <c r="AC966" s="202"/>
      <c r="AD966" s="202"/>
      <c r="AE966" s="202"/>
      <c r="AF966" s="202"/>
      <c r="AG966" s="202"/>
      <c r="AH966" s="202"/>
      <c r="AI966" s="202"/>
      <c r="AJ966" s="202"/>
      <c r="AK966" s="202"/>
      <c r="AL966" s="202"/>
      <c r="AM966" s="202"/>
      <c r="AN966" s="202"/>
      <c r="AO966" s="202"/>
      <c r="AP966" s="202"/>
      <c r="AQ966" s="202"/>
      <c r="AR966" s="202"/>
      <c r="AS966" s="202"/>
      <c r="AT966" s="202"/>
      <c r="AU966" s="202"/>
      <c r="AV966" s="202"/>
      <c r="AW966" s="202"/>
      <c r="AX966" s="202"/>
      <c r="AY966" s="202"/>
      <c r="AZ966" s="202"/>
      <c r="BA966" s="202"/>
      <c r="BB966" s="202"/>
      <c r="BC966" s="202"/>
      <c r="BD966" s="202"/>
      <c r="BE966" s="202"/>
      <c r="BF966" s="202"/>
      <c r="BG966" s="202"/>
      <c r="BH966" s="202"/>
      <c r="BI966" s="202"/>
      <c r="BJ966" s="202"/>
      <c r="BK966" s="202"/>
      <c r="BL966" s="202"/>
      <c r="BM966" s="202"/>
      <c r="BN966" s="202"/>
      <c r="BO966" s="202"/>
      <c r="BP966" s="202"/>
      <c r="BQ966" s="202"/>
      <c r="BR966" s="202"/>
      <c r="BS966" s="202"/>
      <c r="BT966" s="202"/>
      <c r="BU966" s="202"/>
      <c r="BV966" s="202"/>
      <c r="BW966" s="202"/>
      <c r="BX966" s="202"/>
    </row>
    <row r="967" spans="1:76" ht="11.25" customHeight="1" x14ac:dyDescent="0.2">
      <c r="A967" s="201"/>
      <c r="B967" s="201"/>
      <c r="C967" s="201"/>
      <c r="D967" s="201"/>
      <c r="E967" s="201"/>
      <c r="F967" s="201"/>
      <c r="G967" s="201"/>
      <c r="Z967" s="202"/>
      <c r="AA967" s="202"/>
      <c r="AB967" s="202"/>
      <c r="AC967" s="202"/>
      <c r="AD967" s="202"/>
      <c r="AE967" s="202"/>
      <c r="AF967" s="202"/>
      <c r="AG967" s="202"/>
      <c r="AH967" s="202"/>
      <c r="AI967" s="202"/>
      <c r="AJ967" s="202"/>
      <c r="AK967" s="202"/>
      <c r="AL967" s="202"/>
      <c r="AM967" s="202"/>
      <c r="AN967" s="202"/>
      <c r="AO967" s="202"/>
      <c r="AP967" s="202"/>
      <c r="AQ967" s="202"/>
      <c r="AR967" s="202"/>
      <c r="AS967" s="202"/>
      <c r="AT967" s="202"/>
      <c r="AU967" s="202"/>
      <c r="AV967" s="202"/>
      <c r="AW967" s="202"/>
      <c r="AX967" s="202"/>
      <c r="AY967" s="202"/>
      <c r="AZ967" s="202"/>
      <c r="BA967" s="202"/>
      <c r="BB967" s="202"/>
      <c r="BC967" s="202"/>
      <c r="BD967" s="202"/>
      <c r="BE967" s="202"/>
      <c r="BF967" s="202"/>
      <c r="BG967" s="202"/>
      <c r="BH967" s="202"/>
      <c r="BI967" s="202"/>
      <c r="BJ967" s="202"/>
      <c r="BK967" s="202"/>
      <c r="BL967" s="202"/>
      <c r="BM967" s="202"/>
      <c r="BN967" s="202"/>
      <c r="BO967" s="202"/>
      <c r="BP967" s="202"/>
      <c r="BQ967" s="202"/>
      <c r="BR967" s="202"/>
      <c r="BS967" s="202"/>
      <c r="BT967" s="202"/>
      <c r="BU967" s="202"/>
      <c r="BV967" s="202"/>
      <c r="BW967" s="202"/>
      <c r="BX967" s="202"/>
    </row>
    <row r="968" spans="1:76" ht="11.25" customHeight="1" x14ac:dyDescent="0.2">
      <c r="A968" s="201"/>
      <c r="B968" s="201"/>
      <c r="C968" s="201"/>
      <c r="D968" s="201"/>
      <c r="E968" s="201"/>
      <c r="F968" s="201"/>
      <c r="G968" s="201"/>
      <c r="Z968" s="202"/>
      <c r="AA968" s="202"/>
      <c r="AB968" s="202"/>
      <c r="AC968" s="202"/>
      <c r="AD968" s="202"/>
      <c r="AE968" s="202"/>
      <c r="AF968" s="202"/>
      <c r="AG968" s="202"/>
      <c r="AH968" s="202"/>
      <c r="AI968" s="202"/>
      <c r="AJ968" s="202"/>
      <c r="AK968" s="202"/>
      <c r="AL968" s="202"/>
      <c r="AM968" s="202"/>
      <c r="AN968" s="202"/>
      <c r="AO968" s="202"/>
      <c r="AP968" s="202"/>
      <c r="AQ968" s="202"/>
      <c r="AR968" s="202"/>
      <c r="AS968" s="202"/>
      <c r="AT968" s="202"/>
      <c r="AU968" s="202"/>
      <c r="AV968" s="202"/>
      <c r="AW968" s="202"/>
      <c r="AX968" s="202"/>
      <c r="AY968" s="202"/>
      <c r="AZ968" s="202"/>
      <c r="BA968" s="202"/>
      <c r="BB968" s="202"/>
      <c r="BC968" s="202"/>
      <c r="BD968" s="202"/>
      <c r="BE968" s="202"/>
      <c r="BF968" s="202"/>
      <c r="BG968" s="202"/>
      <c r="BH968" s="202"/>
      <c r="BI968" s="202"/>
      <c r="BJ968" s="202"/>
      <c r="BK968" s="202"/>
      <c r="BL968" s="202"/>
      <c r="BM968" s="202"/>
      <c r="BN968" s="202"/>
      <c r="BO968" s="202"/>
      <c r="BP968" s="202"/>
      <c r="BQ968" s="202"/>
      <c r="BR968" s="202"/>
      <c r="BS968" s="202"/>
      <c r="BT968" s="202"/>
      <c r="BU968" s="202"/>
      <c r="BV968" s="202"/>
      <c r="BW968" s="202"/>
      <c r="BX968" s="202"/>
    </row>
    <row r="969" spans="1:76" ht="11.25" customHeight="1" x14ac:dyDescent="0.2">
      <c r="A969" s="201"/>
      <c r="B969" s="201"/>
      <c r="C969" s="201"/>
      <c r="D969" s="201"/>
      <c r="E969" s="201"/>
      <c r="F969" s="201"/>
      <c r="G969" s="201"/>
      <c r="Z969" s="202"/>
      <c r="AA969" s="202"/>
      <c r="AB969" s="202"/>
      <c r="AC969" s="202"/>
      <c r="AD969" s="202"/>
      <c r="AE969" s="202"/>
      <c r="AF969" s="202"/>
      <c r="AG969" s="202"/>
      <c r="AH969" s="202"/>
      <c r="AI969" s="202"/>
      <c r="AJ969" s="202"/>
      <c r="AK969" s="202"/>
      <c r="AL969" s="202"/>
      <c r="AM969" s="202"/>
      <c r="AN969" s="202"/>
      <c r="AO969" s="202"/>
      <c r="AP969" s="202"/>
      <c r="AQ969" s="202"/>
      <c r="AR969" s="202"/>
      <c r="AS969" s="202"/>
      <c r="AT969" s="202"/>
      <c r="AU969" s="202"/>
      <c r="AV969" s="202"/>
      <c r="AW969" s="202"/>
      <c r="AX969" s="202"/>
      <c r="AY969" s="202"/>
      <c r="AZ969" s="202"/>
      <c r="BA969" s="202"/>
      <c r="BB969" s="202"/>
      <c r="BC969" s="202"/>
      <c r="BD969" s="202"/>
      <c r="BE969" s="202"/>
      <c r="BF969" s="202"/>
      <c r="BG969" s="202"/>
      <c r="BH969" s="202"/>
      <c r="BI969" s="202"/>
      <c r="BJ969" s="202"/>
      <c r="BK969" s="202"/>
      <c r="BL969" s="202"/>
      <c r="BM969" s="202"/>
      <c r="BN969" s="202"/>
      <c r="BO969" s="202"/>
      <c r="BP969" s="202"/>
      <c r="BQ969" s="202"/>
      <c r="BR969" s="202"/>
      <c r="BS969" s="202"/>
      <c r="BT969" s="202"/>
      <c r="BU969" s="202"/>
      <c r="BV969" s="202"/>
      <c r="BW969" s="202"/>
      <c r="BX969" s="202"/>
    </row>
    <row r="970" spans="1:76" ht="11.25" customHeight="1" x14ac:dyDescent="0.2">
      <c r="A970" s="201"/>
      <c r="B970" s="201"/>
      <c r="C970" s="201"/>
      <c r="D970" s="201"/>
      <c r="E970" s="201"/>
      <c r="F970" s="201"/>
      <c r="G970" s="201"/>
      <c r="Z970" s="202"/>
      <c r="AA970" s="202"/>
      <c r="AB970" s="202"/>
      <c r="AC970" s="202"/>
      <c r="AD970" s="202"/>
      <c r="AE970" s="202"/>
      <c r="AF970" s="202"/>
      <c r="AG970" s="202"/>
      <c r="AH970" s="202"/>
      <c r="AI970" s="202"/>
      <c r="AJ970" s="202"/>
      <c r="AK970" s="202"/>
      <c r="AL970" s="202"/>
      <c r="AM970" s="202"/>
      <c r="AN970" s="202"/>
      <c r="AO970" s="202"/>
      <c r="AP970" s="202"/>
      <c r="AQ970" s="202"/>
      <c r="AR970" s="202"/>
      <c r="AS970" s="202"/>
      <c r="AT970" s="202"/>
      <c r="AU970" s="202"/>
      <c r="AV970" s="202"/>
      <c r="AW970" s="202"/>
      <c r="AX970" s="202"/>
      <c r="AY970" s="202"/>
      <c r="AZ970" s="202"/>
      <c r="BA970" s="202"/>
      <c r="BB970" s="202"/>
      <c r="BC970" s="202"/>
      <c r="BD970" s="202"/>
      <c r="BE970" s="202"/>
      <c r="BF970" s="202"/>
      <c r="BG970" s="202"/>
      <c r="BH970" s="202"/>
      <c r="BI970" s="202"/>
      <c r="BJ970" s="202"/>
      <c r="BK970" s="202"/>
      <c r="BL970" s="202"/>
      <c r="BM970" s="202"/>
      <c r="BN970" s="202"/>
      <c r="BO970" s="202"/>
      <c r="BP970" s="202"/>
      <c r="BQ970" s="202"/>
      <c r="BR970" s="202"/>
      <c r="BS970" s="202"/>
      <c r="BT970" s="202"/>
      <c r="BU970" s="202"/>
      <c r="BV970" s="202"/>
      <c r="BW970" s="202"/>
      <c r="BX970" s="202"/>
    </row>
    <row r="971" spans="1:76" ht="11.25" customHeight="1" x14ac:dyDescent="0.2">
      <c r="A971" s="201"/>
      <c r="B971" s="201"/>
      <c r="C971" s="201"/>
      <c r="D971" s="201"/>
      <c r="E971" s="201"/>
      <c r="F971" s="201"/>
      <c r="G971" s="201"/>
      <c r="Z971" s="202"/>
      <c r="AA971" s="202"/>
      <c r="AB971" s="202"/>
      <c r="AC971" s="202"/>
      <c r="AD971" s="202"/>
      <c r="AE971" s="202"/>
      <c r="AF971" s="202"/>
      <c r="AG971" s="202"/>
      <c r="AH971" s="202"/>
      <c r="AI971" s="202"/>
      <c r="AJ971" s="202"/>
      <c r="AK971" s="202"/>
      <c r="AL971" s="202"/>
      <c r="AM971" s="202"/>
      <c r="AN971" s="202"/>
      <c r="AO971" s="202"/>
      <c r="AP971" s="202"/>
      <c r="AQ971" s="202"/>
      <c r="AR971" s="202"/>
      <c r="AS971" s="202"/>
      <c r="AT971" s="202"/>
      <c r="AU971" s="202"/>
      <c r="AV971" s="202"/>
      <c r="AW971" s="202"/>
      <c r="AX971" s="202"/>
      <c r="AY971" s="202"/>
      <c r="AZ971" s="202"/>
      <c r="BA971" s="202"/>
      <c r="BB971" s="202"/>
      <c r="BC971" s="202"/>
      <c r="BD971" s="202"/>
      <c r="BE971" s="202"/>
      <c r="BF971" s="202"/>
      <c r="BG971" s="202"/>
      <c r="BH971" s="202"/>
      <c r="BI971" s="202"/>
      <c r="BJ971" s="202"/>
      <c r="BK971" s="202"/>
      <c r="BL971" s="202"/>
      <c r="BM971" s="202"/>
      <c r="BN971" s="202"/>
      <c r="BO971" s="202"/>
      <c r="BP971" s="202"/>
      <c r="BQ971" s="202"/>
      <c r="BR971" s="202"/>
      <c r="BS971" s="202"/>
      <c r="BT971" s="202"/>
      <c r="BU971" s="202"/>
      <c r="BV971" s="202"/>
      <c r="BW971" s="202"/>
      <c r="BX971" s="202"/>
    </row>
    <row r="972" spans="1:76" ht="11.25" customHeight="1" x14ac:dyDescent="0.2">
      <c r="A972" s="201"/>
      <c r="B972" s="201"/>
      <c r="C972" s="201"/>
      <c r="D972" s="201"/>
      <c r="E972" s="201"/>
      <c r="F972" s="201"/>
      <c r="G972" s="201"/>
      <c r="Z972" s="202"/>
      <c r="AA972" s="202"/>
      <c r="AB972" s="202"/>
      <c r="AC972" s="202"/>
      <c r="AD972" s="202"/>
      <c r="AE972" s="202"/>
      <c r="AF972" s="202"/>
      <c r="AG972" s="202"/>
      <c r="AH972" s="202"/>
      <c r="AI972" s="202"/>
      <c r="AJ972" s="202"/>
      <c r="AK972" s="202"/>
      <c r="AL972" s="202"/>
      <c r="AM972" s="202"/>
      <c r="AN972" s="202"/>
      <c r="AO972" s="202"/>
      <c r="AP972" s="202"/>
      <c r="AQ972" s="202"/>
      <c r="AR972" s="202"/>
      <c r="AS972" s="202"/>
      <c r="AT972" s="202"/>
      <c r="AU972" s="202"/>
      <c r="AV972" s="202"/>
      <c r="AW972" s="202"/>
      <c r="AX972" s="202"/>
      <c r="AY972" s="202"/>
      <c r="AZ972" s="202"/>
      <c r="BA972" s="202"/>
      <c r="BB972" s="202"/>
      <c r="BC972" s="202"/>
      <c r="BD972" s="202"/>
      <c r="BE972" s="202"/>
      <c r="BF972" s="202"/>
      <c r="BG972" s="202"/>
      <c r="BH972" s="202"/>
      <c r="BI972" s="202"/>
      <c r="BJ972" s="202"/>
      <c r="BK972" s="202"/>
      <c r="BL972" s="202"/>
      <c r="BM972" s="202"/>
      <c r="BN972" s="202"/>
      <c r="BO972" s="202"/>
      <c r="BP972" s="202"/>
      <c r="BQ972" s="202"/>
      <c r="BR972" s="202"/>
      <c r="BS972" s="202"/>
      <c r="BT972" s="202"/>
      <c r="BU972" s="202"/>
      <c r="BV972" s="202"/>
      <c r="BW972" s="202"/>
      <c r="BX972" s="202"/>
    </row>
    <row r="973" spans="1:76" ht="11.25" customHeight="1" x14ac:dyDescent="0.2">
      <c r="A973" s="201"/>
      <c r="B973" s="201"/>
      <c r="C973" s="201"/>
      <c r="D973" s="201"/>
      <c r="E973" s="201"/>
      <c r="F973" s="201"/>
      <c r="G973" s="201"/>
      <c r="Z973" s="202"/>
      <c r="AA973" s="202"/>
      <c r="AB973" s="202"/>
      <c r="AC973" s="202"/>
      <c r="AD973" s="202"/>
      <c r="AE973" s="202"/>
      <c r="AF973" s="202"/>
      <c r="AG973" s="202"/>
      <c r="AH973" s="202"/>
      <c r="AI973" s="202"/>
      <c r="AJ973" s="202"/>
      <c r="AK973" s="202"/>
      <c r="AL973" s="202"/>
      <c r="AM973" s="202"/>
      <c r="AN973" s="202"/>
      <c r="AO973" s="202"/>
      <c r="AP973" s="202"/>
      <c r="AQ973" s="202"/>
      <c r="AR973" s="202"/>
      <c r="AS973" s="202"/>
      <c r="AT973" s="202"/>
      <c r="AU973" s="202"/>
      <c r="AV973" s="202"/>
      <c r="AW973" s="202"/>
      <c r="AX973" s="202"/>
      <c r="AY973" s="202"/>
      <c r="AZ973" s="202"/>
      <c r="BA973" s="202"/>
      <c r="BB973" s="202"/>
      <c r="BC973" s="202"/>
      <c r="BD973" s="202"/>
      <c r="BE973" s="202"/>
      <c r="BF973" s="202"/>
      <c r="BG973" s="202"/>
      <c r="BH973" s="202"/>
      <c r="BI973" s="202"/>
      <c r="BJ973" s="202"/>
      <c r="BK973" s="202"/>
      <c r="BL973" s="202"/>
      <c r="BM973" s="202"/>
      <c r="BN973" s="202"/>
      <c r="BO973" s="202"/>
      <c r="BP973" s="202"/>
      <c r="BQ973" s="202"/>
      <c r="BR973" s="202"/>
      <c r="BS973" s="202"/>
      <c r="BT973" s="202"/>
      <c r="BU973" s="202"/>
      <c r="BV973" s="202"/>
      <c r="BW973" s="202"/>
      <c r="BX973" s="202"/>
    </row>
    <row r="974" spans="1:76" ht="11.25" customHeight="1" x14ac:dyDescent="0.2">
      <c r="A974" s="201"/>
      <c r="B974" s="201"/>
      <c r="C974" s="201"/>
      <c r="D974" s="201"/>
      <c r="E974" s="201"/>
      <c r="F974" s="201"/>
      <c r="G974" s="201"/>
      <c r="Z974" s="202"/>
      <c r="AA974" s="202"/>
      <c r="AB974" s="202"/>
      <c r="AC974" s="202"/>
      <c r="AD974" s="202"/>
      <c r="AE974" s="202"/>
      <c r="AF974" s="202"/>
      <c r="AG974" s="202"/>
      <c r="AH974" s="202"/>
      <c r="AI974" s="202"/>
      <c r="AJ974" s="202"/>
      <c r="AK974" s="202"/>
      <c r="AL974" s="202"/>
      <c r="AM974" s="202"/>
      <c r="AN974" s="202"/>
      <c r="AO974" s="202"/>
      <c r="AP974" s="202"/>
      <c r="AQ974" s="202"/>
      <c r="AR974" s="202"/>
      <c r="AS974" s="202"/>
      <c r="AT974" s="202"/>
      <c r="AU974" s="202"/>
      <c r="AV974" s="202"/>
      <c r="AW974" s="202"/>
      <c r="AX974" s="202"/>
      <c r="AY974" s="202"/>
      <c r="AZ974" s="202"/>
      <c r="BA974" s="202"/>
      <c r="BB974" s="202"/>
      <c r="BC974" s="202"/>
      <c r="BD974" s="202"/>
      <c r="BE974" s="202"/>
      <c r="BF974" s="202"/>
      <c r="BG974" s="202"/>
      <c r="BH974" s="202"/>
      <c r="BI974" s="202"/>
      <c r="BJ974" s="202"/>
      <c r="BK974" s="202"/>
      <c r="BL974" s="202"/>
      <c r="BM974" s="202"/>
      <c r="BN974" s="202"/>
      <c r="BO974" s="202"/>
      <c r="BP974" s="202"/>
      <c r="BQ974" s="202"/>
      <c r="BR974" s="202"/>
      <c r="BS974" s="202"/>
      <c r="BT974" s="202"/>
      <c r="BU974" s="202"/>
      <c r="BV974" s="202"/>
      <c r="BW974" s="202"/>
      <c r="BX974" s="202"/>
    </row>
    <row r="975" spans="1:76" ht="11.25" customHeight="1" x14ac:dyDescent="0.2">
      <c r="A975" s="201"/>
      <c r="B975" s="201"/>
      <c r="C975" s="201"/>
      <c r="D975" s="201"/>
      <c r="E975" s="201"/>
      <c r="F975" s="201"/>
      <c r="G975" s="201"/>
      <c r="Z975" s="202"/>
      <c r="AA975" s="202"/>
      <c r="AB975" s="202"/>
      <c r="AC975" s="202"/>
      <c r="AD975" s="202"/>
      <c r="AE975" s="202"/>
      <c r="AF975" s="202"/>
      <c r="AG975" s="202"/>
      <c r="AH975" s="202"/>
      <c r="AI975" s="202"/>
      <c r="AJ975" s="202"/>
      <c r="AK975" s="202"/>
      <c r="AL975" s="202"/>
      <c r="AM975" s="202"/>
      <c r="AN975" s="202"/>
      <c r="AO975" s="202"/>
      <c r="AP975" s="202"/>
      <c r="AQ975" s="202"/>
      <c r="AR975" s="202"/>
      <c r="AS975" s="202"/>
      <c r="AT975" s="202"/>
      <c r="AU975" s="202"/>
      <c r="AV975" s="202"/>
      <c r="AW975" s="202"/>
      <c r="AX975" s="202"/>
      <c r="AY975" s="202"/>
      <c r="AZ975" s="202"/>
      <c r="BA975" s="202"/>
      <c r="BB975" s="202"/>
      <c r="BC975" s="202"/>
      <c r="BD975" s="202"/>
      <c r="BE975" s="202"/>
      <c r="BF975" s="202"/>
      <c r="BG975" s="202"/>
      <c r="BH975" s="202"/>
      <c r="BI975" s="202"/>
      <c r="BJ975" s="202"/>
      <c r="BK975" s="202"/>
      <c r="BL975" s="202"/>
      <c r="BM975" s="202"/>
      <c r="BN975" s="202"/>
      <c r="BO975" s="202"/>
      <c r="BP975" s="202"/>
      <c r="BQ975" s="202"/>
      <c r="BR975" s="202"/>
      <c r="BS975" s="202"/>
      <c r="BT975" s="202"/>
      <c r="BU975" s="202"/>
      <c r="BV975" s="202"/>
      <c r="BW975" s="202"/>
      <c r="BX975" s="202"/>
    </row>
    <row r="976" spans="1:76" ht="11.25" customHeight="1" x14ac:dyDescent="0.2">
      <c r="A976" s="201"/>
      <c r="B976" s="201"/>
      <c r="C976" s="201"/>
      <c r="D976" s="201"/>
      <c r="E976" s="201"/>
      <c r="F976" s="201"/>
      <c r="G976" s="201"/>
      <c r="Z976" s="202"/>
      <c r="AA976" s="202"/>
      <c r="AB976" s="202"/>
      <c r="AC976" s="202"/>
      <c r="AD976" s="202"/>
      <c r="AE976" s="202"/>
      <c r="AF976" s="202"/>
      <c r="AG976" s="202"/>
      <c r="AH976" s="202"/>
      <c r="AI976" s="202"/>
      <c r="AJ976" s="202"/>
      <c r="AK976" s="202"/>
      <c r="AL976" s="202"/>
      <c r="AM976" s="202"/>
      <c r="AN976" s="202"/>
      <c r="AO976" s="202"/>
      <c r="AP976" s="202"/>
      <c r="AQ976" s="202"/>
      <c r="AR976" s="202"/>
      <c r="AS976" s="202"/>
      <c r="AT976" s="202"/>
      <c r="AU976" s="202"/>
      <c r="AV976" s="202"/>
      <c r="AW976" s="202"/>
      <c r="AX976" s="202"/>
      <c r="AY976" s="202"/>
      <c r="AZ976" s="202"/>
      <c r="BA976" s="202"/>
      <c r="BB976" s="202"/>
      <c r="BC976" s="202"/>
      <c r="BD976" s="202"/>
      <c r="BE976" s="202"/>
      <c r="BF976" s="202"/>
      <c r="BG976" s="202"/>
      <c r="BH976" s="202"/>
      <c r="BI976" s="202"/>
      <c r="BJ976" s="202"/>
      <c r="BK976" s="202"/>
      <c r="BL976" s="202"/>
      <c r="BM976" s="202"/>
      <c r="BN976" s="202"/>
      <c r="BO976" s="202"/>
      <c r="BP976" s="202"/>
      <c r="BQ976" s="202"/>
      <c r="BR976" s="202"/>
      <c r="BS976" s="202"/>
      <c r="BT976" s="202"/>
      <c r="BU976" s="202"/>
      <c r="BV976" s="202"/>
      <c r="BW976" s="202"/>
      <c r="BX976" s="202"/>
    </row>
    <row r="977" spans="1:76" ht="11.25" customHeight="1" x14ac:dyDescent="0.2">
      <c r="A977" s="201"/>
      <c r="B977" s="201"/>
      <c r="C977" s="201"/>
      <c r="D977" s="201"/>
      <c r="E977" s="201"/>
      <c r="F977" s="201"/>
      <c r="G977" s="201"/>
      <c r="Z977" s="202"/>
      <c r="AA977" s="202"/>
      <c r="AB977" s="202"/>
      <c r="AC977" s="202"/>
      <c r="AD977" s="202"/>
      <c r="AE977" s="202"/>
      <c r="AF977" s="202"/>
      <c r="AG977" s="202"/>
      <c r="AH977" s="202"/>
      <c r="AI977" s="202"/>
      <c r="AJ977" s="202"/>
      <c r="AK977" s="202"/>
      <c r="AL977" s="202"/>
      <c r="AM977" s="202"/>
      <c r="AN977" s="202"/>
      <c r="AO977" s="202"/>
      <c r="AP977" s="202"/>
      <c r="AQ977" s="202"/>
      <c r="AR977" s="202"/>
      <c r="AS977" s="202"/>
      <c r="AT977" s="202"/>
      <c r="AU977" s="202"/>
      <c r="AV977" s="202"/>
      <c r="AW977" s="202"/>
      <c r="AX977" s="202"/>
      <c r="AY977" s="202"/>
      <c r="AZ977" s="202"/>
      <c r="BA977" s="202"/>
      <c r="BB977" s="202"/>
      <c r="BC977" s="202"/>
      <c r="BD977" s="202"/>
      <c r="BE977" s="202"/>
      <c r="BF977" s="202"/>
      <c r="BG977" s="202"/>
      <c r="BH977" s="202"/>
      <c r="BI977" s="202"/>
      <c r="BJ977" s="202"/>
      <c r="BK977" s="202"/>
      <c r="BL977" s="202"/>
      <c r="BM977" s="202"/>
      <c r="BN977" s="202"/>
      <c r="BO977" s="202"/>
      <c r="BP977" s="202"/>
      <c r="BQ977" s="202"/>
      <c r="BR977" s="202"/>
      <c r="BS977" s="202"/>
      <c r="BT977" s="202"/>
      <c r="BU977" s="202"/>
      <c r="BV977" s="202"/>
      <c r="BW977" s="202"/>
      <c r="BX977" s="202"/>
    </row>
    <row r="978" spans="1:76" ht="11.25" customHeight="1" x14ac:dyDescent="0.2">
      <c r="A978" s="201"/>
      <c r="B978" s="201"/>
      <c r="C978" s="201"/>
      <c r="D978" s="201"/>
      <c r="E978" s="201"/>
      <c r="F978" s="201"/>
      <c r="G978" s="201"/>
      <c r="Z978" s="202"/>
      <c r="AA978" s="202"/>
      <c r="AB978" s="202"/>
      <c r="AC978" s="202"/>
      <c r="AD978" s="202"/>
      <c r="AE978" s="202"/>
      <c r="AF978" s="202"/>
      <c r="AG978" s="202"/>
      <c r="AH978" s="202"/>
      <c r="AI978" s="202"/>
      <c r="AJ978" s="202"/>
      <c r="AK978" s="202"/>
      <c r="AL978" s="202"/>
      <c r="AM978" s="202"/>
      <c r="AN978" s="202"/>
      <c r="AO978" s="202"/>
      <c r="AP978" s="202"/>
      <c r="AQ978" s="202"/>
      <c r="AR978" s="202"/>
      <c r="AS978" s="202"/>
      <c r="AT978" s="202"/>
      <c r="AU978" s="202"/>
      <c r="AV978" s="202"/>
      <c r="AW978" s="202"/>
      <c r="AX978" s="202"/>
      <c r="AY978" s="202"/>
      <c r="AZ978" s="202"/>
      <c r="BA978" s="202"/>
      <c r="BB978" s="202"/>
      <c r="BC978" s="202"/>
      <c r="BD978" s="202"/>
      <c r="BE978" s="202"/>
      <c r="BF978" s="202"/>
      <c r="BG978" s="202"/>
      <c r="BH978" s="202"/>
      <c r="BI978" s="202"/>
      <c r="BJ978" s="202"/>
      <c r="BK978" s="202"/>
      <c r="BL978" s="202"/>
      <c r="BM978" s="202"/>
      <c r="BN978" s="202"/>
      <c r="BO978" s="202"/>
      <c r="BP978" s="202"/>
      <c r="BQ978" s="202"/>
      <c r="BR978" s="202"/>
      <c r="BS978" s="202"/>
      <c r="BT978" s="202"/>
      <c r="BU978" s="202"/>
      <c r="BV978" s="202"/>
      <c r="BW978" s="202"/>
      <c r="BX978" s="202"/>
    </row>
    <row r="979" spans="1:76" ht="11.25" customHeight="1" x14ac:dyDescent="0.2">
      <c r="A979" s="201"/>
      <c r="B979" s="201"/>
      <c r="C979" s="201"/>
      <c r="D979" s="201"/>
      <c r="E979" s="201"/>
      <c r="F979" s="201"/>
      <c r="G979" s="201"/>
      <c r="Z979" s="202"/>
      <c r="AA979" s="202"/>
      <c r="AB979" s="202"/>
      <c r="AC979" s="202"/>
      <c r="AD979" s="202"/>
      <c r="AE979" s="202"/>
      <c r="AF979" s="202"/>
      <c r="AG979" s="202"/>
      <c r="AH979" s="202"/>
      <c r="AI979" s="202"/>
      <c r="AJ979" s="202"/>
      <c r="AK979" s="202"/>
      <c r="AL979" s="202"/>
      <c r="AM979" s="202"/>
      <c r="AN979" s="202"/>
      <c r="AO979" s="202"/>
      <c r="AP979" s="202"/>
      <c r="AQ979" s="202"/>
      <c r="AR979" s="202"/>
      <c r="AS979" s="202"/>
      <c r="AT979" s="202"/>
      <c r="AU979" s="202"/>
      <c r="AV979" s="202"/>
      <c r="AW979" s="202"/>
      <c r="AX979" s="202"/>
      <c r="AY979" s="202"/>
      <c r="AZ979" s="202"/>
      <c r="BA979" s="202"/>
      <c r="BB979" s="202"/>
      <c r="BC979" s="202"/>
      <c r="BD979" s="202"/>
      <c r="BE979" s="202"/>
      <c r="BF979" s="202"/>
      <c r="BG979" s="202"/>
      <c r="BH979" s="202"/>
      <c r="BI979" s="202"/>
      <c r="BJ979" s="202"/>
      <c r="BK979" s="202"/>
      <c r="BL979" s="202"/>
      <c r="BM979" s="202"/>
      <c r="BN979" s="202"/>
      <c r="BO979" s="202"/>
      <c r="BP979" s="202"/>
      <c r="BQ979" s="202"/>
      <c r="BR979" s="202"/>
      <c r="BS979" s="202"/>
      <c r="BT979" s="202"/>
      <c r="BU979" s="202"/>
      <c r="BV979" s="202"/>
      <c r="BW979" s="202"/>
      <c r="BX979" s="202"/>
    </row>
    <row r="980" spans="1:76" ht="11.25" customHeight="1" x14ac:dyDescent="0.2">
      <c r="A980" s="201"/>
      <c r="B980" s="201"/>
      <c r="C980" s="201"/>
      <c r="D980" s="201"/>
      <c r="E980" s="201"/>
      <c r="F980" s="201"/>
      <c r="G980" s="201"/>
      <c r="Z980" s="202"/>
      <c r="AA980" s="202"/>
      <c r="AB980" s="202"/>
      <c r="AC980" s="202"/>
      <c r="AD980" s="202"/>
      <c r="AE980" s="202"/>
      <c r="AF980" s="202"/>
      <c r="AG980" s="202"/>
      <c r="AH980" s="202"/>
      <c r="AI980" s="202"/>
      <c r="AJ980" s="202"/>
      <c r="AK980" s="202"/>
      <c r="AL980" s="202"/>
      <c r="AM980" s="202"/>
      <c r="AN980" s="202"/>
      <c r="AO980" s="202"/>
      <c r="AP980" s="202"/>
      <c r="AQ980" s="202"/>
      <c r="AR980" s="202"/>
      <c r="AS980" s="202"/>
      <c r="AT980" s="202"/>
      <c r="AU980" s="202"/>
      <c r="AV980" s="202"/>
      <c r="AW980" s="202"/>
      <c r="AX980" s="202"/>
      <c r="AY980" s="202"/>
      <c r="AZ980" s="202"/>
      <c r="BA980" s="202"/>
      <c r="BB980" s="202"/>
      <c r="BC980" s="202"/>
      <c r="BD980" s="202"/>
      <c r="BE980" s="202"/>
      <c r="BF980" s="202"/>
      <c r="BG980" s="202"/>
      <c r="BH980" s="202"/>
      <c r="BI980" s="202"/>
      <c r="BJ980" s="202"/>
      <c r="BK980" s="202"/>
      <c r="BL980" s="202"/>
      <c r="BM980" s="202"/>
      <c r="BN980" s="202"/>
      <c r="BO980" s="202"/>
      <c r="BP980" s="202"/>
      <c r="BQ980" s="202"/>
      <c r="BR980" s="202"/>
      <c r="BS980" s="202"/>
      <c r="BT980" s="202"/>
      <c r="BU980" s="202"/>
      <c r="BV980" s="202"/>
      <c r="BW980" s="202"/>
      <c r="BX980" s="202"/>
    </row>
    <row r="981" spans="1:76" ht="11.25" customHeight="1" x14ac:dyDescent="0.2">
      <c r="A981" s="201"/>
      <c r="B981" s="201"/>
      <c r="C981" s="201"/>
      <c r="D981" s="201"/>
      <c r="E981" s="201"/>
      <c r="F981" s="201"/>
      <c r="G981" s="201"/>
      <c r="Z981" s="202"/>
      <c r="AA981" s="202"/>
      <c r="AB981" s="202"/>
      <c r="AC981" s="202"/>
      <c r="AD981" s="202"/>
      <c r="AE981" s="202"/>
      <c r="AF981" s="202"/>
      <c r="AG981" s="202"/>
      <c r="AH981" s="202"/>
      <c r="AI981" s="202"/>
      <c r="AJ981" s="202"/>
      <c r="AK981" s="202"/>
      <c r="AL981" s="202"/>
      <c r="AM981" s="202"/>
      <c r="AN981" s="202"/>
      <c r="AO981" s="202"/>
      <c r="AP981" s="202"/>
      <c r="AQ981" s="202"/>
      <c r="AR981" s="202"/>
      <c r="AS981" s="202"/>
      <c r="AT981" s="202"/>
      <c r="AU981" s="202"/>
      <c r="AV981" s="202"/>
      <c r="AW981" s="202"/>
      <c r="AX981" s="202"/>
      <c r="AY981" s="202"/>
      <c r="AZ981" s="202"/>
      <c r="BA981" s="202"/>
      <c r="BB981" s="202"/>
      <c r="BC981" s="202"/>
      <c r="BD981" s="202"/>
      <c r="BE981" s="202"/>
      <c r="BF981" s="202"/>
      <c r="BG981" s="202"/>
      <c r="BH981" s="202"/>
      <c r="BI981" s="202"/>
      <c r="BJ981" s="202"/>
      <c r="BK981" s="202"/>
      <c r="BL981" s="202"/>
      <c r="BM981" s="202"/>
      <c r="BN981" s="202"/>
      <c r="BO981" s="202"/>
      <c r="BP981" s="202"/>
      <c r="BQ981" s="202"/>
      <c r="BR981" s="202"/>
      <c r="BS981" s="202"/>
      <c r="BT981" s="202"/>
      <c r="BU981" s="202"/>
      <c r="BV981" s="202"/>
      <c r="BW981" s="202"/>
      <c r="BX981" s="202"/>
    </row>
    <row r="982" spans="1:76" ht="11.25" customHeight="1" x14ac:dyDescent="0.2">
      <c r="A982" s="201"/>
      <c r="B982" s="201"/>
      <c r="C982" s="201"/>
      <c r="D982" s="201"/>
      <c r="E982" s="201"/>
      <c r="F982" s="201"/>
      <c r="G982" s="201"/>
      <c r="Z982" s="202"/>
      <c r="AA982" s="202"/>
      <c r="AB982" s="202"/>
      <c r="AC982" s="202"/>
      <c r="AD982" s="202"/>
      <c r="AE982" s="202"/>
      <c r="AF982" s="202"/>
      <c r="AG982" s="202"/>
      <c r="AH982" s="202"/>
      <c r="AI982" s="202"/>
      <c r="AJ982" s="202"/>
      <c r="AK982" s="202"/>
      <c r="AL982" s="202"/>
      <c r="AM982" s="202"/>
      <c r="AN982" s="202"/>
      <c r="AO982" s="202"/>
      <c r="AP982" s="202"/>
      <c r="AQ982" s="202"/>
      <c r="AR982" s="202"/>
      <c r="AS982" s="202"/>
      <c r="AT982" s="202"/>
      <c r="AU982" s="202"/>
      <c r="AV982" s="202"/>
      <c r="AW982" s="202"/>
      <c r="AX982" s="202"/>
      <c r="AY982" s="202"/>
      <c r="AZ982" s="202"/>
      <c r="BA982" s="202"/>
      <c r="BB982" s="202"/>
      <c r="BC982" s="202"/>
      <c r="BD982" s="202"/>
      <c r="BE982" s="202"/>
      <c r="BF982" s="202"/>
      <c r="BG982" s="202"/>
      <c r="BH982" s="202"/>
      <c r="BI982" s="202"/>
      <c r="BJ982" s="202"/>
      <c r="BK982" s="202"/>
      <c r="BL982" s="202"/>
      <c r="BM982" s="202"/>
      <c r="BN982" s="202"/>
      <c r="BO982" s="202"/>
      <c r="BP982" s="202"/>
      <c r="BQ982" s="202"/>
      <c r="BR982" s="202"/>
      <c r="BS982" s="202"/>
      <c r="BT982" s="202"/>
      <c r="BU982" s="202"/>
      <c r="BV982" s="202"/>
      <c r="BW982" s="202"/>
      <c r="BX982" s="202"/>
    </row>
    <row r="983" spans="1:76" ht="11.25" customHeight="1" x14ac:dyDescent="0.2">
      <c r="A983" s="201"/>
      <c r="B983" s="201"/>
      <c r="C983" s="201"/>
      <c r="D983" s="201"/>
      <c r="E983" s="201"/>
      <c r="F983" s="201"/>
      <c r="G983" s="201"/>
      <c r="Z983" s="202"/>
      <c r="AA983" s="202"/>
      <c r="AB983" s="202"/>
      <c r="AC983" s="202"/>
      <c r="AD983" s="202"/>
      <c r="AE983" s="202"/>
      <c r="AF983" s="202"/>
      <c r="AG983" s="202"/>
      <c r="AH983" s="202"/>
      <c r="AI983" s="202"/>
      <c r="AJ983" s="202"/>
      <c r="AK983" s="202"/>
      <c r="AL983" s="202"/>
      <c r="AM983" s="202"/>
      <c r="AN983" s="202"/>
      <c r="AO983" s="202"/>
      <c r="AP983" s="202"/>
      <c r="AQ983" s="202"/>
      <c r="AR983" s="202"/>
      <c r="AS983" s="202"/>
      <c r="AT983" s="202"/>
      <c r="AU983" s="202"/>
      <c r="AV983" s="202"/>
      <c r="AW983" s="202"/>
      <c r="AX983" s="202"/>
      <c r="AY983" s="202"/>
      <c r="AZ983" s="202"/>
      <c r="BA983" s="202"/>
      <c r="BB983" s="202"/>
      <c r="BC983" s="202"/>
      <c r="BD983" s="202"/>
      <c r="BE983" s="202"/>
      <c r="BF983" s="202"/>
      <c r="BG983" s="202"/>
      <c r="BH983" s="202"/>
      <c r="BI983" s="202"/>
      <c r="BJ983" s="202"/>
      <c r="BK983" s="202"/>
      <c r="BL983" s="202"/>
      <c r="BM983" s="202"/>
      <c r="BN983" s="202"/>
      <c r="BO983" s="202"/>
      <c r="BP983" s="202"/>
      <c r="BQ983" s="202"/>
      <c r="BR983" s="202"/>
      <c r="BS983" s="202"/>
      <c r="BT983" s="202"/>
      <c r="BU983" s="202"/>
      <c r="BV983" s="202"/>
      <c r="BW983" s="202"/>
      <c r="BX983" s="202"/>
    </row>
    <row r="984" spans="1:76" ht="11.25" customHeight="1" x14ac:dyDescent="0.2">
      <c r="A984" s="201"/>
      <c r="B984" s="201"/>
      <c r="C984" s="201"/>
      <c r="D984" s="201"/>
      <c r="E984" s="201"/>
      <c r="F984" s="201"/>
      <c r="G984" s="201"/>
      <c r="Z984" s="202"/>
      <c r="AA984" s="202"/>
      <c r="AB984" s="202"/>
      <c r="AC984" s="202"/>
      <c r="AD984" s="202"/>
      <c r="AE984" s="202"/>
      <c r="AF984" s="202"/>
      <c r="AG984" s="202"/>
      <c r="AH984" s="202"/>
      <c r="AI984" s="202"/>
      <c r="AJ984" s="202"/>
      <c r="AK984" s="202"/>
      <c r="AL984" s="202"/>
      <c r="AM984" s="202"/>
      <c r="AN984" s="202"/>
      <c r="AO984" s="202"/>
      <c r="AP984" s="202"/>
      <c r="AQ984" s="202"/>
      <c r="AR984" s="202"/>
      <c r="AS984" s="202"/>
      <c r="AT984" s="202"/>
      <c r="AU984" s="202"/>
      <c r="AV984" s="202"/>
      <c r="AW984" s="202"/>
      <c r="AX984" s="202"/>
      <c r="AY984" s="202"/>
      <c r="AZ984" s="202"/>
      <c r="BA984" s="202"/>
      <c r="BB984" s="202"/>
      <c r="BC984" s="202"/>
      <c r="BD984" s="202"/>
      <c r="BE984" s="202"/>
      <c r="BF984" s="202"/>
      <c r="BG984" s="202"/>
      <c r="BH984" s="202"/>
      <c r="BI984" s="202"/>
      <c r="BJ984" s="202"/>
      <c r="BK984" s="202"/>
      <c r="BL984" s="202"/>
      <c r="BM984" s="202"/>
      <c r="BN984" s="202"/>
      <c r="BO984" s="202"/>
      <c r="BP984" s="202"/>
      <c r="BQ984" s="202"/>
      <c r="BR984" s="202"/>
      <c r="BS984" s="202"/>
      <c r="BT984" s="202"/>
      <c r="BU984" s="202"/>
      <c r="BV984" s="202"/>
      <c r="BW984" s="202"/>
      <c r="BX984" s="202"/>
    </row>
    <row r="985" spans="1:76" ht="11.25" customHeight="1" x14ac:dyDescent="0.2">
      <c r="A985" s="201"/>
      <c r="B985" s="201"/>
      <c r="C985" s="201"/>
      <c r="D985" s="201"/>
      <c r="E985" s="201"/>
      <c r="F985" s="201"/>
      <c r="G985" s="201"/>
      <c r="Z985" s="202"/>
      <c r="AA985" s="202"/>
      <c r="AB985" s="202"/>
      <c r="AC985" s="202"/>
      <c r="AD985" s="202"/>
      <c r="AE985" s="202"/>
      <c r="AF985" s="202"/>
      <c r="AG985" s="202"/>
      <c r="AH985" s="202"/>
      <c r="AI985" s="202"/>
      <c r="AJ985" s="202"/>
      <c r="AK985" s="202"/>
      <c r="AL985" s="202"/>
      <c r="AM985" s="202"/>
      <c r="AN985" s="202"/>
      <c r="AO985" s="202"/>
      <c r="AP985" s="202"/>
      <c r="AQ985" s="202"/>
      <c r="AR985" s="202"/>
      <c r="AS985" s="202"/>
      <c r="AT985" s="202"/>
      <c r="AU985" s="202"/>
      <c r="AV985" s="202"/>
      <c r="AW985" s="202"/>
      <c r="AX985" s="202"/>
      <c r="AY985" s="202"/>
      <c r="AZ985" s="202"/>
      <c r="BA985" s="202"/>
      <c r="BB985" s="202"/>
      <c r="BC985" s="202"/>
      <c r="BD985" s="202"/>
      <c r="BE985" s="202"/>
      <c r="BF985" s="202"/>
      <c r="BG985" s="202"/>
      <c r="BH985" s="202"/>
      <c r="BI985" s="202"/>
      <c r="BJ985" s="202"/>
      <c r="BK985" s="202"/>
      <c r="BL985" s="202"/>
      <c r="BM985" s="202"/>
      <c r="BN985" s="202"/>
      <c r="BO985" s="202"/>
      <c r="BP985" s="202"/>
      <c r="BQ985" s="202"/>
      <c r="BR985" s="202"/>
      <c r="BS985" s="202"/>
      <c r="BT985" s="202"/>
      <c r="BU985" s="202"/>
      <c r="BV985" s="202"/>
      <c r="BW985" s="202"/>
      <c r="BX985" s="202"/>
    </row>
    <row r="986" spans="1:76" ht="11.25" customHeight="1" x14ac:dyDescent="0.2">
      <c r="A986" s="201"/>
      <c r="B986" s="201"/>
      <c r="C986" s="201"/>
      <c r="D986" s="201"/>
      <c r="E986" s="201"/>
      <c r="F986" s="201"/>
      <c r="G986" s="201"/>
      <c r="Z986" s="202"/>
      <c r="AA986" s="202"/>
      <c r="AB986" s="202"/>
      <c r="AC986" s="202"/>
      <c r="AD986" s="202"/>
      <c r="AE986" s="202"/>
      <c r="AF986" s="202"/>
      <c r="AG986" s="202"/>
      <c r="AH986" s="202"/>
      <c r="AI986" s="202"/>
      <c r="AJ986" s="202"/>
      <c r="AK986" s="202"/>
      <c r="AL986" s="202"/>
      <c r="AM986" s="202"/>
      <c r="AN986" s="202"/>
      <c r="AO986" s="202"/>
      <c r="AP986" s="202"/>
      <c r="AQ986" s="202"/>
      <c r="AR986" s="202"/>
      <c r="AS986" s="202"/>
      <c r="AT986" s="202"/>
      <c r="AU986" s="202"/>
      <c r="AV986" s="202"/>
      <c r="AW986" s="202"/>
      <c r="AX986" s="202"/>
      <c r="AY986" s="202"/>
      <c r="AZ986" s="202"/>
      <c r="BA986" s="202"/>
      <c r="BB986" s="202"/>
      <c r="BC986" s="202"/>
      <c r="BD986" s="202"/>
      <c r="BE986" s="202"/>
      <c r="BF986" s="202"/>
      <c r="BG986" s="202"/>
      <c r="BH986" s="202"/>
      <c r="BI986" s="202"/>
      <c r="BJ986" s="202"/>
      <c r="BK986" s="202"/>
      <c r="BL986" s="202"/>
      <c r="BM986" s="202"/>
      <c r="BN986" s="202"/>
      <c r="BO986" s="202"/>
      <c r="BP986" s="202"/>
      <c r="BQ986" s="202"/>
      <c r="BR986" s="202"/>
      <c r="BS986" s="202"/>
      <c r="BT986" s="202"/>
      <c r="BU986" s="202"/>
      <c r="BV986" s="202"/>
      <c r="BW986" s="202"/>
      <c r="BX986" s="202"/>
    </row>
    <row r="987" spans="1:76" ht="11.25" customHeight="1" x14ac:dyDescent="0.2">
      <c r="A987" s="201"/>
      <c r="B987" s="201"/>
      <c r="C987" s="201"/>
      <c r="D987" s="201"/>
      <c r="E987" s="201"/>
      <c r="F987" s="201"/>
      <c r="G987" s="201"/>
      <c r="Z987" s="202"/>
      <c r="AA987" s="202"/>
      <c r="AB987" s="202"/>
      <c r="AC987" s="202"/>
      <c r="AD987" s="202"/>
      <c r="AE987" s="202"/>
      <c r="AF987" s="202"/>
      <c r="AG987" s="202"/>
      <c r="AH987" s="202"/>
      <c r="AI987" s="202"/>
      <c r="AJ987" s="202"/>
      <c r="AK987" s="202"/>
      <c r="AL987" s="202"/>
      <c r="AM987" s="202"/>
      <c r="AN987" s="202"/>
      <c r="AO987" s="202"/>
      <c r="AP987" s="202"/>
      <c r="AQ987" s="202"/>
      <c r="AR987" s="202"/>
      <c r="AS987" s="202"/>
      <c r="AT987" s="202"/>
      <c r="AU987" s="202"/>
      <c r="AV987" s="202"/>
      <c r="AW987" s="202"/>
      <c r="AX987" s="202"/>
      <c r="AY987" s="202"/>
      <c r="AZ987" s="202"/>
      <c r="BA987" s="202"/>
      <c r="BB987" s="202"/>
      <c r="BC987" s="202"/>
      <c r="BD987" s="202"/>
      <c r="BE987" s="202"/>
      <c r="BF987" s="202"/>
      <c r="BG987" s="202"/>
      <c r="BH987" s="202"/>
      <c r="BI987" s="202"/>
      <c r="BJ987" s="202"/>
      <c r="BK987" s="202"/>
      <c r="BL987" s="202"/>
      <c r="BM987" s="202"/>
      <c r="BN987" s="202"/>
      <c r="BO987" s="202"/>
      <c r="BP987" s="202"/>
      <c r="BQ987" s="202"/>
      <c r="BR987" s="202"/>
      <c r="BS987" s="202"/>
      <c r="BT987" s="202"/>
      <c r="BU987" s="202"/>
      <c r="BV987" s="202"/>
      <c r="BW987" s="202"/>
      <c r="BX987" s="202"/>
    </row>
    <row r="988" spans="1:76" ht="11.25" customHeight="1" x14ac:dyDescent="0.2">
      <c r="A988" s="201"/>
      <c r="B988" s="201"/>
      <c r="C988" s="201"/>
      <c r="D988" s="201"/>
      <c r="E988" s="201"/>
      <c r="F988" s="201"/>
      <c r="G988" s="201"/>
      <c r="Z988" s="202"/>
      <c r="AA988" s="202"/>
      <c r="AB988" s="202"/>
      <c r="AC988" s="202"/>
      <c r="AD988" s="202"/>
      <c r="AE988" s="202"/>
      <c r="AF988" s="202"/>
      <c r="AG988" s="202"/>
      <c r="AH988" s="202"/>
      <c r="AI988" s="202"/>
      <c r="AJ988" s="202"/>
      <c r="AK988" s="202"/>
      <c r="AL988" s="202"/>
      <c r="AM988" s="202"/>
      <c r="AN988" s="202"/>
      <c r="AO988" s="202"/>
      <c r="AP988" s="202"/>
      <c r="AQ988" s="202"/>
      <c r="AR988" s="202"/>
      <c r="AS988" s="202"/>
      <c r="AT988" s="202"/>
      <c r="AU988" s="202"/>
      <c r="AV988" s="202"/>
      <c r="AW988" s="202"/>
      <c r="AX988" s="202"/>
      <c r="AY988" s="202"/>
      <c r="AZ988" s="202"/>
      <c r="BA988" s="202"/>
      <c r="BB988" s="202"/>
      <c r="BC988" s="202"/>
      <c r="BD988" s="202"/>
      <c r="BE988" s="202"/>
      <c r="BF988" s="202"/>
      <c r="BG988" s="202"/>
      <c r="BH988" s="202"/>
      <c r="BI988" s="202"/>
      <c r="BJ988" s="202"/>
      <c r="BK988" s="202"/>
      <c r="BL988" s="202"/>
      <c r="BM988" s="202"/>
      <c r="BN988" s="202"/>
      <c r="BO988" s="202"/>
      <c r="BP988" s="202"/>
      <c r="BQ988" s="202"/>
      <c r="BR988" s="202"/>
      <c r="BS988" s="202"/>
      <c r="BT988" s="202"/>
      <c r="BU988" s="202"/>
      <c r="BV988" s="202"/>
      <c r="BW988" s="202"/>
      <c r="BX988" s="202"/>
    </row>
    <row r="989" spans="1:76" ht="11.25" customHeight="1" x14ac:dyDescent="0.2">
      <c r="A989" s="201"/>
      <c r="B989" s="201"/>
      <c r="C989" s="201"/>
      <c r="D989" s="201"/>
      <c r="E989" s="201"/>
      <c r="F989" s="201"/>
      <c r="G989" s="201"/>
      <c r="Z989" s="202"/>
      <c r="AA989" s="202"/>
      <c r="AB989" s="202"/>
      <c r="AC989" s="202"/>
      <c r="AD989" s="202"/>
      <c r="AE989" s="202"/>
      <c r="AF989" s="202"/>
      <c r="AG989" s="202"/>
      <c r="AH989" s="202"/>
      <c r="AI989" s="202"/>
      <c r="AJ989" s="202"/>
      <c r="AK989" s="202"/>
      <c r="AL989" s="202"/>
      <c r="AM989" s="202"/>
      <c r="AN989" s="202"/>
      <c r="AO989" s="202"/>
      <c r="AP989" s="202"/>
      <c r="AQ989" s="202"/>
      <c r="AR989" s="202"/>
      <c r="AS989" s="202"/>
      <c r="AT989" s="202"/>
      <c r="AU989" s="202"/>
      <c r="AV989" s="202"/>
      <c r="AW989" s="202"/>
      <c r="AX989" s="202"/>
      <c r="AY989" s="202"/>
      <c r="AZ989" s="202"/>
      <c r="BA989" s="202"/>
      <c r="BB989" s="202"/>
      <c r="BC989" s="202"/>
      <c r="BD989" s="202"/>
      <c r="BE989" s="202"/>
      <c r="BF989" s="202"/>
      <c r="BG989" s="202"/>
      <c r="BH989" s="202"/>
      <c r="BI989" s="202"/>
      <c r="BJ989" s="202"/>
      <c r="BK989" s="202"/>
      <c r="BL989" s="202"/>
      <c r="BM989" s="202"/>
      <c r="BN989" s="202"/>
      <c r="BO989" s="202"/>
      <c r="BP989" s="202"/>
      <c r="BQ989" s="202"/>
      <c r="BR989" s="202"/>
      <c r="BS989" s="202"/>
      <c r="BT989" s="202"/>
      <c r="BU989" s="202"/>
      <c r="BV989" s="202"/>
      <c r="BW989" s="202"/>
      <c r="BX989" s="202"/>
    </row>
    <row r="990" spans="1:76" ht="11.25" customHeight="1" x14ac:dyDescent="0.2">
      <c r="A990" s="201"/>
      <c r="B990" s="201"/>
      <c r="C990" s="201"/>
      <c r="D990" s="201"/>
      <c r="E990" s="201"/>
      <c r="F990" s="201"/>
      <c r="G990" s="201"/>
      <c r="Z990" s="202"/>
      <c r="AA990" s="202"/>
      <c r="AB990" s="202"/>
      <c r="AC990" s="202"/>
      <c r="AD990" s="202"/>
      <c r="AE990" s="202"/>
      <c r="AF990" s="202"/>
      <c r="AG990" s="202"/>
      <c r="AH990" s="202"/>
      <c r="AI990" s="202"/>
      <c r="AJ990" s="202"/>
      <c r="AK990" s="202"/>
      <c r="AL990" s="202"/>
      <c r="AM990" s="202"/>
      <c r="AN990" s="202"/>
      <c r="AO990" s="202"/>
      <c r="AP990" s="202"/>
      <c r="AQ990" s="202"/>
      <c r="AR990" s="202"/>
      <c r="AS990" s="202"/>
      <c r="AT990" s="202"/>
      <c r="AU990" s="202"/>
      <c r="AV990" s="202"/>
      <c r="AW990" s="202"/>
      <c r="AX990" s="202"/>
      <c r="AY990" s="202"/>
      <c r="AZ990" s="202"/>
      <c r="BA990" s="202"/>
      <c r="BB990" s="202"/>
      <c r="BC990" s="202"/>
      <c r="BD990" s="202"/>
      <c r="BE990" s="202"/>
      <c r="BF990" s="202"/>
      <c r="BG990" s="202"/>
      <c r="BH990" s="202"/>
      <c r="BI990" s="202"/>
      <c r="BJ990" s="202"/>
      <c r="BK990" s="202"/>
      <c r="BL990" s="202"/>
      <c r="BM990" s="202"/>
      <c r="BN990" s="202"/>
      <c r="BO990" s="202"/>
      <c r="BP990" s="202"/>
      <c r="BQ990" s="202"/>
      <c r="BR990" s="202"/>
      <c r="BS990" s="202"/>
      <c r="BT990" s="202"/>
      <c r="BU990" s="202"/>
      <c r="BV990" s="202"/>
      <c r="BW990" s="202"/>
      <c r="BX990" s="202"/>
    </row>
    <row r="991" spans="1:76" ht="11.25" customHeight="1" x14ac:dyDescent="0.2">
      <c r="A991" s="201"/>
      <c r="B991" s="201"/>
      <c r="C991" s="201"/>
      <c r="D991" s="201"/>
      <c r="E991" s="201"/>
      <c r="F991" s="201"/>
      <c r="G991" s="201"/>
      <c r="Z991" s="202"/>
      <c r="AA991" s="202"/>
      <c r="AB991" s="202"/>
      <c r="AC991" s="202"/>
      <c r="AD991" s="202"/>
      <c r="AE991" s="202"/>
      <c r="AF991" s="202"/>
      <c r="AG991" s="202"/>
      <c r="AH991" s="202"/>
      <c r="AI991" s="202"/>
      <c r="AJ991" s="202"/>
      <c r="AK991" s="202"/>
      <c r="AL991" s="202"/>
      <c r="AM991" s="202"/>
      <c r="AN991" s="202"/>
      <c r="AO991" s="202"/>
      <c r="AP991" s="202"/>
      <c r="AQ991" s="202"/>
      <c r="AR991" s="202"/>
      <c r="AS991" s="202"/>
      <c r="AT991" s="202"/>
      <c r="AU991" s="202"/>
      <c r="AV991" s="202"/>
      <c r="AW991" s="202"/>
      <c r="AX991" s="202"/>
      <c r="AY991" s="202"/>
      <c r="AZ991" s="202"/>
      <c r="BA991" s="202"/>
      <c r="BB991" s="202"/>
      <c r="BC991" s="202"/>
      <c r="BD991" s="202"/>
      <c r="BE991" s="202"/>
      <c r="BF991" s="202"/>
      <c r="BG991" s="202"/>
      <c r="BH991" s="202"/>
      <c r="BI991" s="202"/>
      <c r="BJ991" s="202"/>
      <c r="BK991" s="202"/>
      <c r="BL991" s="202"/>
      <c r="BM991" s="202"/>
      <c r="BN991" s="202"/>
      <c r="BO991" s="202"/>
      <c r="BP991" s="202"/>
      <c r="BQ991" s="202"/>
      <c r="BR991" s="202"/>
      <c r="BS991" s="202"/>
      <c r="BT991" s="202"/>
      <c r="BU991" s="202"/>
      <c r="BV991" s="202"/>
      <c r="BW991" s="202"/>
      <c r="BX991" s="2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pageSetUpPr fitToPage="1"/>
  </sheetPr>
  <dimension ref="A1:BJ1110"/>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17.42578125" style="32" customWidth="1"/>
    <col min="2" max="2" width="18.28515625" style="32" bestFit="1" customWidth="1"/>
    <col min="3" max="3" width="41.5703125" style="32" bestFit="1" customWidth="1"/>
    <col min="4" max="4" width="26.5703125" style="32" bestFit="1" customWidth="1"/>
    <col min="5" max="5" width="15.28515625" style="32" customWidth="1"/>
    <col min="6" max="6" width="11.28515625" style="32" customWidth="1"/>
    <col min="7" max="46" width="17.140625" style="32" customWidth="1"/>
    <col min="47" max="47" width="17.140625" style="90" customWidth="1"/>
    <col min="48" max="62" width="17.140625" style="32" customWidth="1"/>
    <col min="63" max="16384" width="14.42578125" style="32"/>
  </cols>
  <sheetData>
    <row r="1" spans="1:62" ht="63" customHeight="1" x14ac:dyDescent="0.2">
      <c r="A1" s="31"/>
      <c r="C1" s="31"/>
      <c r="D1" s="33"/>
      <c r="E1" s="31"/>
      <c r="F1" s="31"/>
      <c r="G1" s="34"/>
      <c r="H1" s="34"/>
      <c r="I1" s="31"/>
      <c r="J1" s="31"/>
      <c r="K1" s="31"/>
      <c r="L1" s="31"/>
      <c r="M1" s="31"/>
      <c r="N1" s="31"/>
      <c r="O1" s="31"/>
      <c r="P1" s="31"/>
      <c r="Q1" s="31"/>
      <c r="R1" s="31"/>
      <c r="S1" s="31"/>
      <c r="T1" s="31"/>
      <c r="U1" s="31"/>
    </row>
    <row r="2" spans="1:62" ht="9" customHeight="1" x14ac:dyDescent="0.2">
      <c r="A2" s="36"/>
      <c r="C2" s="31"/>
      <c r="D2" s="34"/>
      <c r="E2" s="31"/>
      <c r="F2" s="31"/>
      <c r="G2" s="37"/>
      <c r="H2" s="37"/>
      <c r="I2" s="31"/>
      <c r="J2" s="31"/>
      <c r="K2" s="31"/>
      <c r="L2" s="31"/>
      <c r="M2" s="31"/>
      <c r="N2" s="31"/>
      <c r="O2" s="31"/>
      <c r="P2" s="31"/>
      <c r="Q2" s="31"/>
      <c r="R2" s="31"/>
      <c r="S2" s="31"/>
      <c r="T2" s="31"/>
      <c r="U2" s="31"/>
    </row>
    <row r="3" spans="1:62" ht="3.75" hidden="1" customHeight="1" x14ac:dyDescent="0.2">
      <c r="A3" s="36"/>
      <c r="C3" s="31"/>
      <c r="D3" s="34"/>
      <c r="E3" s="31"/>
      <c r="F3" s="31"/>
      <c r="G3" s="37"/>
      <c r="H3" s="37"/>
      <c r="I3" s="31"/>
      <c r="J3" s="31"/>
      <c r="K3" s="31"/>
      <c r="L3" s="31"/>
      <c r="M3" s="31"/>
      <c r="N3" s="31"/>
      <c r="O3" s="31"/>
      <c r="P3" s="31"/>
      <c r="Q3" s="31"/>
      <c r="R3" s="31"/>
      <c r="S3" s="31"/>
      <c r="T3" s="31"/>
      <c r="U3" s="31"/>
    </row>
    <row r="4" spans="1:62" ht="3.75" hidden="1" customHeight="1" x14ac:dyDescent="0.2">
      <c r="G4" s="31"/>
      <c r="H4" s="31"/>
    </row>
    <row r="5" spans="1:62" ht="15" x14ac:dyDescent="0.2">
      <c r="A5" s="35" t="s">
        <v>1105</v>
      </c>
      <c r="C5" s="31"/>
      <c r="D5" s="34"/>
      <c r="E5" s="31"/>
      <c r="F5" s="31"/>
      <c r="G5" s="34"/>
      <c r="H5" s="34"/>
      <c r="I5" s="31"/>
      <c r="J5" s="31"/>
      <c r="K5" s="31"/>
      <c r="L5" s="31"/>
      <c r="M5" s="31"/>
      <c r="N5" s="31"/>
      <c r="O5" s="31"/>
      <c r="P5" s="31"/>
      <c r="Q5" s="31"/>
      <c r="R5" s="31"/>
      <c r="S5" s="31"/>
      <c r="T5" s="31"/>
      <c r="U5" s="31"/>
    </row>
    <row r="6" spans="1:62" ht="12" customHeight="1" x14ac:dyDescent="0.2">
      <c r="A6" s="36" t="s">
        <v>1108</v>
      </c>
      <c r="C6" s="31"/>
      <c r="D6" s="34"/>
      <c r="E6" s="31"/>
      <c r="F6" s="31"/>
      <c r="G6" s="37"/>
      <c r="H6" s="37"/>
      <c r="I6" s="31"/>
      <c r="J6" s="31"/>
      <c r="K6" s="31"/>
      <c r="L6" s="31"/>
      <c r="M6" s="31"/>
      <c r="N6" s="31"/>
      <c r="O6" s="31"/>
      <c r="P6" s="31"/>
      <c r="Q6" s="31"/>
      <c r="R6" s="31"/>
      <c r="S6" s="31"/>
      <c r="T6" s="31"/>
      <c r="U6" s="31"/>
    </row>
    <row r="7" spans="1:62" ht="15" customHeight="1" x14ac:dyDescent="0.2">
      <c r="A7" s="335"/>
      <c r="B7" s="31"/>
      <c r="C7" s="31"/>
      <c r="D7" s="34"/>
      <c r="E7" s="31"/>
      <c r="F7" s="31"/>
      <c r="G7" s="37"/>
      <c r="H7" s="37"/>
      <c r="I7" s="31"/>
      <c r="J7" s="31"/>
      <c r="K7" s="31"/>
      <c r="L7" s="31"/>
      <c r="M7" s="31"/>
      <c r="N7" s="31"/>
      <c r="O7" s="31"/>
      <c r="P7" s="31"/>
      <c r="Q7" s="31"/>
      <c r="R7" s="31"/>
      <c r="S7" s="31"/>
      <c r="T7" s="31"/>
      <c r="U7" s="31"/>
    </row>
    <row r="8" spans="1:62" s="38" customFormat="1" ht="21" x14ac:dyDescent="0.25">
      <c r="A8" s="239" t="s">
        <v>992</v>
      </c>
      <c r="B8" s="377"/>
      <c r="C8" s="366"/>
      <c r="D8" s="367"/>
      <c r="E8" s="368"/>
      <c r="F8" s="106" t="s">
        <v>248</v>
      </c>
      <c r="G8" s="369" t="s">
        <v>247</v>
      </c>
      <c r="H8" s="370"/>
      <c r="I8" s="373" t="s">
        <v>997</v>
      </c>
      <c r="J8" s="372"/>
      <c r="K8" s="372"/>
      <c r="L8" s="372"/>
      <c r="M8" s="107"/>
      <c r="N8" s="107"/>
      <c r="O8" s="107"/>
      <c r="P8" s="107"/>
      <c r="Q8" s="107"/>
      <c r="R8" s="107"/>
      <c r="S8" s="107"/>
      <c r="T8" s="107"/>
      <c r="U8" s="107"/>
      <c r="V8" s="107"/>
      <c r="W8" s="107"/>
      <c r="X8" s="107"/>
      <c r="Y8" s="107"/>
      <c r="Z8" s="107"/>
      <c r="AA8" s="107"/>
      <c r="AB8" s="107"/>
      <c r="AC8" s="107"/>
      <c r="AD8" s="107"/>
      <c r="AE8" s="107"/>
      <c r="AF8" s="107"/>
      <c r="AG8" s="107"/>
      <c r="AH8" s="108"/>
      <c r="AI8" s="373" t="s">
        <v>998</v>
      </c>
      <c r="AJ8" s="374"/>
      <c r="AK8" s="374"/>
      <c r="AL8" s="374"/>
      <c r="AM8" s="374"/>
      <c r="AN8" s="374"/>
      <c r="AO8" s="374"/>
      <c r="AP8" s="107"/>
      <c r="AQ8" s="107"/>
      <c r="AR8" s="107"/>
      <c r="AS8" s="107"/>
      <c r="AT8" s="107"/>
      <c r="AU8" s="109"/>
      <c r="AV8" s="107"/>
      <c r="AW8" s="107"/>
      <c r="AX8" s="107"/>
      <c r="AY8" s="107"/>
      <c r="AZ8" s="107"/>
      <c r="BA8" s="108"/>
      <c r="BB8" s="371" t="s">
        <v>297</v>
      </c>
      <c r="BC8" s="372"/>
      <c r="BD8" s="372"/>
      <c r="BE8" s="372"/>
      <c r="BF8" s="372"/>
      <c r="BG8" s="372"/>
      <c r="BH8" s="372"/>
      <c r="BI8" s="375"/>
      <c r="BJ8" s="110" t="s">
        <v>292</v>
      </c>
    </row>
    <row r="9" spans="1:62" s="39" customFormat="1" ht="42.75" customHeight="1" x14ac:dyDescent="0.25">
      <c r="A9" s="240" t="s">
        <v>237</v>
      </c>
      <c r="B9" s="376" t="s">
        <v>162</v>
      </c>
      <c r="C9" s="360"/>
      <c r="D9" s="361"/>
      <c r="E9" s="362"/>
      <c r="F9" s="106" t="s">
        <v>246</v>
      </c>
      <c r="G9" s="363" t="s">
        <v>249</v>
      </c>
      <c r="H9" s="363"/>
      <c r="I9" s="112" t="s">
        <v>6</v>
      </c>
      <c r="J9" s="113"/>
      <c r="K9" s="113"/>
      <c r="L9" s="113"/>
      <c r="M9" s="113"/>
      <c r="N9" s="113"/>
      <c r="O9" s="113"/>
      <c r="P9" s="114"/>
      <c r="Q9" s="115" t="s">
        <v>7</v>
      </c>
      <c r="R9" s="113"/>
      <c r="S9" s="113"/>
      <c r="T9" s="113"/>
      <c r="U9" s="113"/>
      <c r="V9" s="113"/>
      <c r="W9" s="113"/>
      <c r="X9" s="114"/>
      <c r="Y9" s="352" t="s">
        <v>8</v>
      </c>
      <c r="Z9" s="353"/>
      <c r="AA9" s="352" t="s">
        <v>9</v>
      </c>
      <c r="AB9" s="353"/>
      <c r="AC9" s="364"/>
      <c r="AD9" s="352" t="s">
        <v>10</v>
      </c>
      <c r="AE9" s="364"/>
      <c r="AF9" s="352" t="s">
        <v>11</v>
      </c>
      <c r="AG9" s="353"/>
      <c r="AH9" s="350" t="s">
        <v>260</v>
      </c>
      <c r="AI9" s="358" t="s">
        <v>261</v>
      </c>
      <c r="AJ9" s="358"/>
      <c r="AK9" s="358"/>
      <c r="AL9" s="358"/>
      <c r="AM9" s="358"/>
      <c r="AN9" s="358"/>
      <c r="AO9" s="356" t="s">
        <v>277</v>
      </c>
      <c r="AP9" s="358"/>
      <c r="AQ9" s="358"/>
      <c r="AR9" s="358"/>
      <c r="AS9" s="358"/>
      <c r="AT9" s="358"/>
      <c r="AU9" s="358"/>
      <c r="AV9" s="358"/>
      <c r="AW9" s="356" t="s">
        <v>13</v>
      </c>
      <c r="AX9" s="358"/>
      <c r="AY9" s="352" t="s">
        <v>14</v>
      </c>
      <c r="AZ9" s="353"/>
      <c r="BA9" s="354" t="s">
        <v>280</v>
      </c>
      <c r="BB9" s="379" t="s">
        <v>999</v>
      </c>
      <c r="BC9" s="357"/>
      <c r="BD9" s="357"/>
      <c r="BE9" s="357"/>
      <c r="BF9" s="357"/>
      <c r="BG9" s="378" t="s">
        <v>1000</v>
      </c>
      <c r="BH9" s="353"/>
      <c r="BI9" s="350" t="s">
        <v>295</v>
      </c>
      <c r="BJ9" s="342" t="s">
        <v>294</v>
      </c>
    </row>
    <row r="10" spans="1:62" s="40" customFormat="1" ht="63" x14ac:dyDescent="0.25">
      <c r="A10" s="116"/>
      <c r="B10" s="344" t="s">
        <v>15</v>
      </c>
      <c r="C10" s="346" t="s">
        <v>16</v>
      </c>
      <c r="D10" s="346" t="s">
        <v>160</v>
      </c>
      <c r="E10" s="348" t="s">
        <v>161</v>
      </c>
      <c r="F10" s="117" t="s">
        <v>125</v>
      </c>
      <c r="G10" s="118" t="s">
        <v>17</v>
      </c>
      <c r="H10" s="118" t="s">
        <v>18</v>
      </c>
      <c r="I10" s="119" t="s">
        <v>19</v>
      </c>
      <c r="J10" s="120" t="s">
        <v>20</v>
      </c>
      <c r="K10" s="120" t="s">
        <v>21</v>
      </c>
      <c r="L10" s="120" t="s">
        <v>22</v>
      </c>
      <c r="M10" s="120" t="s">
        <v>23</v>
      </c>
      <c r="N10" s="120" t="s">
        <v>24</v>
      </c>
      <c r="O10" s="120" t="s">
        <v>25</v>
      </c>
      <c r="P10" s="120" t="s">
        <v>26</v>
      </c>
      <c r="Q10" s="120" t="s">
        <v>19</v>
      </c>
      <c r="R10" s="120" t="s">
        <v>20</v>
      </c>
      <c r="S10" s="120" t="s">
        <v>21</v>
      </c>
      <c r="T10" s="120" t="s">
        <v>22</v>
      </c>
      <c r="U10" s="120" t="s">
        <v>23</v>
      </c>
      <c r="V10" s="120" t="s">
        <v>24</v>
      </c>
      <c r="W10" s="120" t="s">
        <v>25</v>
      </c>
      <c r="X10" s="120" t="s">
        <v>26</v>
      </c>
      <c r="Y10" s="119" t="s">
        <v>345</v>
      </c>
      <c r="Z10" s="121" t="s">
        <v>346</v>
      </c>
      <c r="AA10" s="119" t="s">
        <v>257</v>
      </c>
      <c r="AB10" s="120" t="s">
        <v>258</v>
      </c>
      <c r="AC10" s="120" t="s">
        <v>259</v>
      </c>
      <c r="AD10" s="120" t="s">
        <v>27</v>
      </c>
      <c r="AE10" s="120" t="s">
        <v>255</v>
      </c>
      <c r="AF10" s="120" t="s">
        <v>28</v>
      </c>
      <c r="AG10" s="122" t="s">
        <v>256</v>
      </c>
      <c r="AH10" s="342"/>
      <c r="AI10" s="136" t="s">
        <v>262</v>
      </c>
      <c r="AJ10" s="137" t="s">
        <v>263</v>
      </c>
      <c r="AK10" s="137" t="s">
        <v>264</v>
      </c>
      <c r="AL10" s="137" t="s">
        <v>265</v>
      </c>
      <c r="AM10" s="137" t="s">
        <v>29</v>
      </c>
      <c r="AN10" s="350" t="s">
        <v>12</v>
      </c>
      <c r="AO10" s="123" t="s">
        <v>30</v>
      </c>
      <c r="AP10" s="122" t="s">
        <v>31</v>
      </c>
      <c r="AQ10" s="122" t="s">
        <v>32</v>
      </c>
      <c r="AR10" s="122" t="s">
        <v>33</v>
      </c>
      <c r="AS10" s="122" t="s">
        <v>34</v>
      </c>
      <c r="AT10" s="122" t="s">
        <v>35</v>
      </c>
      <c r="AU10" s="121" t="s">
        <v>29</v>
      </c>
      <c r="AV10" s="350" t="s">
        <v>12</v>
      </c>
      <c r="AW10" s="124" t="s">
        <v>278</v>
      </c>
      <c r="AX10" s="122" t="s">
        <v>279</v>
      </c>
      <c r="AY10" s="120" t="s">
        <v>36</v>
      </c>
      <c r="AZ10" s="122" t="s">
        <v>37</v>
      </c>
      <c r="BA10" s="355"/>
      <c r="BB10" s="121" t="s">
        <v>1001</v>
      </c>
      <c r="BC10" s="121" t="s">
        <v>343</v>
      </c>
      <c r="BD10" s="122" t="s">
        <v>288</v>
      </c>
      <c r="BE10" s="122" t="s">
        <v>291</v>
      </c>
      <c r="BF10" s="121" t="s">
        <v>344</v>
      </c>
      <c r="BG10" s="122" t="s">
        <v>300</v>
      </c>
      <c r="BH10" s="122" t="s">
        <v>299</v>
      </c>
      <c r="BI10" s="342"/>
      <c r="BJ10" s="343"/>
    </row>
    <row r="11" spans="1:62" s="41" customFormat="1" ht="12.75" x14ac:dyDescent="0.25">
      <c r="A11" s="125"/>
      <c r="B11" s="345"/>
      <c r="C11" s="347"/>
      <c r="D11" s="347"/>
      <c r="E11" s="349"/>
      <c r="F11" s="126" t="s">
        <v>126</v>
      </c>
      <c r="G11" s="127" t="s">
        <v>127</v>
      </c>
      <c r="H11" s="128" t="s">
        <v>127</v>
      </c>
      <c r="I11" s="128" t="s">
        <v>128</v>
      </c>
      <c r="J11" s="128" t="s">
        <v>128</v>
      </c>
      <c r="K11" s="128" t="s">
        <v>128</v>
      </c>
      <c r="L11" s="128" t="s">
        <v>128</v>
      </c>
      <c r="M11" s="128" t="s">
        <v>128</v>
      </c>
      <c r="N11" s="128" t="s">
        <v>128</v>
      </c>
      <c r="O11" s="128" t="s">
        <v>128</v>
      </c>
      <c r="P11" s="128" t="s">
        <v>128</v>
      </c>
      <c r="Q11" s="128" t="s">
        <v>128</v>
      </c>
      <c r="R11" s="128" t="s">
        <v>128</v>
      </c>
      <c r="S11" s="128" t="s">
        <v>128</v>
      </c>
      <c r="T11" s="128" t="s">
        <v>128</v>
      </c>
      <c r="U11" s="128" t="s">
        <v>128</v>
      </c>
      <c r="V11" s="128" t="s">
        <v>128</v>
      </c>
      <c r="W11" s="128" t="s">
        <v>128</v>
      </c>
      <c r="X11" s="128" t="s">
        <v>128</v>
      </c>
      <c r="Y11" s="128" t="s">
        <v>128</v>
      </c>
      <c r="Z11" s="128" t="s">
        <v>128</v>
      </c>
      <c r="AA11" s="128" t="s">
        <v>253</v>
      </c>
      <c r="AB11" s="128" t="s">
        <v>253</v>
      </c>
      <c r="AC11" s="128" t="s">
        <v>253</v>
      </c>
      <c r="AD11" s="128" t="s">
        <v>128</v>
      </c>
      <c r="AE11" s="128" t="s">
        <v>129</v>
      </c>
      <c r="AF11" s="128" t="s">
        <v>128</v>
      </c>
      <c r="AG11" s="129" t="s">
        <v>254</v>
      </c>
      <c r="AH11" s="351"/>
      <c r="AI11" s="138" t="s">
        <v>129</v>
      </c>
      <c r="AJ11" s="129" t="s">
        <v>129</v>
      </c>
      <c r="AK11" s="129" t="s">
        <v>129</v>
      </c>
      <c r="AL11" s="129" t="s">
        <v>129</v>
      </c>
      <c r="AM11" s="129" t="s">
        <v>129</v>
      </c>
      <c r="AN11" s="351"/>
      <c r="AO11" s="130" t="s">
        <v>254</v>
      </c>
      <c r="AP11" s="129" t="s">
        <v>254</v>
      </c>
      <c r="AQ11" s="129" t="s">
        <v>254</v>
      </c>
      <c r="AR11" s="129" t="s">
        <v>254</v>
      </c>
      <c r="AS11" s="129" t="s">
        <v>254</v>
      </c>
      <c r="AT11" s="129" t="s">
        <v>254</v>
      </c>
      <c r="AU11" s="129" t="s">
        <v>254</v>
      </c>
      <c r="AV11" s="351"/>
      <c r="AW11" s="131" t="s">
        <v>253</v>
      </c>
      <c r="AX11" s="129" t="s">
        <v>253</v>
      </c>
      <c r="AY11" s="128"/>
      <c r="AZ11" s="129"/>
      <c r="BA11" s="356"/>
      <c r="BB11" s="129" t="s">
        <v>287</v>
      </c>
      <c r="BC11" s="129" t="s">
        <v>130</v>
      </c>
      <c r="BD11" s="129" t="s">
        <v>130</v>
      </c>
      <c r="BE11" s="129" t="s">
        <v>130</v>
      </c>
      <c r="BF11" s="129" t="s">
        <v>130</v>
      </c>
      <c r="BG11" s="129"/>
      <c r="BH11" s="129" t="s">
        <v>130</v>
      </c>
      <c r="BI11" s="351"/>
      <c r="BJ11" s="132"/>
    </row>
    <row r="12" spans="1:62" ht="11.25" customHeight="1" x14ac:dyDescent="0.2">
      <c r="A12" s="241"/>
      <c r="B12" s="27"/>
      <c r="C12" s="43"/>
      <c r="D12" s="43"/>
      <c r="E12" s="43"/>
      <c r="F12" s="44"/>
      <c r="G12" s="43"/>
      <c r="H12" s="27"/>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94"/>
      <c r="AH12" s="98"/>
      <c r="AI12" s="139"/>
      <c r="AJ12" s="45"/>
      <c r="AK12" s="45"/>
      <c r="AL12" s="45"/>
      <c r="AM12" s="45"/>
      <c r="AN12" s="140"/>
      <c r="AO12" s="45"/>
      <c r="AP12" s="45"/>
      <c r="AQ12" s="45"/>
      <c r="AR12" s="45"/>
      <c r="AS12" s="45"/>
      <c r="AT12" s="45"/>
      <c r="AU12" s="94"/>
      <c r="AV12" s="105"/>
      <c r="AW12" s="45"/>
      <c r="AX12" s="45"/>
      <c r="AY12" s="45"/>
      <c r="AZ12" s="94"/>
      <c r="BA12" s="98"/>
      <c r="BB12" s="46"/>
      <c r="BC12" s="46"/>
      <c r="BD12" s="46"/>
      <c r="BE12" s="46"/>
      <c r="BF12" s="46"/>
      <c r="BG12" s="47"/>
      <c r="BH12" s="45"/>
      <c r="BI12" s="162"/>
      <c r="BJ12" s="48"/>
    </row>
    <row r="13" spans="1:62" s="56" customFormat="1" ht="11.25" customHeight="1" x14ac:dyDescent="0.15">
      <c r="A13" s="250" t="s">
        <v>348</v>
      </c>
      <c r="B13" s="45" t="s">
        <v>1069</v>
      </c>
      <c r="C13" s="50" t="s">
        <v>1070</v>
      </c>
      <c r="D13" s="50" t="s">
        <v>1071</v>
      </c>
      <c r="E13" s="50" t="s">
        <v>1072</v>
      </c>
      <c r="F13" s="230"/>
      <c r="G13" s="50">
        <v>29273</v>
      </c>
      <c r="H13" s="45">
        <v>10891</v>
      </c>
      <c r="I13" s="52">
        <v>43</v>
      </c>
      <c r="J13" s="52">
        <v>9</v>
      </c>
      <c r="K13" s="52">
        <v>0</v>
      </c>
      <c r="L13" s="52">
        <v>0</v>
      </c>
      <c r="M13" s="52">
        <v>0</v>
      </c>
      <c r="N13" s="52">
        <v>0</v>
      </c>
      <c r="O13" s="52">
        <v>0</v>
      </c>
      <c r="P13" s="52">
        <v>0</v>
      </c>
      <c r="Q13" s="52">
        <v>0</v>
      </c>
      <c r="R13" s="52">
        <v>0</v>
      </c>
      <c r="S13" s="52">
        <v>0</v>
      </c>
      <c r="T13" s="52">
        <v>0</v>
      </c>
      <c r="U13" s="52">
        <v>0</v>
      </c>
      <c r="V13" s="52">
        <v>0</v>
      </c>
      <c r="W13" s="52">
        <v>0</v>
      </c>
      <c r="X13" s="52">
        <v>0</v>
      </c>
      <c r="Y13" s="52">
        <v>350</v>
      </c>
      <c r="Z13" s="52">
        <v>0</v>
      </c>
      <c r="AA13" s="89">
        <v>1</v>
      </c>
      <c r="AB13" s="89">
        <v>0</v>
      </c>
      <c r="AC13" s="89">
        <v>0</v>
      </c>
      <c r="AD13" s="52">
        <v>0</v>
      </c>
      <c r="AE13" s="52">
        <v>0</v>
      </c>
      <c r="AF13" s="52">
        <v>7</v>
      </c>
      <c r="AG13" s="95">
        <v>12174</v>
      </c>
      <c r="AH13" s="99"/>
      <c r="AI13" s="141">
        <v>0</v>
      </c>
      <c r="AJ13" s="52">
        <v>0</v>
      </c>
      <c r="AK13" s="52">
        <v>0</v>
      </c>
      <c r="AL13" s="52">
        <v>2326</v>
      </c>
      <c r="AM13" s="52">
        <v>0</v>
      </c>
      <c r="AN13" s="142"/>
      <c r="AO13" s="52">
        <v>0</v>
      </c>
      <c r="AP13" s="52">
        <v>22276</v>
      </c>
      <c r="AQ13" s="52">
        <v>0</v>
      </c>
      <c r="AR13" s="52">
        <v>0</v>
      </c>
      <c r="AS13" s="52">
        <v>0</v>
      </c>
      <c r="AT13" s="52">
        <v>0</v>
      </c>
      <c r="AU13" s="95">
        <v>0</v>
      </c>
      <c r="AV13" s="99"/>
      <c r="AW13" s="89">
        <v>1</v>
      </c>
      <c r="AX13" s="89">
        <v>0</v>
      </c>
      <c r="AY13" s="55" t="s">
        <v>50</v>
      </c>
      <c r="AZ13" s="102" t="s">
        <v>50</v>
      </c>
      <c r="BA13" s="99"/>
      <c r="BB13" s="87">
        <v>207</v>
      </c>
      <c r="BC13" s="83"/>
      <c r="BD13" s="83"/>
      <c r="BE13" s="83"/>
      <c r="BF13" s="83"/>
      <c r="BG13" s="55" t="s">
        <v>46</v>
      </c>
      <c r="BH13" s="87"/>
      <c r="BI13" s="150"/>
      <c r="BJ13" s="55" t="s">
        <v>46</v>
      </c>
    </row>
    <row r="14" spans="1:62" s="56" customFormat="1" ht="11.25" customHeight="1" x14ac:dyDescent="0.15">
      <c r="A14" s="250" t="s">
        <v>347</v>
      </c>
      <c r="B14" s="45" t="s">
        <v>1073</v>
      </c>
      <c r="C14" s="50" t="s">
        <v>1074</v>
      </c>
      <c r="D14" s="50" t="s">
        <v>1075</v>
      </c>
      <c r="E14" s="50" t="s">
        <v>1076</v>
      </c>
      <c r="F14" s="230"/>
      <c r="G14" s="50">
        <v>15000</v>
      </c>
      <c r="H14" s="45">
        <v>5615</v>
      </c>
      <c r="I14" s="52">
        <v>279</v>
      </c>
      <c r="J14" s="52">
        <v>300</v>
      </c>
      <c r="K14" s="52">
        <v>86</v>
      </c>
      <c r="L14" s="52">
        <v>9</v>
      </c>
      <c r="M14" s="52">
        <v>205</v>
      </c>
      <c r="N14" s="52">
        <v>235</v>
      </c>
      <c r="O14" s="52">
        <v>24</v>
      </c>
      <c r="P14" s="52">
        <v>0</v>
      </c>
      <c r="Q14" s="52">
        <v>0</v>
      </c>
      <c r="R14" s="52">
        <v>0</v>
      </c>
      <c r="S14" s="52">
        <v>0</v>
      </c>
      <c r="T14" s="52">
        <v>0</v>
      </c>
      <c r="U14" s="52">
        <v>0</v>
      </c>
      <c r="V14" s="52">
        <v>0</v>
      </c>
      <c r="W14" s="52">
        <v>0</v>
      </c>
      <c r="X14" s="52">
        <v>0</v>
      </c>
      <c r="Y14" s="52">
        <v>195</v>
      </c>
      <c r="Z14" s="52">
        <v>14</v>
      </c>
      <c r="AA14" s="89">
        <v>1</v>
      </c>
      <c r="AB14" s="89">
        <v>0</v>
      </c>
      <c r="AC14" s="89">
        <v>0</v>
      </c>
      <c r="AD14" s="52">
        <v>14</v>
      </c>
      <c r="AE14" s="52">
        <v>8815</v>
      </c>
      <c r="AF14" s="52">
        <v>9</v>
      </c>
      <c r="AG14" s="95">
        <v>127000</v>
      </c>
      <c r="AH14" s="99"/>
      <c r="AI14" s="141"/>
      <c r="AJ14" s="52"/>
      <c r="AK14" s="52">
        <v>0</v>
      </c>
      <c r="AL14" s="52"/>
      <c r="AM14" s="52">
        <v>0</v>
      </c>
      <c r="AN14" s="142"/>
      <c r="AO14" s="52"/>
      <c r="AP14" s="52"/>
      <c r="AQ14" s="52">
        <v>0</v>
      </c>
      <c r="AR14" s="52">
        <v>0</v>
      </c>
      <c r="AS14" s="52"/>
      <c r="AT14" s="52"/>
      <c r="AU14" s="95">
        <v>0</v>
      </c>
      <c r="AV14" s="99"/>
      <c r="AW14" s="89">
        <v>1</v>
      </c>
      <c r="AX14" s="89">
        <v>0</v>
      </c>
      <c r="AY14" s="55" t="s">
        <v>41</v>
      </c>
      <c r="AZ14" s="102" t="s">
        <v>41</v>
      </c>
      <c r="BA14" s="99" t="s">
        <v>1077</v>
      </c>
      <c r="BB14" s="87">
        <v>150</v>
      </c>
      <c r="BC14" s="83"/>
      <c r="BD14" s="83"/>
      <c r="BE14" s="83"/>
      <c r="BF14" s="83"/>
      <c r="BG14" s="55" t="s">
        <v>42</v>
      </c>
      <c r="BH14" s="87">
        <v>150</v>
      </c>
      <c r="BI14" s="150" t="s">
        <v>1077</v>
      </c>
      <c r="BJ14" s="55" t="s">
        <v>46</v>
      </c>
    </row>
    <row r="15" spans="1:62" s="237" customFormat="1" ht="11.25" customHeight="1" x14ac:dyDescent="0.15">
      <c r="A15" s="250" t="s">
        <v>154</v>
      </c>
      <c r="B15" s="45" t="s">
        <v>163</v>
      </c>
      <c r="C15" s="50" t="s">
        <v>1002</v>
      </c>
      <c r="D15" s="50" t="s">
        <v>1003</v>
      </c>
      <c r="E15" s="50" t="s">
        <v>216</v>
      </c>
      <c r="F15" s="230"/>
      <c r="G15" s="50">
        <v>14000</v>
      </c>
      <c r="H15" s="45"/>
      <c r="I15" s="52">
        <v>197</v>
      </c>
      <c r="J15" s="52">
        <v>8</v>
      </c>
      <c r="K15" s="52">
        <v>2</v>
      </c>
      <c r="L15" s="52">
        <v>2</v>
      </c>
      <c r="M15" s="52">
        <v>40</v>
      </c>
      <c r="N15" s="52">
        <v>0</v>
      </c>
      <c r="O15" s="52">
        <v>197</v>
      </c>
      <c r="P15" s="52">
        <v>0</v>
      </c>
      <c r="Q15" s="52">
        <v>0</v>
      </c>
      <c r="R15" s="52">
        <v>0</v>
      </c>
      <c r="S15" s="52">
        <v>0</v>
      </c>
      <c r="T15" s="52">
        <v>0</v>
      </c>
      <c r="U15" s="52">
        <v>0</v>
      </c>
      <c r="V15" s="52">
        <v>0</v>
      </c>
      <c r="W15" s="52">
        <v>0</v>
      </c>
      <c r="X15" s="52">
        <v>0</v>
      </c>
      <c r="Y15" s="52">
        <v>447</v>
      </c>
      <c r="Z15" s="52">
        <v>0</v>
      </c>
      <c r="AA15" s="89">
        <v>1</v>
      </c>
      <c r="AB15" s="89">
        <v>0</v>
      </c>
      <c r="AC15" s="89">
        <v>0</v>
      </c>
      <c r="AD15" s="52">
        <v>32</v>
      </c>
      <c r="AE15" s="52">
        <v>80</v>
      </c>
      <c r="AF15" s="52">
        <v>32</v>
      </c>
      <c r="AG15" s="95">
        <v>361000</v>
      </c>
      <c r="AH15" s="99"/>
      <c r="AI15" s="141">
        <v>22</v>
      </c>
      <c r="AJ15" s="52">
        <v>7</v>
      </c>
      <c r="AK15" s="52">
        <v>0</v>
      </c>
      <c r="AL15" s="52">
        <v>17</v>
      </c>
      <c r="AM15" s="52">
        <v>0</v>
      </c>
      <c r="AN15" s="142"/>
      <c r="AO15" s="52">
        <v>82000</v>
      </c>
      <c r="AP15" s="52">
        <v>0</v>
      </c>
      <c r="AQ15" s="52">
        <v>112000</v>
      </c>
      <c r="AR15" s="52">
        <v>0</v>
      </c>
      <c r="AS15" s="52">
        <v>0</v>
      </c>
      <c r="AT15" s="52">
        <v>0</v>
      </c>
      <c r="AU15" s="95">
        <v>0</v>
      </c>
      <c r="AV15" s="99"/>
      <c r="AW15" s="89">
        <v>0.42</v>
      </c>
      <c r="AX15" s="89">
        <v>0.57999999999999996</v>
      </c>
      <c r="AY15" s="55" t="s">
        <v>50</v>
      </c>
      <c r="AZ15" s="102" t="s">
        <v>50</v>
      </c>
      <c r="BA15" s="99"/>
      <c r="BB15" s="87">
        <v>125</v>
      </c>
      <c r="BC15" s="83">
        <v>2500000</v>
      </c>
      <c r="BD15" s="83">
        <v>2800000</v>
      </c>
      <c r="BE15" s="83">
        <v>2800000</v>
      </c>
      <c r="BF15" s="83">
        <v>7800000</v>
      </c>
      <c r="BG15" s="55" t="s">
        <v>42</v>
      </c>
      <c r="BH15" s="87">
        <v>125</v>
      </c>
      <c r="BI15" s="150"/>
      <c r="BJ15" s="55" t="s">
        <v>46</v>
      </c>
    </row>
    <row r="16" spans="1:62" s="56" customFormat="1" ht="11.25" customHeight="1" x14ac:dyDescent="0.15">
      <c r="A16" s="251" t="s">
        <v>155</v>
      </c>
      <c r="B16" s="52"/>
      <c r="C16" s="57"/>
      <c r="D16" s="57"/>
      <c r="E16" s="57"/>
      <c r="F16" s="231"/>
      <c r="G16" s="57"/>
      <c r="H16" s="52"/>
      <c r="I16" s="52"/>
      <c r="J16" s="52"/>
      <c r="K16" s="52"/>
      <c r="L16" s="52"/>
      <c r="M16" s="52"/>
      <c r="N16" s="52"/>
      <c r="O16" s="52"/>
      <c r="P16" s="52"/>
      <c r="Q16" s="52"/>
      <c r="R16" s="52"/>
      <c r="S16" s="52"/>
      <c r="T16" s="52"/>
      <c r="U16" s="52"/>
      <c r="V16" s="52"/>
      <c r="W16" s="52"/>
      <c r="X16" s="52"/>
      <c r="Y16" s="52"/>
      <c r="Z16" s="52"/>
      <c r="AA16" s="89"/>
      <c r="AB16" s="89"/>
      <c r="AC16" s="89"/>
      <c r="AD16" s="52"/>
      <c r="AE16" s="52"/>
      <c r="AF16" s="52"/>
      <c r="AG16" s="95"/>
      <c r="AH16" s="99"/>
      <c r="AI16" s="141"/>
      <c r="AJ16" s="52"/>
      <c r="AK16" s="52"/>
      <c r="AL16" s="52"/>
      <c r="AM16" s="52"/>
      <c r="AN16" s="142"/>
      <c r="AO16" s="52"/>
      <c r="AP16" s="52"/>
      <c r="AQ16" s="52"/>
      <c r="AR16" s="52"/>
      <c r="AS16" s="52"/>
      <c r="AT16" s="52"/>
      <c r="AU16" s="95"/>
      <c r="AV16" s="99"/>
      <c r="AW16" s="89"/>
      <c r="AX16" s="89"/>
      <c r="AY16" s="55"/>
      <c r="AZ16" s="102"/>
      <c r="BA16" s="99"/>
      <c r="BB16" s="87"/>
      <c r="BC16" s="83"/>
      <c r="BD16" s="83"/>
      <c r="BE16" s="83"/>
      <c r="BF16" s="83"/>
      <c r="BG16" s="55"/>
      <c r="BH16" s="87"/>
      <c r="BI16" s="150"/>
      <c r="BJ16" s="55"/>
    </row>
    <row r="17" spans="1:62" s="56" customFormat="1" ht="11.25" customHeight="1" x14ac:dyDescent="0.15">
      <c r="A17" s="250" t="s">
        <v>131</v>
      </c>
      <c r="B17" s="52" t="s">
        <v>1078</v>
      </c>
      <c r="C17" s="57" t="s">
        <v>1079</v>
      </c>
      <c r="D17" s="57" t="s">
        <v>1080</v>
      </c>
      <c r="E17" s="57" t="s">
        <v>1081</v>
      </c>
      <c r="F17" s="231"/>
      <c r="G17" s="57">
        <v>50679</v>
      </c>
      <c r="H17" s="52">
        <v>14863</v>
      </c>
      <c r="I17" s="52">
        <v>1025</v>
      </c>
      <c r="J17" s="52">
        <v>193</v>
      </c>
      <c r="K17" s="52">
        <v>77</v>
      </c>
      <c r="L17" s="52">
        <v>2</v>
      </c>
      <c r="M17" s="52">
        <v>238</v>
      </c>
      <c r="N17" s="52"/>
      <c r="O17" s="52">
        <v>2</v>
      </c>
      <c r="P17" s="52"/>
      <c r="Q17" s="52"/>
      <c r="R17" s="52"/>
      <c r="S17" s="52"/>
      <c r="T17" s="52"/>
      <c r="U17" s="52"/>
      <c r="V17" s="52"/>
      <c r="W17" s="52"/>
      <c r="X17" s="52"/>
      <c r="Y17" s="52">
        <v>1945</v>
      </c>
      <c r="Z17" s="52">
        <v>600</v>
      </c>
      <c r="AA17" s="89">
        <v>1</v>
      </c>
      <c r="AB17" s="89">
        <v>0</v>
      </c>
      <c r="AC17" s="89">
        <v>0</v>
      </c>
      <c r="AD17" s="52">
        <v>64</v>
      </c>
      <c r="AE17" s="52"/>
      <c r="AF17" s="52"/>
      <c r="AG17" s="95"/>
      <c r="AH17" s="99"/>
      <c r="AI17" s="141">
        <v>19650</v>
      </c>
      <c r="AJ17" s="52"/>
      <c r="AK17" s="52">
        <v>19518</v>
      </c>
      <c r="AL17" s="52">
        <v>105002</v>
      </c>
      <c r="AM17" s="52"/>
      <c r="AN17" s="142"/>
      <c r="AO17" s="52">
        <v>900816</v>
      </c>
      <c r="AP17" s="52"/>
      <c r="AQ17" s="52"/>
      <c r="AR17" s="52"/>
      <c r="AS17" s="52"/>
      <c r="AT17" s="52"/>
      <c r="AU17" s="95"/>
      <c r="AV17" s="99"/>
      <c r="AW17" s="89">
        <v>1</v>
      </c>
      <c r="AX17" s="89">
        <v>0</v>
      </c>
      <c r="AY17" s="55" t="s">
        <v>41</v>
      </c>
      <c r="AZ17" s="102" t="s">
        <v>41</v>
      </c>
      <c r="BA17" s="99"/>
      <c r="BB17" s="87"/>
      <c r="BC17" s="83">
        <v>20009840</v>
      </c>
      <c r="BD17" s="83">
        <v>4260665</v>
      </c>
      <c r="BE17" s="83">
        <v>5232636</v>
      </c>
      <c r="BF17" s="83">
        <v>29749902</v>
      </c>
      <c r="BG17" s="55" t="s">
        <v>42</v>
      </c>
      <c r="BH17" s="87"/>
      <c r="BI17" s="150" t="s">
        <v>1082</v>
      </c>
      <c r="BJ17" s="55" t="s">
        <v>42</v>
      </c>
    </row>
    <row r="18" spans="1:62" s="237" customFormat="1" ht="11.25" customHeight="1" x14ac:dyDescent="0.15">
      <c r="A18" s="250" t="s">
        <v>132</v>
      </c>
      <c r="B18" s="52" t="s">
        <v>166</v>
      </c>
      <c r="C18" s="57" t="s">
        <v>183</v>
      </c>
      <c r="D18" s="57" t="s">
        <v>201</v>
      </c>
      <c r="E18" s="57" t="s">
        <v>219</v>
      </c>
      <c r="F18" s="231"/>
      <c r="G18" s="57">
        <v>23000</v>
      </c>
      <c r="H18" s="52">
        <v>9134</v>
      </c>
      <c r="I18" s="52">
        <v>878</v>
      </c>
      <c r="J18" s="52">
        <v>90</v>
      </c>
      <c r="K18" s="52">
        <v>36</v>
      </c>
      <c r="L18" s="52">
        <v>13</v>
      </c>
      <c r="M18" s="52">
        <v>313</v>
      </c>
      <c r="N18" s="52">
        <v>0</v>
      </c>
      <c r="O18" s="52">
        <v>248</v>
      </c>
      <c r="P18" s="52"/>
      <c r="Q18" s="52"/>
      <c r="R18" s="52"/>
      <c r="S18" s="52"/>
      <c r="T18" s="52"/>
      <c r="U18" s="52"/>
      <c r="V18" s="52"/>
      <c r="W18" s="52"/>
      <c r="X18" s="52"/>
      <c r="Y18" s="52">
        <v>1865</v>
      </c>
      <c r="Z18" s="52">
        <v>140</v>
      </c>
      <c r="AA18" s="89">
        <v>0.98</v>
      </c>
      <c r="AB18" s="89">
        <v>0.01</v>
      </c>
      <c r="AC18" s="89">
        <v>0.01</v>
      </c>
      <c r="AD18" s="52">
        <v>206</v>
      </c>
      <c r="AE18" s="52">
        <v>224900</v>
      </c>
      <c r="AF18" s="52">
        <v>167</v>
      </c>
      <c r="AG18" s="95">
        <v>7338142</v>
      </c>
      <c r="AH18" s="99" t="s">
        <v>1004</v>
      </c>
      <c r="AI18" s="141">
        <v>219760</v>
      </c>
      <c r="AJ18" s="52">
        <v>10</v>
      </c>
      <c r="AK18" s="52">
        <v>4414</v>
      </c>
      <c r="AL18" s="52">
        <v>934</v>
      </c>
      <c r="AM18" s="52"/>
      <c r="AN18" s="142"/>
      <c r="AO18" s="52">
        <v>861417</v>
      </c>
      <c r="AP18" s="52"/>
      <c r="AQ18" s="52">
        <v>12603829</v>
      </c>
      <c r="AR18" s="52"/>
      <c r="AS18" s="52"/>
      <c r="AT18" s="52"/>
      <c r="AU18" s="95"/>
      <c r="AV18" s="99"/>
      <c r="AW18" s="89">
        <v>0.15</v>
      </c>
      <c r="AX18" s="89">
        <v>0.85</v>
      </c>
      <c r="AY18" s="55" t="s">
        <v>41</v>
      </c>
      <c r="AZ18" s="102" t="s">
        <v>95</v>
      </c>
      <c r="BA18" s="99"/>
      <c r="BB18" s="87">
        <v>89.5</v>
      </c>
      <c r="BC18" s="83">
        <v>20907383</v>
      </c>
      <c r="BD18" s="83">
        <v>15584310</v>
      </c>
      <c r="BE18" s="83">
        <v>24660992</v>
      </c>
      <c r="BF18" s="83">
        <v>62458530</v>
      </c>
      <c r="BG18" s="55" t="s">
        <v>42</v>
      </c>
      <c r="BH18" s="87">
        <v>125</v>
      </c>
      <c r="BI18" s="150"/>
      <c r="BJ18" s="55" t="s">
        <v>46</v>
      </c>
    </row>
    <row r="19" spans="1:62" s="237" customFormat="1" ht="11.25" customHeight="1" x14ac:dyDescent="0.15">
      <c r="A19" s="250" t="s">
        <v>133</v>
      </c>
      <c r="B19" s="52" t="s">
        <v>167</v>
      </c>
      <c r="C19" s="57" t="s">
        <v>184</v>
      </c>
      <c r="D19" s="57" t="s">
        <v>202</v>
      </c>
      <c r="E19" s="57" t="s">
        <v>220</v>
      </c>
      <c r="F19" s="231"/>
      <c r="G19" s="57">
        <v>10870</v>
      </c>
      <c r="H19" s="52">
        <v>4135</v>
      </c>
      <c r="I19" s="52">
        <v>634</v>
      </c>
      <c r="J19" s="52">
        <v>2</v>
      </c>
      <c r="K19" s="52">
        <v>15</v>
      </c>
      <c r="L19" s="52">
        <v>1</v>
      </c>
      <c r="M19" s="52">
        <v>123</v>
      </c>
      <c r="N19" s="52">
        <v>6</v>
      </c>
      <c r="O19" s="52">
        <v>634</v>
      </c>
      <c r="P19" s="52">
        <v>3</v>
      </c>
      <c r="Q19" s="52">
        <v>237</v>
      </c>
      <c r="R19" s="52">
        <v>0</v>
      </c>
      <c r="S19" s="52">
        <v>0</v>
      </c>
      <c r="T19" s="52">
        <v>0</v>
      </c>
      <c r="U19" s="52">
        <v>0</v>
      </c>
      <c r="V19" s="52">
        <v>0</v>
      </c>
      <c r="W19" s="52">
        <v>0</v>
      </c>
      <c r="X19" s="52">
        <v>0</v>
      </c>
      <c r="Y19" s="52">
        <v>1388</v>
      </c>
      <c r="Z19" s="52">
        <v>0</v>
      </c>
      <c r="AA19" s="89">
        <v>1</v>
      </c>
      <c r="AB19" s="89">
        <v>0</v>
      </c>
      <c r="AC19" s="89">
        <v>0</v>
      </c>
      <c r="AD19" s="52">
        <v>99</v>
      </c>
      <c r="AE19" s="52">
        <v>150000</v>
      </c>
      <c r="AF19" s="52">
        <v>88</v>
      </c>
      <c r="AG19" s="95">
        <v>595000</v>
      </c>
      <c r="AH19" s="99"/>
      <c r="AI19" s="141">
        <v>111650</v>
      </c>
      <c r="AJ19" s="52">
        <v>0</v>
      </c>
      <c r="AK19" s="52">
        <v>0</v>
      </c>
      <c r="AL19" s="52">
        <v>0</v>
      </c>
      <c r="AM19" s="52">
        <v>0</v>
      </c>
      <c r="AN19" s="142"/>
      <c r="AO19" s="52">
        <v>260300</v>
      </c>
      <c r="AP19" s="52">
        <v>0</v>
      </c>
      <c r="AQ19" s="52">
        <v>649000</v>
      </c>
      <c r="AR19" s="52">
        <v>0</v>
      </c>
      <c r="AS19" s="52">
        <v>0</v>
      </c>
      <c r="AT19" s="52">
        <v>0</v>
      </c>
      <c r="AU19" s="95">
        <v>0</v>
      </c>
      <c r="AV19" s="99"/>
      <c r="AW19" s="89">
        <v>0.28999999999999998</v>
      </c>
      <c r="AX19" s="89">
        <v>0.71</v>
      </c>
      <c r="AY19" s="55" t="s">
        <v>50</v>
      </c>
      <c r="AZ19" s="102" t="s">
        <v>50</v>
      </c>
      <c r="BA19" s="99"/>
      <c r="BB19" s="87">
        <v>75</v>
      </c>
      <c r="BC19" s="83">
        <v>13258543</v>
      </c>
      <c r="BD19" s="83">
        <v>2623582</v>
      </c>
      <c r="BE19" s="83">
        <v>15227557</v>
      </c>
      <c r="BF19" s="83">
        <v>32204000</v>
      </c>
      <c r="BG19" s="55" t="s">
        <v>42</v>
      </c>
      <c r="BH19" s="87">
        <v>75.930000000000007</v>
      </c>
      <c r="BI19" s="150"/>
      <c r="BJ19" s="55" t="s">
        <v>46</v>
      </c>
    </row>
    <row r="20" spans="1:62" s="237" customFormat="1" ht="11.25" customHeight="1" x14ac:dyDescent="0.15">
      <c r="A20" s="250" t="s">
        <v>134</v>
      </c>
      <c r="B20" s="52" t="s">
        <v>168</v>
      </c>
      <c r="C20" s="57" t="s">
        <v>1005</v>
      </c>
      <c r="D20" s="57" t="s">
        <v>203</v>
      </c>
      <c r="E20" s="57" t="s">
        <v>221</v>
      </c>
      <c r="F20" s="231"/>
      <c r="G20" s="57">
        <v>13472</v>
      </c>
      <c r="H20" s="52"/>
      <c r="I20" s="52">
        <v>347</v>
      </c>
      <c r="J20" s="52">
        <v>11</v>
      </c>
      <c r="K20" s="52">
        <v>11</v>
      </c>
      <c r="L20" s="52">
        <v>1</v>
      </c>
      <c r="M20" s="52">
        <v>25</v>
      </c>
      <c r="N20" s="52">
        <v>4</v>
      </c>
      <c r="O20" s="52">
        <v>288</v>
      </c>
      <c r="P20" s="52">
        <v>0</v>
      </c>
      <c r="Q20" s="52"/>
      <c r="R20" s="52"/>
      <c r="S20" s="52"/>
      <c r="T20" s="52"/>
      <c r="U20" s="52"/>
      <c r="V20" s="52"/>
      <c r="W20" s="52"/>
      <c r="X20" s="52"/>
      <c r="Y20" s="52">
        <v>285</v>
      </c>
      <c r="Z20" s="52">
        <v>44</v>
      </c>
      <c r="AA20" s="89">
        <v>1</v>
      </c>
      <c r="AB20" s="89">
        <v>0</v>
      </c>
      <c r="AC20" s="89">
        <v>0</v>
      </c>
      <c r="AD20" s="52">
        <v>19</v>
      </c>
      <c r="AE20" s="52">
        <v>46700</v>
      </c>
      <c r="AF20" s="52">
        <v>14</v>
      </c>
      <c r="AG20" s="95">
        <v>275700</v>
      </c>
      <c r="AH20" s="99"/>
      <c r="AI20" s="141">
        <v>31112</v>
      </c>
      <c r="AJ20" s="52"/>
      <c r="AK20" s="52"/>
      <c r="AL20" s="52"/>
      <c r="AM20" s="52"/>
      <c r="AN20" s="142"/>
      <c r="AO20" s="52">
        <v>364000</v>
      </c>
      <c r="AP20" s="52"/>
      <c r="AQ20" s="52"/>
      <c r="AR20" s="52"/>
      <c r="AS20" s="52"/>
      <c r="AT20" s="52"/>
      <c r="AU20" s="95"/>
      <c r="AV20" s="99"/>
      <c r="AW20" s="89">
        <v>1</v>
      </c>
      <c r="AX20" s="89">
        <v>0</v>
      </c>
      <c r="AY20" s="55" t="s">
        <v>50</v>
      </c>
      <c r="AZ20" s="102" t="s">
        <v>50</v>
      </c>
      <c r="BA20" s="99"/>
      <c r="BB20" s="87">
        <v>63.43</v>
      </c>
      <c r="BC20" s="83">
        <v>2817063</v>
      </c>
      <c r="BD20" s="83">
        <v>1489794</v>
      </c>
      <c r="BE20" s="83">
        <v>1994702</v>
      </c>
      <c r="BF20" s="83">
        <v>7963910</v>
      </c>
      <c r="BG20" s="55" t="s">
        <v>42</v>
      </c>
      <c r="BH20" s="87">
        <v>64</v>
      </c>
      <c r="BI20" s="150"/>
      <c r="BJ20" s="55" t="s">
        <v>42</v>
      </c>
    </row>
    <row r="21" spans="1:62" s="56" customFormat="1" ht="11.25" customHeight="1" x14ac:dyDescent="0.15">
      <c r="A21" s="251" t="s">
        <v>349</v>
      </c>
      <c r="B21" s="52"/>
      <c r="C21" s="76"/>
      <c r="D21" s="57"/>
      <c r="E21" s="57"/>
      <c r="F21" s="231"/>
      <c r="G21" s="57"/>
      <c r="H21" s="52"/>
      <c r="I21" s="52"/>
      <c r="J21" s="52"/>
      <c r="K21" s="52"/>
      <c r="L21" s="52"/>
      <c r="M21" s="52"/>
      <c r="N21" s="52"/>
      <c r="O21" s="52"/>
      <c r="P21" s="52"/>
      <c r="Q21" s="52"/>
      <c r="R21" s="52"/>
      <c r="S21" s="52"/>
      <c r="T21" s="52"/>
      <c r="U21" s="52"/>
      <c r="V21" s="52"/>
      <c r="W21" s="52"/>
      <c r="X21" s="52"/>
      <c r="Y21" s="52"/>
      <c r="Z21" s="52"/>
      <c r="AA21" s="89"/>
      <c r="AB21" s="89"/>
      <c r="AC21" s="89"/>
      <c r="AD21" s="52"/>
      <c r="AE21" s="52"/>
      <c r="AF21" s="52"/>
      <c r="AG21" s="95"/>
      <c r="AH21" s="99"/>
      <c r="AI21" s="141"/>
      <c r="AJ21" s="52"/>
      <c r="AK21" s="52"/>
      <c r="AL21" s="52"/>
      <c r="AM21" s="52"/>
      <c r="AN21" s="142"/>
      <c r="AO21" s="52"/>
      <c r="AP21" s="52"/>
      <c r="AQ21" s="52"/>
      <c r="AR21" s="52"/>
      <c r="AS21" s="52"/>
      <c r="AT21" s="52"/>
      <c r="AU21" s="95"/>
      <c r="AV21" s="99"/>
      <c r="AW21" s="89"/>
      <c r="AX21" s="89"/>
      <c r="AY21" s="55"/>
      <c r="AZ21" s="102"/>
      <c r="BA21" s="99"/>
      <c r="BB21" s="87"/>
      <c r="BC21" s="83"/>
      <c r="BD21" s="83"/>
      <c r="BE21" s="83"/>
      <c r="BF21" s="83"/>
      <c r="BG21" s="55"/>
      <c r="BH21" s="87"/>
      <c r="BI21" s="150"/>
      <c r="BJ21" s="55"/>
    </row>
    <row r="22" spans="1:62" s="56" customFormat="1" ht="11.25" customHeight="1" x14ac:dyDescent="0.15">
      <c r="A22" s="251" t="s">
        <v>350</v>
      </c>
      <c r="B22" s="52"/>
      <c r="C22" s="57"/>
      <c r="D22" s="57"/>
      <c r="E22" s="57"/>
      <c r="F22" s="231"/>
      <c r="G22" s="57"/>
      <c r="H22" s="52"/>
      <c r="I22" s="52"/>
      <c r="J22" s="52"/>
      <c r="K22" s="52"/>
      <c r="L22" s="52"/>
      <c r="M22" s="52"/>
      <c r="N22" s="52"/>
      <c r="O22" s="52"/>
      <c r="P22" s="52"/>
      <c r="Q22" s="52"/>
      <c r="R22" s="52"/>
      <c r="S22" s="52"/>
      <c r="T22" s="52"/>
      <c r="U22" s="52"/>
      <c r="V22" s="52"/>
      <c r="W22" s="52"/>
      <c r="X22" s="52"/>
      <c r="Y22" s="52"/>
      <c r="Z22" s="52"/>
      <c r="AA22" s="89"/>
      <c r="AB22" s="89"/>
      <c r="AC22" s="89"/>
      <c r="AD22" s="52"/>
      <c r="AE22" s="52"/>
      <c r="AF22" s="52"/>
      <c r="AG22" s="95"/>
      <c r="AH22" s="99"/>
      <c r="AI22" s="141"/>
      <c r="AJ22" s="52"/>
      <c r="AK22" s="52"/>
      <c r="AL22" s="52"/>
      <c r="AM22" s="52"/>
      <c r="AN22" s="142"/>
      <c r="AO22" s="52"/>
      <c r="AP22" s="52"/>
      <c r="AQ22" s="52"/>
      <c r="AR22" s="52"/>
      <c r="AS22" s="52"/>
      <c r="AT22" s="52"/>
      <c r="AU22" s="95"/>
      <c r="AV22" s="99"/>
      <c r="AW22" s="89"/>
      <c r="AX22" s="89"/>
      <c r="AY22" s="55"/>
      <c r="AZ22" s="102"/>
      <c r="BA22" s="99"/>
      <c r="BB22" s="87"/>
      <c r="BC22" s="83"/>
      <c r="BD22" s="83"/>
      <c r="BE22" s="83"/>
      <c r="BF22" s="83"/>
      <c r="BG22" s="55"/>
      <c r="BH22" s="87"/>
      <c r="BI22" s="150"/>
      <c r="BJ22" s="55"/>
    </row>
    <row r="23" spans="1:62" s="56" customFormat="1" ht="11.25" customHeight="1" x14ac:dyDescent="0.15">
      <c r="A23" s="251" t="s">
        <v>351</v>
      </c>
      <c r="B23" s="52"/>
      <c r="C23" s="57"/>
      <c r="D23" s="57"/>
      <c r="E23" s="57"/>
      <c r="F23" s="231"/>
      <c r="G23" s="57"/>
      <c r="H23" s="52"/>
      <c r="I23" s="52"/>
      <c r="J23" s="52"/>
      <c r="K23" s="52"/>
      <c r="L23" s="52"/>
      <c r="M23" s="52"/>
      <c r="N23" s="52"/>
      <c r="O23" s="52"/>
      <c r="P23" s="52"/>
      <c r="Q23" s="52"/>
      <c r="R23" s="52"/>
      <c r="S23" s="52"/>
      <c r="T23" s="52"/>
      <c r="U23" s="52"/>
      <c r="V23" s="52"/>
      <c r="W23" s="52"/>
      <c r="X23" s="52"/>
      <c r="Y23" s="52"/>
      <c r="Z23" s="52"/>
      <c r="AA23" s="89"/>
      <c r="AB23" s="89"/>
      <c r="AC23" s="89"/>
      <c r="AD23" s="52"/>
      <c r="AE23" s="52"/>
      <c r="AF23" s="52"/>
      <c r="AG23" s="95"/>
      <c r="AH23" s="99"/>
      <c r="AI23" s="141"/>
      <c r="AJ23" s="52"/>
      <c r="AK23" s="52"/>
      <c r="AL23" s="52"/>
      <c r="AM23" s="52"/>
      <c r="AN23" s="142"/>
      <c r="AO23" s="52"/>
      <c r="AP23" s="52"/>
      <c r="AQ23" s="52"/>
      <c r="AR23" s="52"/>
      <c r="AS23" s="52"/>
      <c r="AT23" s="52"/>
      <c r="AU23" s="95"/>
      <c r="AV23" s="99"/>
      <c r="AW23" s="89"/>
      <c r="AX23" s="89"/>
      <c r="AY23" s="55"/>
      <c r="AZ23" s="102"/>
      <c r="BA23" s="99"/>
      <c r="BB23" s="87"/>
      <c r="BC23" s="83"/>
      <c r="BD23" s="83"/>
      <c r="BE23" s="83"/>
      <c r="BF23" s="83"/>
      <c r="BG23" s="55"/>
      <c r="BH23" s="87"/>
      <c r="BI23" s="150"/>
      <c r="BJ23" s="55"/>
    </row>
    <row r="24" spans="1:62" s="56" customFormat="1" ht="11.25" customHeight="1" x14ac:dyDescent="0.15">
      <c r="A24" s="251" t="s">
        <v>352</v>
      </c>
      <c r="B24" s="52"/>
      <c r="C24" s="57"/>
      <c r="D24" s="57"/>
      <c r="E24" s="57"/>
      <c r="F24" s="231"/>
      <c r="G24" s="57"/>
      <c r="H24" s="52"/>
      <c r="I24" s="52"/>
      <c r="J24" s="52"/>
      <c r="K24" s="52"/>
      <c r="L24" s="52"/>
      <c r="M24" s="52"/>
      <c r="N24" s="52"/>
      <c r="O24" s="52"/>
      <c r="P24" s="52"/>
      <c r="Q24" s="52"/>
      <c r="R24" s="52"/>
      <c r="S24" s="52"/>
      <c r="T24" s="52"/>
      <c r="U24" s="52"/>
      <c r="V24" s="52"/>
      <c r="W24" s="52"/>
      <c r="X24" s="52"/>
      <c r="Y24" s="52"/>
      <c r="Z24" s="52"/>
      <c r="AA24" s="89"/>
      <c r="AB24" s="89"/>
      <c r="AC24" s="89"/>
      <c r="AD24" s="52"/>
      <c r="AE24" s="52"/>
      <c r="AF24" s="52"/>
      <c r="AG24" s="95"/>
      <c r="AH24" s="99"/>
      <c r="AI24" s="141"/>
      <c r="AJ24" s="52"/>
      <c r="AK24" s="52"/>
      <c r="AL24" s="52"/>
      <c r="AM24" s="52"/>
      <c r="AN24" s="142"/>
      <c r="AO24" s="52"/>
      <c r="AP24" s="52"/>
      <c r="AQ24" s="52"/>
      <c r="AR24" s="52"/>
      <c r="AS24" s="52"/>
      <c r="AT24" s="52"/>
      <c r="AU24" s="95"/>
      <c r="AV24" s="99"/>
      <c r="AW24" s="89"/>
      <c r="AX24" s="89"/>
      <c r="AY24" s="55"/>
      <c r="AZ24" s="102"/>
      <c r="BA24" s="99"/>
      <c r="BB24" s="87"/>
      <c r="BC24" s="83"/>
      <c r="BD24" s="83"/>
      <c r="BE24" s="83"/>
      <c r="BF24" s="83"/>
      <c r="BG24" s="55"/>
      <c r="BH24" s="87"/>
      <c r="BI24" s="150"/>
      <c r="BJ24" s="55"/>
    </row>
    <row r="25" spans="1:62" s="160" customFormat="1" ht="11.25" customHeight="1" x14ac:dyDescent="0.15">
      <c r="A25" s="251" t="s">
        <v>353</v>
      </c>
      <c r="B25" s="150"/>
      <c r="C25" s="149"/>
      <c r="D25" s="149"/>
      <c r="E25" s="149"/>
      <c r="F25" s="231"/>
      <c r="G25" s="149"/>
      <c r="H25" s="150"/>
      <c r="I25" s="150"/>
      <c r="J25" s="150"/>
      <c r="K25" s="150"/>
      <c r="L25" s="150"/>
      <c r="M25" s="150"/>
      <c r="N25" s="150"/>
      <c r="O25" s="150"/>
      <c r="P25" s="150"/>
      <c r="Q25" s="150"/>
      <c r="R25" s="150"/>
      <c r="S25" s="150"/>
      <c r="T25" s="150"/>
      <c r="U25" s="150"/>
      <c r="V25" s="150"/>
      <c r="W25" s="150"/>
      <c r="X25" s="150"/>
      <c r="Y25" s="150"/>
      <c r="Z25" s="150"/>
      <c r="AA25" s="151"/>
      <c r="AB25" s="151"/>
      <c r="AC25" s="151"/>
      <c r="AD25" s="150"/>
      <c r="AE25" s="150"/>
      <c r="AF25" s="150"/>
      <c r="AG25" s="152"/>
      <c r="AH25" s="153"/>
      <c r="AI25" s="154"/>
      <c r="AJ25" s="150"/>
      <c r="AK25" s="150"/>
      <c r="AL25" s="150"/>
      <c r="AM25" s="150"/>
      <c r="AN25" s="155"/>
      <c r="AO25" s="150"/>
      <c r="AP25" s="150"/>
      <c r="AQ25" s="150"/>
      <c r="AR25" s="150"/>
      <c r="AS25" s="150"/>
      <c r="AT25" s="150"/>
      <c r="AU25" s="152"/>
      <c r="AV25" s="153"/>
      <c r="AW25" s="151"/>
      <c r="AX25" s="151"/>
      <c r="AY25" s="156"/>
      <c r="AZ25" s="157"/>
      <c r="BA25" s="153"/>
      <c r="BB25" s="158"/>
      <c r="BC25" s="159"/>
      <c r="BD25" s="159"/>
      <c r="BE25" s="159"/>
      <c r="BF25" s="159"/>
      <c r="BG25" s="156"/>
      <c r="BH25" s="158"/>
      <c r="BI25" s="150"/>
      <c r="BJ25" s="156"/>
    </row>
    <row r="26" spans="1:62" s="237" customFormat="1" ht="11.25" customHeight="1" x14ac:dyDescent="0.15">
      <c r="A26" s="250" t="s">
        <v>135</v>
      </c>
      <c r="B26" s="52" t="s">
        <v>1006</v>
      </c>
      <c r="C26" s="57" t="s">
        <v>1007</v>
      </c>
      <c r="D26" s="57" t="s">
        <v>1008</v>
      </c>
      <c r="E26" s="57" t="s">
        <v>1009</v>
      </c>
      <c r="F26" s="231"/>
      <c r="G26" s="57">
        <v>43094</v>
      </c>
      <c r="H26" s="52">
        <v>15506</v>
      </c>
      <c r="I26" s="52">
        <v>1846</v>
      </c>
      <c r="J26" s="52">
        <v>93</v>
      </c>
      <c r="K26" s="52">
        <v>8</v>
      </c>
      <c r="L26" s="52">
        <v>0</v>
      </c>
      <c r="M26" s="52">
        <v>418</v>
      </c>
      <c r="N26" s="52">
        <v>110</v>
      </c>
      <c r="O26" s="52">
        <v>711</v>
      </c>
      <c r="P26" s="52">
        <v>2</v>
      </c>
      <c r="Q26" s="52">
        <v>0</v>
      </c>
      <c r="R26" s="52">
        <v>0</v>
      </c>
      <c r="S26" s="52">
        <v>0</v>
      </c>
      <c r="T26" s="52">
        <v>0</v>
      </c>
      <c r="U26" s="52">
        <v>0</v>
      </c>
      <c r="V26" s="52">
        <v>0</v>
      </c>
      <c r="W26" s="52">
        <v>0</v>
      </c>
      <c r="X26" s="52">
        <v>0</v>
      </c>
      <c r="Y26" s="52">
        <v>1627</v>
      </c>
      <c r="Z26" s="52">
        <v>2113</v>
      </c>
      <c r="AA26" s="89">
        <v>0.87</v>
      </c>
      <c r="AB26" s="89">
        <v>0</v>
      </c>
      <c r="AC26" s="89">
        <v>0.13</v>
      </c>
      <c r="AD26" s="52">
        <v>188</v>
      </c>
      <c r="AE26" s="52">
        <v>479658</v>
      </c>
      <c r="AF26" s="52">
        <v>245</v>
      </c>
      <c r="AG26" s="95">
        <v>500000</v>
      </c>
      <c r="AH26" s="99"/>
      <c r="AI26" s="141">
        <v>317000</v>
      </c>
      <c r="AJ26" s="52">
        <v>28060</v>
      </c>
      <c r="AK26" s="52">
        <v>0</v>
      </c>
      <c r="AL26" s="52">
        <v>1493</v>
      </c>
      <c r="AM26" s="52">
        <v>0</v>
      </c>
      <c r="AN26" s="142"/>
      <c r="AO26" s="52">
        <v>1150000</v>
      </c>
      <c r="AP26" s="52">
        <v>770</v>
      </c>
      <c r="AQ26" s="52">
        <v>0</v>
      </c>
      <c r="AR26" s="52">
        <v>0</v>
      </c>
      <c r="AS26" s="52">
        <v>646254</v>
      </c>
      <c r="AT26" s="52">
        <v>0</v>
      </c>
      <c r="AU26" s="95">
        <v>0</v>
      </c>
      <c r="AV26" s="99"/>
      <c r="AW26" s="89">
        <v>0.05</v>
      </c>
      <c r="AX26" s="89">
        <v>0.95</v>
      </c>
      <c r="AY26" s="55" t="s">
        <v>41</v>
      </c>
      <c r="AZ26" s="102" t="s">
        <v>41</v>
      </c>
      <c r="BA26" s="99"/>
      <c r="BB26" s="87">
        <v>65</v>
      </c>
      <c r="BC26" s="83">
        <v>26316078</v>
      </c>
      <c r="BD26" s="83">
        <v>26741809</v>
      </c>
      <c r="BE26" s="83">
        <v>19241744</v>
      </c>
      <c r="BF26" s="83">
        <v>72299631</v>
      </c>
      <c r="BG26" s="55" t="s">
        <v>42</v>
      </c>
      <c r="BH26" s="87">
        <v>65</v>
      </c>
      <c r="BI26" s="150"/>
      <c r="BJ26" s="55" t="s">
        <v>46</v>
      </c>
    </row>
    <row r="27" spans="1:62" s="56" customFormat="1" ht="11.25" customHeight="1" x14ac:dyDescent="0.15">
      <c r="A27" s="251" t="s">
        <v>156</v>
      </c>
      <c r="B27" s="52"/>
      <c r="C27" s="57"/>
      <c r="D27" s="57"/>
      <c r="E27" s="57"/>
      <c r="F27" s="231"/>
      <c r="G27" s="57"/>
      <c r="H27" s="52"/>
      <c r="I27" s="52"/>
      <c r="J27" s="52"/>
      <c r="K27" s="52"/>
      <c r="L27" s="52"/>
      <c r="M27" s="52"/>
      <c r="N27" s="52"/>
      <c r="O27" s="52"/>
      <c r="P27" s="52"/>
      <c r="Q27" s="52"/>
      <c r="R27" s="52"/>
      <c r="S27" s="52"/>
      <c r="T27" s="52"/>
      <c r="U27" s="52"/>
      <c r="V27" s="52"/>
      <c r="W27" s="52"/>
      <c r="X27" s="52"/>
      <c r="Y27" s="52"/>
      <c r="Z27" s="52"/>
      <c r="AA27" s="89"/>
      <c r="AB27" s="89"/>
      <c r="AC27" s="89"/>
      <c r="AD27" s="52"/>
      <c r="AE27" s="52"/>
      <c r="AF27" s="52"/>
      <c r="AG27" s="95"/>
      <c r="AH27" s="99"/>
      <c r="AI27" s="141"/>
      <c r="AJ27" s="52"/>
      <c r="AK27" s="52"/>
      <c r="AL27" s="52"/>
      <c r="AM27" s="52"/>
      <c r="AN27" s="142"/>
      <c r="AO27" s="52"/>
      <c r="AP27" s="52"/>
      <c r="AQ27" s="52"/>
      <c r="AR27" s="52"/>
      <c r="AS27" s="52"/>
      <c r="AT27" s="52"/>
      <c r="AU27" s="95"/>
      <c r="AV27" s="99"/>
      <c r="AW27" s="89"/>
      <c r="AX27" s="89"/>
      <c r="AY27" s="55"/>
      <c r="AZ27" s="102"/>
      <c r="BA27" s="99"/>
      <c r="BB27" s="87"/>
      <c r="BC27" s="83"/>
      <c r="BD27" s="83"/>
      <c r="BE27" s="83"/>
      <c r="BF27" s="83"/>
      <c r="BG27" s="55"/>
      <c r="BH27" s="87"/>
      <c r="BI27" s="150"/>
      <c r="BJ27" s="55"/>
    </row>
    <row r="28" spans="1:62" s="238" customFormat="1" ht="11.25" customHeight="1" x14ac:dyDescent="0.15">
      <c r="A28" s="250" t="s">
        <v>136</v>
      </c>
      <c r="B28" s="150" t="s">
        <v>170</v>
      </c>
      <c r="C28" s="149" t="s">
        <v>187</v>
      </c>
      <c r="D28" s="149" t="s">
        <v>205</v>
      </c>
      <c r="E28" s="149" t="s">
        <v>1010</v>
      </c>
      <c r="F28" s="231"/>
      <c r="G28" s="149">
        <v>24122</v>
      </c>
      <c r="H28" s="150">
        <v>9403</v>
      </c>
      <c r="I28" s="150">
        <v>892</v>
      </c>
      <c r="J28" s="150">
        <v>53</v>
      </c>
      <c r="K28" s="150">
        <v>12</v>
      </c>
      <c r="L28" s="150">
        <v>22</v>
      </c>
      <c r="M28" s="150">
        <v>892</v>
      </c>
      <c r="N28" s="150">
        <v>892</v>
      </c>
      <c r="O28" s="150">
        <v>892</v>
      </c>
      <c r="P28" s="150">
        <v>0</v>
      </c>
      <c r="Q28" s="150">
        <v>0</v>
      </c>
      <c r="R28" s="150">
        <v>0</v>
      </c>
      <c r="S28" s="150">
        <v>0</v>
      </c>
      <c r="T28" s="150">
        <v>0</v>
      </c>
      <c r="U28" s="150">
        <v>0</v>
      </c>
      <c r="V28" s="150">
        <v>0</v>
      </c>
      <c r="W28" s="150">
        <v>0</v>
      </c>
      <c r="X28" s="150">
        <v>0</v>
      </c>
      <c r="Y28" s="150">
        <v>1047</v>
      </c>
      <c r="Z28" s="150">
        <v>501</v>
      </c>
      <c r="AA28" s="151">
        <v>0.99</v>
      </c>
      <c r="AB28" s="151">
        <v>0</v>
      </c>
      <c r="AC28" s="151">
        <v>0.01</v>
      </c>
      <c r="AD28" s="150">
        <v>121</v>
      </c>
      <c r="AE28" s="150">
        <v>221800</v>
      </c>
      <c r="AF28" s="150">
        <v>109</v>
      </c>
      <c r="AG28" s="152">
        <v>295000</v>
      </c>
      <c r="AH28" s="153"/>
      <c r="AI28" s="154">
        <v>147981</v>
      </c>
      <c r="AJ28" s="150">
        <v>1620</v>
      </c>
      <c r="AK28" s="150">
        <v>0</v>
      </c>
      <c r="AL28" s="150">
        <v>17669</v>
      </c>
      <c r="AM28" s="150">
        <v>0</v>
      </c>
      <c r="AN28" s="155"/>
      <c r="AO28" s="150">
        <v>20189526</v>
      </c>
      <c r="AP28" s="150">
        <v>38178</v>
      </c>
      <c r="AQ28" s="150">
        <v>0</v>
      </c>
      <c r="AR28" s="150">
        <v>0</v>
      </c>
      <c r="AS28" s="150">
        <v>0</v>
      </c>
      <c r="AT28" s="150">
        <v>0</v>
      </c>
      <c r="AU28" s="152">
        <v>0</v>
      </c>
      <c r="AV28" s="153"/>
      <c r="AW28" s="151">
        <v>1</v>
      </c>
      <c r="AX28" s="151">
        <v>0</v>
      </c>
      <c r="AY28" s="156" t="s">
        <v>50</v>
      </c>
      <c r="AZ28" s="157" t="s">
        <v>50</v>
      </c>
      <c r="BA28" s="153"/>
      <c r="BB28" s="158">
        <v>75.010000000000005</v>
      </c>
      <c r="BC28" s="159">
        <v>13920000</v>
      </c>
      <c r="BD28" s="159">
        <v>5500000</v>
      </c>
      <c r="BE28" s="159">
        <v>11400000</v>
      </c>
      <c r="BF28" s="159">
        <v>31620000</v>
      </c>
      <c r="BG28" s="156" t="s">
        <v>42</v>
      </c>
      <c r="BH28" s="158">
        <v>70.87</v>
      </c>
      <c r="BI28" s="150" t="s">
        <v>1011</v>
      </c>
      <c r="BJ28" s="156" t="s">
        <v>42</v>
      </c>
    </row>
    <row r="29" spans="1:62" s="237" customFormat="1" ht="11.25" customHeight="1" x14ac:dyDescent="0.15">
      <c r="A29" s="250" t="s">
        <v>109</v>
      </c>
      <c r="B29" s="52" t="s">
        <v>107</v>
      </c>
      <c r="C29" s="57" t="s">
        <v>108</v>
      </c>
      <c r="D29" s="57" t="s">
        <v>110</v>
      </c>
      <c r="E29" s="57" t="s">
        <v>111</v>
      </c>
      <c r="F29" s="231"/>
      <c r="G29" s="57">
        <v>25300</v>
      </c>
      <c r="H29" s="52">
        <v>10000</v>
      </c>
      <c r="I29" s="52">
        <v>591</v>
      </c>
      <c r="J29" s="52">
        <v>113</v>
      </c>
      <c r="K29" s="52">
        <v>4</v>
      </c>
      <c r="L29" s="52">
        <v>2</v>
      </c>
      <c r="M29" s="52">
        <v>300</v>
      </c>
      <c r="N29" s="52">
        <v>0</v>
      </c>
      <c r="O29" s="52">
        <v>591</v>
      </c>
      <c r="P29" s="52">
        <v>0</v>
      </c>
      <c r="Q29" s="52"/>
      <c r="R29" s="52"/>
      <c r="S29" s="52"/>
      <c r="T29" s="52"/>
      <c r="U29" s="52"/>
      <c r="V29" s="52"/>
      <c r="W29" s="52"/>
      <c r="X29" s="52"/>
      <c r="Y29" s="52">
        <v>1200</v>
      </c>
      <c r="Z29" s="52">
        <v>10</v>
      </c>
      <c r="AA29" s="89">
        <v>1</v>
      </c>
      <c r="AB29" s="89">
        <v>0</v>
      </c>
      <c r="AC29" s="89">
        <v>0</v>
      </c>
      <c r="AD29" s="52">
        <v>160</v>
      </c>
      <c r="AE29" s="52">
        <v>200000</v>
      </c>
      <c r="AF29" s="52">
        <v>120</v>
      </c>
      <c r="AG29" s="95">
        <v>1300000</v>
      </c>
      <c r="AH29" s="99"/>
      <c r="AI29" s="141">
        <v>79000</v>
      </c>
      <c r="AJ29" s="52">
        <v>0</v>
      </c>
      <c r="AK29" s="52">
        <v>0</v>
      </c>
      <c r="AL29" s="52">
        <v>28000</v>
      </c>
      <c r="AM29" s="52"/>
      <c r="AN29" s="142"/>
      <c r="AO29" s="52">
        <v>3550000</v>
      </c>
      <c r="AP29" s="52">
        <v>0</v>
      </c>
      <c r="AQ29" s="52">
        <v>19000</v>
      </c>
      <c r="AR29" s="52">
        <v>0</v>
      </c>
      <c r="AS29" s="52">
        <v>0</v>
      </c>
      <c r="AT29" s="52">
        <v>5000</v>
      </c>
      <c r="AU29" s="95">
        <v>0</v>
      </c>
      <c r="AV29" s="99"/>
      <c r="AW29" s="89">
        <v>1</v>
      </c>
      <c r="AX29" s="89">
        <v>0</v>
      </c>
      <c r="AY29" s="55" t="s">
        <v>50</v>
      </c>
      <c r="AZ29" s="102" t="s">
        <v>50</v>
      </c>
      <c r="BA29" s="99" t="s">
        <v>1012</v>
      </c>
      <c r="BB29" s="87">
        <v>49.93</v>
      </c>
      <c r="BC29" s="83">
        <v>5356000</v>
      </c>
      <c r="BD29" s="83">
        <v>4299000</v>
      </c>
      <c r="BE29" s="83">
        <v>3983000</v>
      </c>
      <c r="BF29" s="83">
        <v>13651000</v>
      </c>
      <c r="BG29" s="55" t="s">
        <v>46</v>
      </c>
      <c r="BH29" s="87"/>
      <c r="BI29" s="150" t="s">
        <v>1013</v>
      </c>
      <c r="BJ29" s="55" t="s">
        <v>46</v>
      </c>
    </row>
    <row r="30" spans="1:62" s="237" customFormat="1" ht="11.25" customHeight="1" x14ac:dyDescent="0.15">
      <c r="A30" s="250" t="s">
        <v>354</v>
      </c>
      <c r="B30" s="52" t="s">
        <v>1014</v>
      </c>
      <c r="C30" s="57" t="s">
        <v>1015</v>
      </c>
      <c r="D30" s="57" t="s">
        <v>1083</v>
      </c>
      <c r="E30" s="57" t="s">
        <v>1016</v>
      </c>
      <c r="F30" s="231"/>
      <c r="G30" s="57">
        <v>63000</v>
      </c>
      <c r="H30" s="52">
        <v>27500</v>
      </c>
      <c r="I30" s="52">
        <v>980</v>
      </c>
      <c r="J30" s="52">
        <v>35</v>
      </c>
      <c r="K30" s="52">
        <v>0</v>
      </c>
      <c r="L30" s="52">
        <v>2</v>
      </c>
      <c r="M30" s="52">
        <v>0</v>
      </c>
      <c r="N30" s="52">
        <v>2</v>
      </c>
      <c r="O30" s="52">
        <v>980</v>
      </c>
      <c r="P30" s="52">
        <v>0</v>
      </c>
      <c r="Q30" s="52">
        <v>430</v>
      </c>
      <c r="R30" s="52">
        <v>12</v>
      </c>
      <c r="S30" s="52">
        <v>0</v>
      </c>
      <c r="T30" s="52">
        <v>0</v>
      </c>
      <c r="U30" s="52">
        <v>0</v>
      </c>
      <c r="V30" s="52">
        <v>0</v>
      </c>
      <c r="W30" s="52">
        <v>430</v>
      </c>
      <c r="X30" s="52">
        <v>0</v>
      </c>
      <c r="Y30" s="52">
        <v>2025</v>
      </c>
      <c r="Z30" s="52">
        <v>150</v>
      </c>
      <c r="AA30" s="89">
        <v>0.97</v>
      </c>
      <c r="AB30" s="89">
        <v>0.01</v>
      </c>
      <c r="AC30" s="89">
        <v>0.02</v>
      </c>
      <c r="AD30" s="52">
        <v>125</v>
      </c>
      <c r="AE30" s="52">
        <v>315000</v>
      </c>
      <c r="AF30" s="52">
        <v>124</v>
      </c>
      <c r="AG30" s="95">
        <v>2000000</v>
      </c>
      <c r="AH30" s="99" t="s">
        <v>1017</v>
      </c>
      <c r="AI30" s="141">
        <v>252750</v>
      </c>
      <c r="AJ30" s="52">
        <v>0</v>
      </c>
      <c r="AK30" s="52">
        <v>0</v>
      </c>
      <c r="AL30" s="52">
        <v>0</v>
      </c>
      <c r="AM30" s="52">
        <v>0</v>
      </c>
      <c r="AN30" s="142"/>
      <c r="AO30" s="52">
        <v>913200</v>
      </c>
      <c r="AP30" s="52">
        <v>904000</v>
      </c>
      <c r="AQ30" s="52">
        <v>500</v>
      </c>
      <c r="AR30" s="52">
        <v>0</v>
      </c>
      <c r="AS30" s="52">
        <v>0</v>
      </c>
      <c r="AT30" s="52">
        <v>0</v>
      </c>
      <c r="AU30" s="95">
        <v>0</v>
      </c>
      <c r="AV30" s="99"/>
      <c r="AW30" s="89">
        <v>0.5</v>
      </c>
      <c r="AX30" s="89">
        <v>0.5</v>
      </c>
      <c r="AY30" s="55" t="s">
        <v>41</v>
      </c>
      <c r="AZ30" s="102" t="s">
        <v>41</v>
      </c>
      <c r="BA30" s="99"/>
      <c r="BB30" s="87">
        <v>85</v>
      </c>
      <c r="BC30" s="83">
        <v>14691000</v>
      </c>
      <c r="BD30" s="83">
        <v>21896900</v>
      </c>
      <c r="BE30" s="83">
        <v>18540000</v>
      </c>
      <c r="BF30" s="83">
        <v>55127900</v>
      </c>
      <c r="BG30" s="55" t="s">
        <v>42</v>
      </c>
      <c r="BH30" s="87">
        <v>85</v>
      </c>
      <c r="BI30" s="150"/>
      <c r="BJ30" s="55" t="s">
        <v>46</v>
      </c>
    </row>
    <row r="31" spans="1:62" s="56" customFormat="1" ht="11.25" customHeight="1" x14ac:dyDescent="0.15">
      <c r="A31" s="251" t="s">
        <v>53</v>
      </c>
      <c r="B31" s="52"/>
      <c r="C31" s="57"/>
      <c r="D31" s="57"/>
      <c r="E31" s="57"/>
      <c r="F31" s="231"/>
      <c r="G31" s="57"/>
      <c r="H31" s="52"/>
      <c r="I31" s="52"/>
      <c r="J31" s="52"/>
      <c r="K31" s="52"/>
      <c r="L31" s="52"/>
      <c r="M31" s="52"/>
      <c r="N31" s="52"/>
      <c r="O31" s="52"/>
      <c r="P31" s="52"/>
      <c r="Q31" s="52"/>
      <c r="R31" s="52"/>
      <c r="S31" s="52"/>
      <c r="T31" s="52"/>
      <c r="U31" s="52"/>
      <c r="V31" s="52"/>
      <c r="W31" s="52"/>
      <c r="X31" s="52"/>
      <c r="Y31" s="52"/>
      <c r="Z31" s="52"/>
      <c r="AA31" s="89"/>
      <c r="AB31" s="89"/>
      <c r="AC31" s="89"/>
      <c r="AD31" s="52"/>
      <c r="AE31" s="52"/>
      <c r="AF31" s="52"/>
      <c r="AG31" s="95"/>
      <c r="AH31" s="99"/>
      <c r="AI31" s="141"/>
      <c r="AJ31" s="52"/>
      <c r="AK31" s="52"/>
      <c r="AL31" s="52"/>
      <c r="AM31" s="52"/>
      <c r="AN31" s="142"/>
      <c r="AO31" s="52"/>
      <c r="AP31" s="52"/>
      <c r="AQ31" s="52"/>
      <c r="AR31" s="52"/>
      <c r="AS31" s="52"/>
      <c r="AT31" s="52"/>
      <c r="AU31" s="95"/>
      <c r="AV31" s="99"/>
      <c r="AW31" s="89"/>
      <c r="AX31" s="89"/>
      <c r="AY31" s="55"/>
      <c r="AZ31" s="102"/>
      <c r="BA31" s="99"/>
      <c r="BB31" s="87"/>
      <c r="BC31" s="83"/>
      <c r="BD31" s="83"/>
      <c r="BE31" s="83"/>
      <c r="BF31" s="83"/>
      <c r="BG31" s="55"/>
      <c r="BH31" s="87"/>
      <c r="BI31" s="150"/>
      <c r="BJ31" s="55"/>
    </row>
    <row r="32" spans="1:62" s="237" customFormat="1" ht="11.25" customHeight="1" x14ac:dyDescent="0.15">
      <c r="A32" s="252" t="s">
        <v>137</v>
      </c>
      <c r="B32" s="52" t="s">
        <v>171</v>
      </c>
      <c r="C32" s="57" t="s">
        <v>188</v>
      </c>
      <c r="D32" s="57" t="s">
        <v>206</v>
      </c>
      <c r="E32" s="57" t="s">
        <v>225</v>
      </c>
      <c r="F32" s="231"/>
      <c r="G32" s="57">
        <v>8300</v>
      </c>
      <c r="H32" s="52">
        <v>4100</v>
      </c>
      <c r="I32" s="52">
        <v>401</v>
      </c>
      <c r="J32" s="52">
        <v>22</v>
      </c>
      <c r="K32" s="52">
        <v>12</v>
      </c>
      <c r="L32" s="52">
        <v>3</v>
      </c>
      <c r="M32" s="52">
        <v>430</v>
      </c>
      <c r="N32" s="52">
        <v>135</v>
      </c>
      <c r="O32" s="52">
        <v>401</v>
      </c>
      <c r="P32" s="52">
        <v>10</v>
      </c>
      <c r="Q32" s="52">
        <v>22</v>
      </c>
      <c r="R32" s="52"/>
      <c r="S32" s="52"/>
      <c r="T32" s="52"/>
      <c r="U32" s="52">
        <v>15</v>
      </c>
      <c r="V32" s="52"/>
      <c r="W32" s="52"/>
      <c r="X32" s="52"/>
      <c r="Y32" s="52">
        <v>975</v>
      </c>
      <c r="Z32" s="52">
        <v>2</v>
      </c>
      <c r="AA32" s="89">
        <v>0.94</v>
      </c>
      <c r="AB32" s="89">
        <v>0.04</v>
      </c>
      <c r="AC32" s="89">
        <v>0.02</v>
      </c>
      <c r="AD32" s="52">
        <v>100</v>
      </c>
      <c r="AE32" s="52">
        <v>85000</v>
      </c>
      <c r="AF32" s="52">
        <v>100</v>
      </c>
      <c r="AG32" s="95">
        <v>825000</v>
      </c>
      <c r="AH32" s="99"/>
      <c r="AI32" s="141">
        <v>95740</v>
      </c>
      <c r="AJ32" s="52">
        <v>6</v>
      </c>
      <c r="AK32" s="52"/>
      <c r="AL32" s="52">
        <v>12102</v>
      </c>
      <c r="AM32" s="52"/>
      <c r="AN32" s="142"/>
      <c r="AO32" s="52">
        <v>468809</v>
      </c>
      <c r="AP32" s="52"/>
      <c r="AQ32" s="52">
        <v>402593</v>
      </c>
      <c r="AR32" s="52"/>
      <c r="AS32" s="52"/>
      <c r="AT32" s="52"/>
      <c r="AU32" s="95"/>
      <c r="AV32" s="99"/>
      <c r="AW32" s="89">
        <v>0.76</v>
      </c>
      <c r="AX32" s="89">
        <v>0.24</v>
      </c>
      <c r="AY32" s="55" t="s">
        <v>41</v>
      </c>
      <c r="AZ32" s="102" t="s">
        <v>41</v>
      </c>
      <c r="BA32" s="99"/>
      <c r="BB32" s="87">
        <v>67.36</v>
      </c>
      <c r="BC32" s="83">
        <v>8168087</v>
      </c>
      <c r="BD32" s="83">
        <v>8624530</v>
      </c>
      <c r="BE32" s="83">
        <v>8083183</v>
      </c>
      <c r="BF32" s="83">
        <v>29637077</v>
      </c>
      <c r="BG32" s="55" t="s">
        <v>42</v>
      </c>
      <c r="BH32" s="87">
        <v>69.36</v>
      </c>
      <c r="BI32" s="150"/>
      <c r="BJ32" s="55" t="s">
        <v>46</v>
      </c>
    </row>
    <row r="33" spans="1:62" s="56" customFormat="1" ht="11.25" customHeight="1" x14ac:dyDescent="0.15">
      <c r="A33" s="251" t="s">
        <v>355</v>
      </c>
      <c r="B33" s="52"/>
      <c r="C33" s="57"/>
      <c r="D33" s="57"/>
      <c r="E33" s="57"/>
      <c r="F33" s="231"/>
      <c r="G33" s="57"/>
      <c r="H33" s="52"/>
      <c r="I33" s="52"/>
      <c r="J33" s="52"/>
      <c r="K33" s="52"/>
      <c r="L33" s="52"/>
      <c r="M33" s="52"/>
      <c r="N33" s="52"/>
      <c r="O33" s="52"/>
      <c r="P33" s="52"/>
      <c r="Q33" s="52"/>
      <c r="R33" s="52"/>
      <c r="S33" s="52"/>
      <c r="T33" s="52"/>
      <c r="U33" s="52"/>
      <c r="V33" s="52"/>
      <c r="W33" s="52"/>
      <c r="X33" s="52"/>
      <c r="Y33" s="52"/>
      <c r="Z33" s="52"/>
      <c r="AA33" s="89"/>
      <c r="AB33" s="89"/>
      <c r="AC33" s="89"/>
      <c r="AD33" s="52"/>
      <c r="AE33" s="52"/>
      <c r="AF33" s="52"/>
      <c r="AG33" s="95"/>
      <c r="AH33" s="99"/>
      <c r="AI33" s="141"/>
      <c r="AJ33" s="52"/>
      <c r="AK33" s="52"/>
      <c r="AL33" s="52"/>
      <c r="AM33" s="52"/>
      <c r="AN33" s="142"/>
      <c r="AO33" s="52"/>
      <c r="AP33" s="52"/>
      <c r="AQ33" s="52"/>
      <c r="AR33" s="52"/>
      <c r="AS33" s="52"/>
      <c r="AT33" s="52"/>
      <c r="AU33" s="95"/>
      <c r="AV33" s="99"/>
      <c r="AW33" s="89"/>
      <c r="AX33" s="89"/>
      <c r="AY33" s="55"/>
      <c r="AZ33" s="102"/>
      <c r="BA33" s="99"/>
      <c r="BB33" s="87"/>
      <c r="BC33" s="83"/>
      <c r="BD33" s="83"/>
      <c r="BE33" s="83"/>
      <c r="BF33" s="83"/>
      <c r="BG33" s="55"/>
      <c r="BH33" s="87"/>
      <c r="BI33" s="150"/>
      <c r="BJ33" s="55"/>
    </row>
    <row r="34" spans="1:62" s="237" customFormat="1" ht="11.25" customHeight="1" x14ac:dyDescent="0.15">
      <c r="A34" s="250" t="s">
        <v>138</v>
      </c>
      <c r="B34" s="52" t="s">
        <v>89</v>
      </c>
      <c r="C34" s="57" t="s">
        <v>90</v>
      </c>
      <c r="D34" s="57" t="s">
        <v>1084</v>
      </c>
      <c r="E34" s="57" t="s">
        <v>92</v>
      </c>
      <c r="F34" s="231"/>
      <c r="G34" s="57">
        <v>16000</v>
      </c>
      <c r="H34" s="52">
        <v>1500</v>
      </c>
      <c r="I34" s="52">
        <v>225</v>
      </c>
      <c r="J34" s="52">
        <v>6</v>
      </c>
      <c r="K34" s="52">
        <v>20</v>
      </c>
      <c r="L34" s="52">
        <v>19</v>
      </c>
      <c r="M34" s="52">
        <v>200</v>
      </c>
      <c r="N34" s="52">
        <v>0</v>
      </c>
      <c r="O34" s="52">
        <v>225</v>
      </c>
      <c r="P34" s="52">
        <v>0</v>
      </c>
      <c r="Q34" s="52">
        <v>3500</v>
      </c>
      <c r="R34" s="52">
        <v>10</v>
      </c>
      <c r="S34" s="52">
        <v>35</v>
      </c>
      <c r="T34" s="52">
        <v>0</v>
      </c>
      <c r="U34" s="52">
        <v>925</v>
      </c>
      <c r="V34" s="52">
        <v>20</v>
      </c>
      <c r="W34" s="52">
        <v>925</v>
      </c>
      <c r="X34" s="52">
        <v>10</v>
      </c>
      <c r="Y34" s="52">
        <v>700</v>
      </c>
      <c r="Z34" s="52">
        <v>0</v>
      </c>
      <c r="AA34" s="89">
        <v>0.1</v>
      </c>
      <c r="AB34" s="89">
        <v>0.9</v>
      </c>
      <c r="AC34" s="89">
        <v>0</v>
      </c>
      <c r="AD34" s="52">
        <v>140</v>
      </c>
      <c r="AE34" s="52">
        <v>350000</v>
      </c>
      <c r="AF34" s="52">
        <v>140</v>
      </c>
      <c r="AG34" s="95">
        <v>500000</v>
      </c>
      <c r="AH34" s="99"/>
      <c r="AI34" s="141">
        <v>368500</v>
      </c>
      <c r="AJ34" s="52">
        <v>0</v>
      </c>
      <c r="AK34" s="52">
        <v>0</v>
      </c>
      <c r="AL34" s="52">
        <v>5000</v>
      </c>
      <c r="AM34" s="52">
        <v>5000</v>
      </c>
      <c r="AN34" s="142" t="s">
        <v>1018</v>
      </c>
      <c r="AO34" s="52">
        <v>0</v>
      </c>
      <c r="AP34" s="52">
        <v>0</v>
      </c>
      <c r="AQ34" s="52">
        <v>500000</v>
      </c>
      <c r="AR34" s="52">
        <v>0</v>
      </c>
      <c r="AS34" s="52">
        <v>0</v>
      </c>
      <c r="AT34" s="52">
        <v>0</v>
      </c>
      <c r="AU34" s="95"/>
      <c r="AV34" s="99"/>
      <c r="AW34" s="89">
        <v>1</v>
      </c>
      <c r="AX34" s="89">
        <v>0</v>
      </c>
      <c r="AY34" s="55" t="s">
        <v>50</v>
      </c>
      <c r="AZ34" s="102" t="s">
        <v>95</v>
      </c>
      <c r="BA34" s="99" t="s">
        <v>1019</v>
      </c>
      <c r="BB34" s="87">
        <v>70</v>
      </c>
      <c r="BC34" s="83">
        <v>9500000</v>
      </c>
      <c r="BD34" s="83">
        <v>48250000</v>
      </c>
      <c r="BE34" s="83">
        <v>26300000</v>
      </c>
      <c r="BF34" s="83">
        <v>84000000</v>
      </c>
      <c r="BG34" s="55" t="s">
        <v>42</v>
      </c>
      <c r="BH34" s="87">
        <v>70</v>
      </c>
      <c r="BI34" s="150"/>
      <c r="BJ34" s="55" t="s">
        <v>42</v>
      </c>
    </row>
    <row r="35" spans="1:62" s="237" customFormat="1" ht="11.25" customHeight="1" x14ac:dyDescent="0.15">
      <c r="A35" s="252" t="s">
        <v>139</v>
      </c>
      <c r="B35" s="52" t="s">
        <v>1020</v>
      </c>
      <c r="C35" s="57" t="s">
        <v>1021</v>
      </c>
      <c r="D35" s="57" t="s">
        <v>1022</v>
      </c>
      <c r="E35" s="57" t="s">
        <v>1023</v>
      </c>
      <c r="F35" s="231"/>
      <c r="G35" s="57">
        <v>32043</v>
      </c>
      <c r="H35" s="52">
        <v>9669</v>
      </c>
      <c r="I35" s="52">
        <v>321</v>
      </c>
      <c r="J35" s="52">
        <v>22</v>
      </c>
      <c r="K35" s="52">
        <v>10</v>
      </c>
      <c r="L35" s="52">
        <v>14</v>
      </c>
      <c r="M35" s="52">
        <v>239</v>
      </c>
      <c r="N35" s="52">
        <v>321</v>
      </c>
      <c r="O35" s="52"/>
      <c r="P35" s="52"/>
      <c r="Q35" s="52"/>
      <c r="R35" s="52"/>
      <c r="S35" s="52"/>
      <c r="T35" s="52"/>
      <c r="U35" s="52"/>
      <c r="V35" s="52"/>
      <c r="W35" s="52"/>
      <c r="X35" s="52"/>
      <c r="Y35" s="52">
        <v>361</v>
      </c>
      <c r="Z35" s="52">
        <v>142</v>
      </c>
      <c r="AA35" s="89">
        <v>0.24</v>
      </c>
      <c r="AB35" s="89">
        <v>0.01</v>
      </c>
      <c r="AC35" s="89">
        <v>0.75</v>
      </c>
      <c r="AD35" s="52"/>
      <c r="AE35" s="52"/>
      <c r="AF35" s="52"/>
      <c r="AG35" s="95"/>
      <c r="AH35" s="99"/>
      <c r="AI35" s="141">
        <v>457695</v>
      </c>
      <c r="AJ35" s="52"/>
      <c r="AK35" s="52"/>
      <c r="AL35" s="52">
        <v>57163</v>
      </c>
      <c r="AM35" s="52">
        <v>0</v>
      </c>
      <c r="AN35" s="142" t="s">
        <v>1024</v>
      </c>
      <c r="AO35" s="52">
        <v>1178965</v>
      </c>
      <c r="AP35" s="52">
        <v>353443</v>
      </c>
      <c r="AQ35" s="52">
        <v>0</v>
      </c>
      <c r="AR35" s="52">
        <v>0</v>
      </c>
      <c r="AS35" s="52">
        <v>0</v>
      </c>
      <c r="AT35" s="52">
        <v>0</v>
      </c>
      <c r="AU35" s="95">
        <v>0</v>
      </c>
      <c r="AV35" s="99"/>
      <c r="AW35" s="89">
        <v>0.6</v>
      </c>
      <c r="AX35" s="89">
        <v>0.4</v>
      </c>
      <c r="AY35" s="55" t="s">
        <v>50</v>
      </c>
      <c r="AZ35" s="102" t="s">
        <v>41</v>
      </c>
      <c r="BA35" s="99"/>
      <c r="BB35" s="87">
        <v>60.65</v>
      </c>
      <c r="BC35" s="83"/>
      <c r="BD35" s="83"/>
      <c r="BE35" s="83"/>
      <c r="BF35" s="83">
        <v>93000000</v>
      </c>
      <c r="BG35" s="55" t="s">
        <v>42</v>
      </c>
      <c r="BH35" s="87">
        <v>53.72</v>
      </c>
      <c r="BI35" s="150" t="s">
        <v>1025</v>
      </c>
      <c r="BJ35" s="55" t="s">
        <v>42</v>
      </c>
    </row>
    <row r="36" spans="1:62" s="56" customFormat="1" ht="11.25" customHeight="1" x14ac:dyDescent="0.15">
      <c r="A36" s="248" t="s">
        <v>140</v>
      </c>
      <c r="B36" s="52" t="s">
        <v>172</v>
      </c>
      <c r="C36" s="57" t="s">
        <v>1085</v>
      </c>
      <c r="D36" s="57" t="s">
        <v>207</v>
      </c>
      <c r="E36" s="57" t="s">
        <v>226</v>
      </c>
      <c r="F36" s="231"/>
      <c r="G36" s="57">
        <v>30632</v>
      </c>
      <c r="H36" s="52"/>
      <c r="I36" s="52"/>
      <c r="J36" s="52"/>
      <c r="K36" s="52"/>
      <c r="L36" s="52"/>
      <c r="M36" s="52"/>
      <c r="N36" s="52"/>
      <c r="O36" s="52"/>
      <c r="P36" s="52"/>
      <c r="Q36" s="52"/>
      <c r="R36" s="52"/>
      <c r="S36" s="52"/>
      <c r="T36" s="52"/>
      <c r="U36" s="52"/>
      <c r="V36" s="52"/>
      <c r="W36" s="52"/>
      <c r="X36" s="52"/>
      <c r="Y36" s="52"/>
      <c r="Z36" s="52"/>
      <c r="AA36" s="89">
        <v>1</v>
      </c>
      <c r="AB36" s="89">
        <v>0</v>
      </c>
      <c r="AC36" s="89">
        <v>0</v>
      </c>
      <c r="AD36" s="52">
        <v>150</v>
      </c>
      <c r="AE36" s="52"/>
      <c r="AF36" s="52"/>
      <c r="AG36" s="95"/>
      <c r="AH36" s="99" t="s">
        <v>1086</v>
      </c>
      <c r="AI36" s="141">
        <v>157812</v>
      </c>
      <c r="AJ36" s="52"/>
      <c r="AK36" s="52"/>
      <c r="AL36" s="52">
        <v>32032</v>
      </c>
      <c r="AM36" s="52"/>
      <c r="AN36" s="142"/>
      <c r="AO36" s="52">
        <v>2219917</v>
      </c>
      <c r="AP36" s="52">
        <v>107153</v>
      </c>
      <c r="AQ36" s="52">
        <v>40024</v>
      </c>
      <c r="AR36" s="52">
        <v>2568</v>
      </c>
      <c r="AS36" s="52"/>
      <c r="AT36" s="52"/>
      <c r="AU36" s="95"/>
      <c r="AV36" s="99"/>
      <c r="AW36" s="89">
        <v>1</v>
      </c>
      <c r="AX36" s="89">
        <v>0</v>
      </c>
      <c r="AY36" s="55" t="s">
        <v>41</v>
      </c>
      <c r="AZ36" s="102" t="s">
        <v>41</v>
      </c>
      <c r="BA36" s="99"/>
      <c r="BB36" s="87">
        <v>75.790000000000006</v>
      </c>
      <c r="BC36" s="83">
        <v>29190000</v>
      </c>
      <c r="BD36" s="83">
        <v>40488000</v>
      </c>
      <c r="BE36" s="83">
        <v>24482000</v>
      </c>
      <c r="BF36" s="83">
        <v>94160000</v>
      </c>
      <c r="BG36" s="55" t="s">
        <v>42</v>
      </c>
      <c r="BH36" s="87">
        <v>75.790000000000006</v>
      </c>
      <c r="BI36" s="150" t="s">
        <v>1087</v>
      </c>
      <c r="BJ36" s="55" t="s">
        <v>42</v>
      </c>
    </row>
    <row r="37" spans="1:62" s="56" customFormat="1" ht="11.25" customHeight="1" x14ac:dyDescent="0.15">
      <c r="A37" s="249" t="s">
        <v>356</v>
      </c>
      <c r="B37" s="52"/>
      <c r="C37" s="57"/>
      <c r="D37" s="57"/>
      <c r="E37" s="57"/>
      <c r="F37" s="231"/>
      <c r="G37" s="57"/>
      <c r="H37" s="52"/>
      <c r="I37" s="52"/>
      <c r="J37" s="52"/>
      <c r="K37" s="52"/>
      <c r="L37" s="52"/>
      <c r="M37" s="52"/>
      <c r="N37" s="52"/>
      <c r="O37" s="52"/>
      <c r="P37" s="52"/>
      <c r="Q37" s="52"/>
      <c r="R37" s="52"/>
      <c r="S37" s="52"/>
      <c r="T37" s="52"/>
      <c r="U37" s="52"/>
      <c r="V37" s="52"/>
      <c r="W37" s="52"/>
      <c r="X37" s="52"/>
      <c r="Y37" s="52"/>
      <c r="Z37" s="52"/>
      <c r="AA37" s="89"/>
      <c r="AB37" s="89"/>
      <c r="AC37" s="89"/>
      <c r="AD37" s="52"/>
      <c r="AE37" s="52"/>
      <c r="AF37" s="52"/>
      <c r="AG37" s="95"/>
      <c r="AH37" s="99"/>
      <c r="AI37" s="141"/>
      <c r="AJ37" s="52"/>
      <c r="AK37" s="52"/>
      <c r="AL37" s="52"/>
      <c r="AM37" s="52"/>
      <c r="AN37" s="142"/>
      <c r="AO37" s="52"/>
      <c r="AP37" s="52"/>
      <c r="AQ37" s="52"/>
      <c r="AR37" s="52"/>
      <c r="AS37" s="52"/>
      <c r="AT37" s="52"/>
      <c r="AU37" s="95"/>
      <c r="AV37" s="99"/>
      <c r="AW37" s="89"/>
      <c r="AX37" s="89"/>
      <c r="AY37" s="55"/>
      <c r="AZ37" s="102"/>
      <c r="BA37" s="99"/>
      <c r="BB37" s="87"/>
      <c r="BC37" s="83"/>
      <c r="BD37" s="83"/>
      <c r="BE37" s="83"/>
      <c r="BF37" s="83"/>
      <c r="BG37" s="55"/>
      <c r="BH37" s="87"/>
      <c r="BI37" s="150"/>
      <c r="BJ37" s="55"/>
    </row>
    <row r="38" spans="1:62" s="237" customFormat="1" ht="11.25" customHeight="1" x14ac:dyDescent="0.15">
      <c r="A38" s="248" t="s">
        <v>141</v>
      </c>
      <c r="B38" s="52" t="s">
        <v>38</v>
      </c>
      <c r="C38" s="57" t="s">
        <v>39</v>
      </c>
      <c r="D38" s="57" t="s">
        <v>1026</v>
      </c>
      <c r="E38" s="57" t="s">
        <v>227</v>
      </c>
      <c r="F38" s="231"/>
      <c r="G38" s="57">
        <v>77000</v>
      </c>
      <c r="H38" s="52">
        <v>34000</v>
      </c>
      <c r="I38" s="52">
        <v>1563</v>
      </c>
      <c r="J38" s="52">
        <v>109</v>
      </c>
      <c r="K38" s="52">
        <v>3</v>
      </c>
      <c r="L38" s="52">
        <v>83</v>
      </c>
      <c r="M38" s="52">
        <v>510</v>
      </c>
      <c r="N38" s="52">
        <v>517</v>
      </c>
      <c r="O38" s="52">
        <v>0</v>
      </c>
      <c r="P38" s="52">
        <v>0</v>
      </c>
      <c r="Q38" s="52">
        <v>0</v>
      </c>
      <c r="R38" s="52">
        <v>0</v>
      </c>
      <c r="S38" s="52">
        <v>0</v>
      </c>
      <c r="T38" s="52">
        <v>0</v>
      </c>
      <c r="U38" s="52">
        <v>0</v>
      </c>
      <c r="V38" s="52">
        <v>0</v>
      </c>
      <c r="W38" s="52">
        <v>0</v>
      </c>
      <c r="X38" s="52">
        <v>0</v>
      </c>
      <c r="Y38" s="52">
        <v>2700</v>
      </c>
      <c r="Z38" s="52">
        <v>500</v>
      </c>
      <c r="AA38" s="89">
        <v>1</v>
      </c>
      <c r="AB38" s="89">
        <v>0</v>
      </c>
      <c r="AC38" s="89">
        <v>0</v>
      </c>
      <c r="AD38" s="52">
        <v>180</v>
      </c>
      <c r="AE38" s="52">
        <v>265000</v>
      </c>
      <c r="AF38" s="52">
        <v>173</v>
      </c>
      <c r="AG38" s="95">
        <v>2800000</v>
      </c>
      <c r="AH38" s="99"/>
      <c r="AI38" s="141">
        <v>69900</v>
      </c>
      <c r="AJ38" s="52">
        <v>300</v>
      </c>
      <c r="AK38" s="52">
        <v>0</v>
      </c>
      <c r="AL38" s="52">
        <v>60400</v>
      </c>
      <c r="AM38" s="52">
        <v>0</v>
      </c>
      <c r="AN38" s="142"/>
      <c r="AO38" s="52">
        <v>1467000</v>
      </c>
      <c r="AP38" s="52">
        <v>70400</v>
      </c>
      <c r="AQ38" s="52">
        <v>0</v>
      </c>
      <c r="AR38" s="52">
        <v>0</v>
      </c>
      <c r="AS38" s="52">
        <v>0</v>
      </c>
      <c r="AT38" s="52">
        <v>339000</v>
      </c>
      <c r="AU38" s="95">
        <v>0</v>
      </c>
      <c r="AV38" s="99"/>
      <c r="AW38" s="89">
        <v>0.78</v>
      </c>
      <c r="AX38" s="89">
        <v>0.22</v>
      </c>
      <c r="AY38" s="55" t="s">
        <v>41</v>
      </c>
      <c r="AZ38" s="102" t="s">
        <v>41</v>
      </c>
      <c r="BA38" s="99"/>
      <c r="BB38" s="87">
        <v>73.25</v>
      </c>
      <c r="BC38" s="83">
        <v>10100000</v>
      </c>
      <c r="BD38" s="83">
        <v>5200000</v>
      </c>
      <c r="BE38" s="83">
        <v>9600000</v>
      </c>
      <c r="BF38" s="83">
        <v>25000000</v>
      </c>
      <c r="BG38" s="55" t="s">
        <v>42</v>
      </c>
      <c r="BH38" s="87">
        <v>69.61</v>
      </c>
      <c r="BI38" s="150"/>
      <c r="BJ38" s="55" t="s">
        <v>46</v>
      </c>
    </row>
    <row r="39" spans="1:62" s="237" customFormat="1" ht="11.25" customHeight="1" x14ac:dyDescent="0.15">
      <c r="A39" s="248" t="s">
        <v>142</v>
      </c>
      <c r="B39" s="52" t="s">
        <v>1027</v>
      </c>
      <c r="C39" s="57" t="s">
        <v>1028</v>
      </c>
      <c r="D39" s="57" t="s">
        <v>1029</v>
      </c>
      <c r="E39" s="57" t="s">
        <v>1030</v>
      </c>
      <c r="F39" s="231"/>
      <c r="G39" s="57">
        <v>25000</v>
      </c>
      <c r="H39" s="52">
        <v>12500</v>
      </c>
      <c r="I39" s="52">
        <v>570</v>
      </c>
      <c r="J39" s="52">
        <v>60</v>
      </c>
      <c r="K39" s="52">
        <v>36</v>
      </c>
      <c r="L39" s="52">
        <v>17</v>
      </c>
      <c r="M39" s="52">
        <v>368</v>
      </c>
      <c r="N39" s="52">
        <v>5</v>
      </c>
      <c r="O39" s="52">
        <v>455</v>
      </c>
      <c r="P39" s="52">
        <v>0</v>
      </c>
      <c r="Q39" s="52">
        <v>0</v>
      </c>
      <c r="R39" s="52">
        <v>0</v>
      </c>
      <c r="S39" s="52">
        <v>0</v>
      </c>
      <c r="T39" s="52">
        <v>0</v>
      </c>
      <c r="U39" s="52">
        <v>0</v>
      </c>
      <c r="V39" s="52">
        <v>0</v>
      </c>
      <c r="W39" s="52">
        <v>0</v>
      </c>
      <c r="X39" s="52">
        <v>0</v>
      </c>
      <c r="Y39" s="52">
        <v>563</v>
      </c>
      <c r="Z39" s="52">
        <v>145</v>
      </c>
      <c r="AA39" s="89">
        <v>0.99</v>
      </c>
      <c r="AB39" s="89">
        <v>0</v>
      </c>
      <c r="AC39" s="89">
        <v>0.01</v>
      </c>
      <c r="AD39" s="52">
        <v>12</v>
      </c>
      <c r="AE39" s="52">
        <v>3350</v>
      </c>
      <c r="AF39" s="52">
        <v>175</v>
      </c>
      <c r="AG39" s="95">
        <v>1750000</v>
      </c>
      <c r="AH39" s="99"/>
      <c r="AI39" s="141">
        <v>3824</v>
      </c>
      <c r="AJ39" s="52">
        <v>0</v>
      </c>
      <c r="AK39" s="52">
        <v>0</v>
      </c>
      <c r="AL39" s="52">
        <v>261878</v>
      </c>
      <c r="AM39" s="52">
        <v>0</v>
      </c>
      <c r="AN39" s="142"/>
      <c r="AO39" s="52">
        <v>6638314</v>
      </c>
      <c r="AP39" s="52">
        <v>0</v>
      </c>
      <c r="AQ39" s="52">
        <v>2600000</v>
      </c>
      <c r="AR39" s="52">
        <v>0</v>
      </c>
      <c r="AS39" s="52">
        <v>0</v>
      </c>
      <c r="AT39" s="52">
        <v>0</v>
      </c>
      <c r="AU39" s="95">
        <v>0</v>
      </c>
      <c r="AV39" s="99"/>
      <c r="AW39" s="89">
        <v>0.61</v>
      </c>
      <c r="AX39" s="89">
        <v>0.39</v>
      </c>
      <c r="AY39" s="55" t="s">
        <v>95</v>
      </c>
      <c r="AZ39" s="102" t="s">
        <v>95</v>
      </c>
      <c r="BA39" s="99"/>
      <c r="BB39" s="87">
        <v>81</v>
      </c>
      <c r="BC39" s="83">
        <v>6785325</v>
      </c>
      <c r="BD39" s="83">
        <v>4456872</v>
      </c>
      <c r="BE39" s="83">
        <v>8976913</v>
      </c>
      <c r="BF39" s="83">
        <v>20763256</v>
      </c>
      <c r="BG39" s="55" t="s">
        <v>42</v>
      </c>
      <c r="BH39" s="87">
        <v>82</v>
      </c>
      <c r="BI39" s="150"/>
      <c r="BJ39" s="55" t="s">
        <v>46</v>
      </c>
    </row>
    <row r="40" spans="1:62" s="237" customFormat="1" ht="11.25" customHeight="1" x14ac:dyDescent="0.15">
      <c r="A40" s="248" t="s">
        <v>64</v>
      </c>
      <c r="B40" s="52" t="s">
        <v>62</v>
      </c>
      <c r="C40" s="57" t="s">
        <v>1031</v>
      </c>
      <c r="D40" s="57" t="s">
        <v>65</v>
      </c>
      <c r="E40" s="57" t="s">
        <v>66</v>
      </c>
      <c r="F40" s="231"/>
      <c r="G40" s="57">
        <v>23168</v>
      </c>
      <c r="H40" s="52">
        <v>9945</v>
      </c>
      <c r="I40" s="52">
        <v>707</v>
      </c>
      <c r="J40" s="52">
        <v>133</v>
      </c>
      <c r="K40" s="52">
        <v>26</v>
      </c>
      <c r="L40" s="52">
        <v>21</v>
      </c>
      <c r="M40" s="52">
        <v>550</v>
      </c>
      <c r="N40" s="52">
        <v>1</v>
      </c>
      <c r="O40" s="52">
        <v>69</v>
      </c>
      <c r="P40" s="52"/>
      <c r="Q40" s="52"/>
      <c r="R40" s="52"/>
      <c r="S40" s="52"/>
      <c r="T40" s="52"/>
      <c r="U40" s="52"/>
      <c r="V40" s="52"/>
      <c r="W40" s="52"/>
      <c r="X40" s="52"/>
      <c r="Y40" s="52">
        <v>878</v>
      </c>
      <c r="Z40" s="52"/>
      <c r="AA40" s="89">
        <v>0.96</v>
      </c>
      <c r="AB40" s="89">
        <v>0</v>
      </c>
      <c r="AC40" s="89">
        <v>0.04</v>
      </c>
      <c r="AD40" s="52">
        <v>128</v>
      </c>
      <c r="AE40" s="52">
        <v>170000</v>
      </c>
      <c r="AF40" s="52">
        <v>138</v>
      </c>
      <c r="AG40" s="95">
        <v>6650000</v>
      </c>
      <c r="AH40" s="99"/>
      <c r="AI40" s="141"/>
      <c r="AJ40" s="52"/>
      <c r="AK40" s="52"/>
      <c r="AL40" s="52"/>
      <c r="AM40" s="52"/>
      <c r="AN40" s="142"/>
      <c r="AO40" s="52"/>
      <c r="AP40" s="52"/>
      <c r="AQ40" s="52"/>
      <c r="AR40" s="52"/>
      <c r="AS40" s="52"/>
      <c r="AT40" s="52"/>
      <c r="AU40" s="95"/>
      <c r="AV40" s="99"/>
      <c r="AW40" s="89">
        <v>0.6</v>
      </c>
      <c r="AX40" s="89">
        <v>0.4</v>
      </c>
      <c r="AY40" s="55" t="s">
        <v>41</v>
      </c>
      <c r="AZ40" s="102" t="s">
        <v>41</v>
      </c>
      <c r="BA40" s="99"/>
      <c r="BB40" s="87">
        <v>61.03</v>
      </c>
      <c r="BC40" s="83">
        <v>4556686</v>
      </c>
      <c r="BD40" s="83">
        <v>10495981</v>
      </c>
      <c r="BE40" s="83">
        <v>4769149</v>
      </c>
      <c r="BF40" s="83">
        <v>31727369</v>
      </c>
      <c r="BG40" s="55" t="s">
        <v>42</v>
      </c>
      <c r="BH40" s="87">
        <v>61.77</v>
      </c>
      <c r="BI40" s="150"/>
      <c r="BJ40" s="55" t="s">
        <v>46</v>
      </c>
    </row>
    <row r="41" spans="1:62" s="56" customFormat="1" ht="11.25" customHeight="1" x14ac:dyDescent="0.15">
      <c r="A41" s="249" t="s">
        <v>157</v>
      </c>
      <c r="B41" s="52"/>
      <c r="C41" s="57"/>
      <c r="D41" s="57"/>
      <c r="E41" s="57"/>
      <c r="F41" s="231"/>
      <c r="G41" s="57"/>
      <c r="H41" s="52"/>
      <c r="I41" s="52"/>
      <c r="J41" s="52"/>
      <c r="K41" s="52"/>
      <c r="L41" s="52"/>
      <c r="M41" s="52"/>
      <c r="N41" s="52"/>
      <c r="O41" s="52"/>
      <c r="P41" s="52"/>
      <c r="Q41" s="52"/>
      <c r="R41" s="52"/>
      <c r="S41" s="52"/>
      <c r="T41" s="52"/>
      <c r="U41" s="52"/>
      <c r="V41" s="52"/>
      <c r="W41" s="52"/>
      <c r="X41" s="52"/>
      <c r="Y41" s="52"/>
      <c r="Z41" s="52"/>
      <c r="AA41" s="89"/>
      <c r="AB41" s="89"/>
      <c r="AC41" s="89"/>
      <c r="AD41" s="52"/>
      <c r="AE41" s="52"/>
      <c r="AF41" s="52"/>
      <c r="AG41" s="95"/>
      <c r="AH41" s="99"/>
      <c r="AI41" s="141"/>
      <c r="AJ41" s="52"/>
      <c r="AK41" s="52"/>
      <c r="AL41" s="52"/>
      <c r="AM41" s="52"/>
      <c r="AN41" s="142"/>
      <c r="AO41" s="52"/>
      <c r="AP41" s="52"/>
      <c r="AQ41" s="52"/>
      <c r="AR41" s="52"/>
      <c r="AS41" s="52"/>
      <c r="AT41" s="52"/>
      <c r="AU41" s="95"/>
      <c r="AV41" s="99"/>
      <c r="AW41" s="89"/>
      <c r="AX41" s="89"/>
      <c r="AY41" s="55"/>
      <c r="AZ41" s="102"/>
      <c r="BA41" s="99"/>
      <c r="BB41" s="87"/>
      <c r="BC41" s="83"/>
      <c r="BD41" s="83"/>
      <c r="BE41" s="83"/>
      <c r="BF41" s="83"/>
      <c r="BG41" s="55"/>
      <c r="BH41" s="87"/>
      <c r="BI41" s="150"/>
      <c r="BJ41" s="55"/>
    </row>
    <row r="42" spans="1:62" s="237" customFormat="1" ht="11.25" customHeight="1" x14ac:dyDescent="0.15">
      <c r="A42" s="248" t="s">
        <v>336</v>
      </c>
      <c r="B42" s="52" t="s">
        <v>337</v>
      </c>
      <c r="C42" s="57" t="s">
        <v>338</v>
      </c>
      <c r="D42" s="57" t="s">
        <v>339</v>
      </c>
      <c r="E42" s="57" t="s">
        <v>1032</v>
      </c>
      <c r="F42" s="231"/>
      <c r="G42" s="57">
        <v>9336</v>
      </c>
      <c r="H42" s="52">
        <v>4600</v>
      </c>
      <c r="I42" s="52">
        <v>335</v>
      </c>
      <c r="J42" s="52">
        <v>22</v>
      </c>
      <c r="K42" s="52">
        <v>2</v>
      </c>
      <c r="L42" s="52">
        <v>3</v>
      </c>
      <c r="M42" s="52">
        <v>503</v>
      </c>
      <c r="N42" s="52">
        <v>6</v>
      </c>
      <c r="O42" s="52">
        <v>165</v>
      </c>
      <c r="P42" s="52">
        <v>0</v>
      </c>
      <c r="Q42" s="52">
        <v>401</v>
      </c>
      <c r="R42" s="52">
        <v>1</v>
      </c>
      <c r="S42" s="52">
        <v>0</v>
      </c>
      <c r="T42" s="52">
        <v>0</v>
      </c>
      <c r="U42" s="52">
        <v>300</v>
      </c>
      <c r="V42" s="52">
        <v>0</v>
      </c>
      <c r="W42" s="52">
        <v>0</v>
      </c>
      <c r="X42" s="52">
        <v>0</v>
      </c>
      <c r="Y42" s="52">
        <v>664</v>
      </c>
      <c r="Z42" s="52">
        <v>0</v>
      </c>
      <c r="AA42" s="89">
        <v>0.46</v>
      </c>
      <c r="AB42" s="89">
        <v>0.54</v>
      </c>
      <c r="AC42" s="89">
        <v>0</v>
      </c>
      <c r="AD42" s="52">
        <v>107</v>
      </c>
      <c r="AE42" s="52">
        <v>209630</v>
      </c>
      <c r="AF42" s="52">
        <v>44</v>
      </c>
      <c r="AG42" s="95">
        <v>232000</v>
      </c>
      <c r="AH42" s="99"/>
      <c r="AI42" s="143">
        <v>124561</v>
      </c>
      <c r="AJ42" s="52">
        <v>0</v>
      </c>
      <c r="AK42" s="52">
        <v>0</v>
      </c>
      <c r="AL42" s="52">
        <v>11926</v>
      </c>
      <c r="AM42" s="52">
        <v>23248</v>
      </c>
      <c r="AN42" s="142"/>
      <c r="AO42" s="54">
        <v>0</v>
      </c>
      <c r="AP42" s="52">
        <v>3319</v>
      </c>
      <c r="AQ42" s="52">
        <v>205779</v>
      </c>
      <c r="AR42" s="52">
        <v>0</v>
      </c>
      <c r="AS42" s="52">
        <v>0</v>
      </c>
      <c r="AT42" s="52">
        <v>0</v>
      </c>
      <c r="AU42" s="95">
        <v>0</v>
      </c>
      <c r="AV42" s="99"/>
      <c r="AW42" s="89">
        <v>0.98</v>
      </c>
      <c r="AX42" s="89">
        <v>0.02</v>
      </c>
      <c r="AY42" s="55" t="s">
        <v>50</v>
      </c>
      <c r="AZ42" s="102" t="s">
        <v>50</v>
      </c>
      <c r="BA42" s="99"/>
      <c r="BB42" s="87">
        <v>60.16</v>
      </c>
      <c r="BC42" s="83">
        <v>10229575</v>
      </c>
      <c r="BD42" s="83">
        <v>3758664</v>
      </c>
      <c r="BE42" s="83">
        <v>7405220</v>
      </c>
      <c r="BF42" s="83">
        <v>36396279</v>
      </c>
      <c r="BG42" s="55" t="s">
        <v>42</v>
      </c>
      <c r="BH42" s="87">
        <v>61.07</v>
      </c>
      <c r="BI42" s="150"/>
      <c r="BJ42" s="55" t="s">
        <v>42</v>
      </c>
    </row>
    <row r="43" spans="1:62" s="56" customFormat="1" ht="11.25" customHeight="1" x14ac:dyDescent="0.15">
      <c r="A43" s="249" t="s">
        <v>158</v>
      </c>
      <c r="B43" s="52"/>
      <c r="C43" s="57"/>
      <c r="D43" s="57"/>
      <c r="E43" s="57"/>
      <c r="F43" s="231"/>
      <c r="G43" s="57"/>
      <c r="H43" s="52"/>
      <c r="I43" s="52"/>
      <c r="J43" s="52"/>
      <c r="K43" s="52"/>
      <c r="L43" s="52"/>
      <c r="M43" s="52"/>
      <c r="N43" s="52"/>
      <c r="O43" s="52"/>
      <c r="P43" s="52"/>
      <c r="Q43" s="52"/>
      <c r="R43" s="52"/>
      <c r="S43" s="52"/>
      <c r="T43" s="52"/>
      <c r="U43" s="52"/>
      <c r="V43" s="52"/>
      <c r="W43" s="52"/>
      <c r="X43" s="52"/>
      <c r="Y43" s="52"/>
      <c r="Z43" s="52"/>
      <c r="AA43" s="89"/>
      <c r="AB43" s="89"/>
      <c r="AC43" s="89"/>
      <c r="AD43" s="52"/>
      <c r="AE43" s="52"/>
      <c r="AF43" s="52"/>
      <c r="AG43" s="95"/>
      <c r="AH43" s="99"/>
      <c r="AI43" s="141"/>
      <c r="AJ43" s="52"/>
      <c r="AK43" s="52"/>
      <c r="AL43" s="52"/>
      <c r="AM43" s="52"/>
      <c r="AN43" s="142"/>
      <c r="AO43" s="52"/>
      <c r="AP43" s="52"/>
      <c r="AQ43" s="52"/>
      <c r="AR43" s="52"/>
      <c r="AS43" s="52"/>
      <c r="AT43" s="52"/>
      <c r="AU43" s="95"/>
      <c r="AV43" s="99"/>
      <c r="AW43" s="89"/>
      <c r="AX43" s="89"/>
      <c r="AY43" s="55"/>
      <c r="AZ43" s="102"/>
      <c r="BA43" s="99"/>
      <c r="BB43" s="87"/>
      <c r="BC43" s="83"/>
      <c r="BD43" s="83"/>
      <c r="BE43" s="83"/>
      <c r="BF43" s="83"/>
      <c r="BG43" s="55"/>
      <c r="BH43" s="87"/>
      <c r="BI43" s="150"/>
      <c r="BJ43" s="55"/>
    </row>
    <row r="44" spans="1:62" s="56" customFormat="1" ht="11.25" customHeight="1" x14ac:dyDescent="0.15">
      <c r="A44" s="249" t="s">
        <v>357</v>
      </c>
      <c r="B44" s="52"/>
      <c r="C44" s="57"/>
      <c r="D44" s="57"/>
      <c r="E44" s="57"/>
      <c r="F44" s="231"/>
      <c r="G44" s="57"/>
      <c r="H44" s="52"/>
      <c r="I44" s="52"/>
      <c r="J44" s="52"/>
      <c r="K44" s="52"/>
      <c r="L44" s="52"/>
      <c r="M44" s="52"/>
      <c r="N44" s="52"/>
      <c r="O44" s="52"/>
      <c r="P44" s="52"/>
      <c r="Q44" s="52"/>
      <c r="R44" s="52"/>
      <c r="S44" s="52"/>
      <c r="T44" s="52"/>
      <c r="U44" s="52"/>
      <c r="V44" s="52"/>
      <c r="W44" s="52"/>
      <c r="X44" s="52"/>
      <c r="Y44" s="52"/>
      <c r="Z44" s="52"/>
      <c r="AA44" s="89"/>
      <c r="AB44" s="89"/>
      <c r="AC44" s="89"/>
      <c r="AD44" s="52"/>
      <c r="AE44" s="52"/>
      <c r="AF44" s="52"/>
      <c r="AG44" s="95"/>
      <c r="AH44" s="99"/>
      <c r="AI44" s="141"/>
      <c r="AJ44" s="52"/>
      <c r="AK44" s="52"/>
      <c r="AL44" s="52"/>
      <c r="AM44" s="52"/>
      <c r="AN44" s="142"/>
      <c r="AO44" s="52"/>
      <c r="AP44" s="52"/>
      <c r="AQ44" s="52"/>
      <c r="AR44" s="52"/>
      <c r="AS44" s="52"/>
      <c r="AT44" s="52"/>
      <c r="AU44" s="95"/>
      <c r="AV44" s="99"/>
      <c r="AW44" s="89"/>
      <c r="AX44" s="89"/>
      <c r="AY44" s="55"/>
      <c r="AZ44" s="102"/>
      <c r="BA44" s="99"/>
      <c r="BB44" s="87"/>
      <c r="BC44" s="83"/>
      <c r="BD44" s="83"/>
      <c r="BE44" s="83"/>
      <c r="BF44" s="83"/>
      <c r="BG44" s="55"/>
      <c r="BH44" s="87"/>
      <c r="BI44" s="150"/>
      <c r="BJ44" s="55"/>
    </row>
    <row r="45" spans="1:62" s="237" customFormat="1" ht="11.25" customHeight="1" x14ac:dyDescent="0.15">
      <c r="A45" s="248" t="s">
        <v>100</v>
      </c>
      <c r="B45" s="52" t="s">
        <v>98</v>
      </c>
      <c r="C45" s="57" t="s">
        <v>99</v>
      </c>
      <c r="D45" s="57" t="s">
        <v>101</v>
      </c>
      <c r="E45" s="57" t="s">
        <v>102</v>
      </c>
      <c r="F45" s="231"/>
      <c r="G45" s="57">
        <v>43546</v>
      </c>
      <c r="H45" s="52"/>
      <c r="I45" s="52">
        <v>1466</v>
      </c>
      <c r="J45" s="52">
        <v>60</v>
      </c>
      <c r="K45" s="52">
        <v>62</v>
      </c>
      <c r="L45" s="52">
        <v>62</v>
      </c>
      <c r="M45" s="52">
        <v>1466</v>
      </c>
      <c r="N45" s="52">
        <v>100</v>
      </c>
      <c r="O45" s="52">
        <v>1466</v>
      </c>
      <c r="P45" s="52">
        <v>0</v>
      </c>
      <c r="Q45" s="52"/>
      <c r="R45" s="52"/>
      <c r="S45" s="52"/>
      <c r="T45" s="52"/>
      <c r="U45" s="52"/>
      <c r="V45" s="52"/>
      <c r="W45" s="52"/>
      <c r="X45" s="52"/>
      <c r="Y45" s="52">
        <v>3500</v>
      </c>
      <c r="Z45" s="52">
        <v>225</v>
      </c>
      <c r="AA45" s="89">
        <v>0.84</v>
      </c>
      <c r="AB45" s="89">
        <v>0</v>
      </c>
      <c r="AC45" s="89">
        <v>0.16</v>
      </c>
      <c r="AD45" s="52">
        <v>256</v>
      </c>
      <c r="AE45" s="52">
        <v>500000</v>
      </c>
      <c r="AF45" s="52">
        <v>256</v>
      </c>
      <c r="AG45" s="95">
        <v>1000000</v>
      </c>
      <c r="AH45" s="99" t="s">
        <v>1033</v>
      </c>
      <c r="AI45" s="141">
        <v>566412</v>
      </c>
      <c r="AJ45" s="52">
        <v>0</v>
      </c>
      <c r="AK45" s="52">
        <v>0</v>
      </c>
      <c r="AL45" s="52">
        <v>6000</v>
      </c>
      <c r="AM45" s="52"/>
      <c r="AN45" s="142"/>
      <c r="AO45" s="52">
        <v>500000</v>
      </c>
      <c r="AP45" s="52">
        <v>35000</v>
      </c>
      <c r="AQ45" s="52">
        <v>120000</v>
      </c>
      <c r="AR45" s="52">
        <v>0</v>
      </c>
      <c r="AS45" s="52">
        <v>0</v>
      </c>
      <c r="AT45" s="52">
        <v>0</v>
      </c>
      <c r="AU45" s="95"/>
      <c r="AV45" s="99"/>
      <c r="AW45" s="89">
        <v>0</v>
      </c>
      <c r="AX45" s="89">
        <v>1</v>
      </c>
      <c r="AY45" s="55" t="s">
        <v>95</v>
      </c>
      <c r="AZ45" s="102" t="s">
        <v>95</v>
      </c>
      <c r="BA45" s="99" t="s">
        <v>1034</v>
      </c>
      <c r="BB45" s="87">
        <v>56</v>
      </c>
      <c r="BC45" s="83">
        <v>227000000</v>
      </c>
      <c r="BD45" s="83">
        <v>43000000</v>
      </c>
      <c r="BE45" s="83">
        <v>72000000</v>
      </c>
      <c r="BF45" s="83">
        <v>400000000</v>
      </c>
      <c r="BG45" s="55" t="s">
        <v>42</v>
      </c>
      <c r="BH45" s="87">
        <v>56</v>
      </c>
      <c r="BI45" s="150" t="s">
        <v>1035</v>
      </c>
      <c r="BJ45" s="55" t="s">
        <v>46</v>
      </c>
    </row>
    <row r="46" spans="1:62" s="56" customFormat="1" ht="11.25" customHeight="1" x14ac:dyDescent="0.15">
      <c r="A46" s="249" t="s">
        <v>358</v>
      </c>
      <c r="B46" s="52"/>
      <c r="C46" s="57"/>
      <c r="D46" s="57"/>
      <c r="E46" s="57"/>
      <c r="F46" s="231"/>
      <c r="G46" s="57"/>
      <c r="H46" s="52"/>
      <c r="I46" s="52"/>
      <c r="J46" s="52"/>
      <c r="K46" s="52"/>
      <c r="L46" s="52"/>
      <c r="M46" s="52"/>
      <c r="N46" s="52"/>
      <c r="O46" s="52"/>
      <c r="P46" s="52"/>
      <c r="Q46" s="52"/>
      <c r="R46" s="52"/>
      <c r="S46" s="52"/>
      <c r="T46" s="52"/>
      <c r="U46" s="52"/>
      <c r="V46" s="52"/>
      <c r="W46" s="52"/>
      <c r="X46" s="52"/>
      <c r="Y46" s="52"/>
      <c r="Z46" s="52"/>
      <c r="AA46" s="89"/>
      <c r="AB46" s="89"/>
      <c r="AC46" s="89"/>
      <c r="AD46" s="52"/>
      <c r="AE46" s="52"/>
      <c r="AF46" s="52"/>
      <c r="AG46" s="95"/>
      <c r="AH46" s="99"/>
      <c r="AI46" s="141"/>
      <c r="AJ46" s="52"/>
      <c r="AK46" s="52"/>
      <c r="AL46" s="52"/>
      <c r="AM46" s="52"/>
      <c r="AN46" s="142"/>
      <c r="AO46" s="52"/>
      <c r="AP46" s="52"/>
      <c r="AQ46" s="52"/>
      <c r="AR46" s="52"/>
      <c r="AS46" s="52"/>
      <c r="AT46" s="52"/>
      <c r="AU46" s="95"/>
      <c r="AV46" s="99"/>
      <c r="AW46" s="89"/>
      <c r="AX46" s="89"/>
      <c r="AY46" s="55"/>
      <c r="AZ46" s="102"/>
      <c r="BA46" s="99"/>
      <c r="BB46" s="87"/>
      <c r="BC46" s="83"/>
      <c r="BD46" s="83"/>
      <c r="BE46" s="83"/>
      <c r="BF46" s="83"/>
      <c r="BG46" s="55"/>
      <c r="BH46" s="87"/>
      <c r="BI46" s="150"/>
      <c r="BJ46" s="55"/>
    </row>
    <row r="47" spans="1:62" s="237" customFormat="1" ht="11.25" customHeight="1" x14ac:dyDescent="0.15">
      <c r="A47" s="248" t="s">
        <v>143</v>
      </c>
      <c r="B47" s="52" t="s">
        <v>985</v>
      </c>
      <c r="C47" s="57" t="s">
        <v>986</v>
      </c>
      <c r="D47" s="57" t="s">
        <v>987</v>
      </c>
      <c r="E47" s="57" t="s">
        <v>988</v>
      </c>
      <c r="F47" s="231"/>
      <c r="G47" s="57">
        <v>17062</v>
      </c>
      <c r="H47" s="52">
        <v>8531</v>
      </c>
      <c r="I47" s="52">
        <v>360</v>
      </c>
      <c r="J47" s="52">
        <v>21</v>
      </c>
      <c r="K47" s="52">
        <v>15</v>
      </c>
      <c r="L47" s="52">
        <v>25</v>
      </c>
      <c r="M47" s="52">
        <v>229</v>
      </c>
      <c r="N47" s="52">
        <v>340</v>
      </c>
      <c r="O47" s="52">
        <v>360</v>
      </c>
      <c r="P47" s="52">
        <v>2</v>
      </c>
      <c r="Q47" s="52">
        <v>0</v>
      </c>
      <c r="R47" s="52">
        <v>0</v>
      </c>
      <c r="S47" s="52">
        <v>0</v>
      </c>
      <c r="T47" s="52">
        <v>0</v>
      </c>
      <c r="U47" s="52">
        <v>0</v>
      </c>
      <c r="V47" s="52">
        <v>0</v>
      </c>
      <c r="W47" s="52">
        <v>0</v>
      </c>
      <c r="X47" s="52">
        <v>0</v>
      </c>
      <c r="Y47" s="52">
        <v>371</v>
      </c>
      <c r="Z47" s="52">
        <v>0</v>
      </c>
      <c r="AA47" s="89">
        <v>0.98</v>
      </c>
      <c r="AB47" s="89">
        <v>0</v>
      </c>
      <c r="AC47" s="89">
        <v>0.02</v>
      </c>
      <c r="AD47" s="52">
        <v>67</v>
      </c>
      <c r="AE47" s="52">
        <v>94150</v>
      </c>
      <c r="AF47" s="52">
        <v>85</v>
      </c>
      <c r="AG47" s="95">
        <v>1840500</v>
      </c>
      <c r="AH47" s="99"/>
      <c r="AI47" s="141">
        <v>32054</v>
      </c>
      <c r="AJ47" s="52">
        <v>0</v>
      </c>
      <c r="AK47" s="52">
        <v>0</v>
      </c>
      <c r="AL47" s="52">
        <v>34082</v>
      </c>
      <c r="AM47" s="52">
        <v>0</v>
      </c>
      <c r="AN47" s="142"/>
      <c r="AO47" s="52">
        <v>1671361</v>
      </c>
      <c r="AP47" s="52">
        <v>0</v>
      </c>
      <c r="AQ47" s="52">
        <v>0</v>
      </c>
      <c r="AR47" s="52">
        <v>3700</v>
      </c>
      <c r="AS47" s="52">
        <v>0</v>
      </c>
      <c r="AT47" s="52">
        <v>0</v>
      </c>
      <c r="AU47" s="95">
        <v>410032</v>
      </c>
      <c r="AV47" s="99" t="s">
        <v>989</v>
      </c>
      <c r="AW47" s="89">
        <v>0.8</v>
      </c>
      <c r="AX47" s="89">
        <v>0.2</v>
      </c>
      <c r="AY47" s="55" t="s">
        <v>50</v>
      </c>
      <c r="AZ47" s="102" t="s">
        <v>95</v>
      </c>
      <c r="BA47" s="99" t="s">
        <v>990</v>
      </c>
      <c r="BB47" s="87">
        <v>78.92</v>
      </c>
      <c r="BC47" s="83">
        <v>7696826</v>
      </c>
      <c r="BD47" s="83">
        <v>6340808</v>
      </c>
      <c r="BE47" s="83">
        <v>3203995</v>
      </c>
      <c r="BF47" s="83">
        <v>17508007</v>
      </c>
      <c r="BG47" s="55" t="s">
        <v>42</v>
      </c>
      <c r="BH47" s="87">
        <v>78.37</v>
      </c>
      <c r="BI47" s="150" t="s">
        <v>991</v>
      </c>
      <c r="BJ47" s="55" t="s">
        <v>42</v>
      </c>
    </row>
    <row r="48" spans="1:62" s="237" customFormat="1" ht="11.25" customHeight="1" x14ac:dyDescent="0.15">
      <c r="A48" s="248" t="s">
        <v>116</v>
      </c>
      <c r="B48" s="52" t="s">
        <v>114</v>
      </c>
      <c r="C48" s="57" t="s">
        <v>115</v>
      </c>
      <c r="D48" s="57" t="s">
        <v>1088</v>
      </c>
      <c r="E48" s="57" t="s">
        <v>118</v>
      </c>
      <c r="F48" s="231"/>
      <c r="G48" s="57">
        <v>43337</v>
      </c>
      <c r="H48" s="52">
        <v>19232</v>
      </c>
      <c r="I48" s="52">
        <v>1626</v>
      </c>
      <c r="J48" s="52">
        <v>57</v>
      </c>
      <c r="K48" s="52">
        <v>15</v>
      </c>
      <c r="L48" s="52">
        <v>3</v>
      </c>
      <c r="M48" s="52">
        <v>353</v>
      </c>
      <c r="N48" s="52">
        <v>182</v>
      </c>
      <c r="O48" s="52">
        <v>1410</v>
      </c>
      <c r="P48" s="52">
        <v>3</v>
      </c>
      <c r="Q48" s="52">
        <v>12</v>
      </c>
      <c r="R48" s="52">
        <v>0</v>
      </c>
      <c r="S48" s="52">
        <v>0</v>
      </c>
      <c r="T48" s="52">
        <v>0</v>
      </c>
      <c r="U48" s="52">
        <v>0</v>
      </c>
      <c r="V48" s="52">
        <v>0</v>
      </c>
      <c r="W48" s="52">
        <v>0</v>
      </c>
      <c r="X48" s="52">
        <v>0</v>
      </c>
      <c r="Y48" s="52">
        <v>2066</v>
      </c>
      <c r="Z48" s="52">
        <v>250</v>
      </c>
      <c r="AA48" s="89">
        <v>0.99</v>
      </c>
      <c r="AB48" s="89">
        <v>0</v>
      </c>
      <c r="AC48" s="89">
        <v>0.01</v>
      </c>
      <c r="AD48" s="52">
        <v>239</v>
      </c>
      <c r="AE48" s="52">
        <v>700000</v>
      </c>
      <c r="AF48" s="52">
        <v>206</v>
      </c>
      <c r="AG48" s="95">
        <v>2812000</v>
      </c>
      <c r="AH48" s="99"/>
      <c r="AI48" s="141">
        <v>577960</v>
      </c>
      <c r="AJ48" s="52">
        <v>0</v>
      </c>
      <c r="AK48" s="52">
        <v>0</v>
      </c>
      <c r="AL48" s="52">
        <v>0</v>
      </c>
      <c r="AM48" s="52"/>
      <c r="AN48" s="142"/>
      <c r="AO48" s="52">
        <v>7338039</v>
      </c>
      <c r="AP48" s="52">
        <v>733000</v>
      </c>
      <c r="AQ48" s="52">
        <v>0</v>
      </c>
      <c r="AR48" s="52">
        <v>0</v>
      </c>
      <c r="AS48" s="52">
        <v>653251</v>
      </c>
      <c r="AT48" s="52">
        <v>559479</v>
      </c>
      <c r="AU48" s="95">
        <v>0</v>
      </c>
      <c r="AV48" s="99"/>
      <c r="AW48" s="89">
        <v>0.9</v>
      </c>
      <c r="AX48" s="89">
        <v>0.1</v>
      </c>
      <c r="AY48" s="55" t="s">
        <v>41</v>
      </c>
      <c r="AZ48" s="102" t="s">
        <v>41</v>
      </c>
      <c r="BA48" s="99" t="s">
        <v>1036</v>
      </c>
      <c r="BB48" s="87">
        <v>62.08</v>
      </c>
      <c r="BC48" s="83">
        <v>17274630</v>
      </c>
      <c r="BD48" s="83">
        <v>2249366</v>
      </c>
      <c r="BE48" s="83">
        <v>41005014</v>
      </c>
      <c r="BF48" s="83">
        <v>80606491</v>
      </c>
      <c r="BG48" s="55" t="s">
        <v>42</v>
      </c>
      <c r="BH48" s="87">
        <v>42.99</v>
      </c>
      <c r="BI48" s="150"/>
      <c r="BJ48" s="55" t="s">
        <v>46</v>
      </c>
    </row>
    <row r="49" spans="1:62" s="56" customFormat="1" ht="11.25" customHeight="1" x14ac:dyDescent="0.15">
      <c r="A49" s="249" t="s">
        <v>359</v>
      </c>
      <c r="B49" s="52"/>
      <c r="C49" s="57"/>
      <c r="D49" s="57"/>
      <c r="E49" s="57"/>
      <c r="F49" s="231"/>
      <c r="G49" s="57"/>
      <c r="H49" s="52"/>
      <c r="I49" s="52"/>
      <c r="J49" s="52"/>
      <c r="K49" s="52"/>
      <c r="L49" s="52"/>
      <c r="M49" s="52"/>
      <c r="N49" s="52"/>
      <c r="O49" s="52"/>
      <c r="P49" s="52"/>
      <c r="Q49" s="52"/>
      <c r="R49" s="52"/>
      <c r="S49" s="52"/>
      <c r="T49" s="52"/>
      <c r="U49" s="52"/>
      <c r="V49" s="52"/>
      <c r="W49" s="52"/>
      <c r="X49" s="52"/>
      <c r="Y49" s="52"/>
      <c r="Z49" s="52"/>
      <c r="AA49" s="89"/>
      <c r="AB49" s="89"/>
      <c r="AC49" s="89"/>
      <c r="AD49" s="52"/>
      <c r="AE49" s="52"/>
      <c r="AF49" s="52"/>
      <c r="AG49" s="95"/>
      <c r="AH49" s="99"/>
      <c r="AI49" s="141"/>
      <c r="AJ49" s="52"/>
      <c r="AK49" s="52"/>
      <c r="AL49" s="52"/>
      <c r="AM49" s="52"/>
      <c r="AN49" s="142"/>
      <c r="AO49" s="52"/>
      <c r="AP49" s="52"/>
      <c r="AQ49" s="52"/>
      <c r="AR49" s="52"/>
      <c r="AS49" s="52"/>
      <c r="AT49" s="52"/>
      <c r="AU49" s="95"/>
      <c r="AV49" s="99"/>
      <c r="AW49" s="89"/>
      <c r="AX49" s="89"/>
      <c r="AY49" s="55"/>
      <c r="AZ49" s="102"/>
      <c r="BA49" s="99"/>
      <c r="BB49" s="87"/>
      <c r="BC49" s="83"/>
      <c r="BD49" s="83"/>
      <c r="BE49" s="83"/>
      <c r="BF49" s="83"/>
      <c r="BG49" s="55"/>
      <c r="BH49" s="87"/>
      <c r="BI49" s="150"/>
      <c r="BJ49" s="55"/>
    </row>
    <row r="50" spans="1:62" s="237" customFormat="1" ht="11.25" customHeight="1" x14ac:dyDescent="0.15">
      <c r="A50" s="248" t="s">
        <v>144</v>
      </c>
      <c r="B50" s="52" t="s">
        <v>176</v>
      </c>
      <c r="C50" s="57" t="s">
        <v>193</v>
      </c>
      <c r="D50" s="57" t="s">
        <v>211</v>
      </c>
      <c r="E50" s="57" t="s">
        <v>231</v>
      </c>
      <c r="F50" s="231"/>
      <c r="G50" s="57">
        <v>19090</v>
      </c>
      <c r="H50" s="52">
        <v>8029</v>
      </c>
      <c r="I50" s="52">
        <v>491</v>
      </c>
      <c r="J50" s="52">
        <v>60</v>
      </c>
      <c r="K50" s="52">
        <v>29</v>
      </c>
      <c r="L50" s="52">
        <v>0</v>
      </c>
      <c r="M50" s="52">
        <v>305</v>
      </c>
      <c r="N50" s="52">
        <v>39</v>
      </c>
      <c r="O50" s="52">
        <v>225</v>
      </c>
      <c r="P50" s="52">
        <v>0</v>
      </c>
      <c r="Q50" s="52">
        <v>0</v>
      </c>
      <c r="R50" s="52">
        <v>0</v>
      </c>
      <c r="S50" s="52">
        <v>0</v>
      </c>
      <c r="T50" s="52">
        <v>0</v>
      </c>
      <c r="U50" s="52">
        <v>0</v>
      </c>
      <c r="V50" s="52">
        <v>0</v>
      </c>
      <c r="W50" s="52">
        <v>0</v>
      </c>
      <c r="X50" s="52">
        <v>0</v>
      </c>
      <c r="Y50" s="52">
        <v>950</v>
      </c>
      <c r="Z50" s="52">
        <v>85</v>
      </c>
      <c r="AA50" s="89">
        <v>1</v>
      </c>
      <c r="AB50" s="89">
        <v>0</v>
      </c>
      <c r="AC50" s="89">
        <v>0</v>
      </c>
      <c r="AD50" s="52">
        <v>3</v>
      </c>
      <c r="AE50" s="52">
        <v>1000</v>
      </c>
      <c r="AF50" s="52">
        <v>101</v>
      </c>
      <c r="AG50" s="95">
        <v>2031900</v>
      </c>
      <c r="AH50" s="99" t="s">
        <v>1037</v>
      </c>
      <c r="AI50" s="141">
        <v>785</v>
      </c>
      <c r="AJ50" s="52">
        <v>0</v>
      </c>
      <c r="AK50" s="52">
        <v>0</v>
      </c>
      <c r="AL50" s="52">
        <v>292565</v>
      </c>
      <c r="AM50" s="52">
        <v>0</v>
      </c>
      <c r="AN50" s="142"/>
      <c r="AO50" s="52">
        <v>0</v>
      </c>
      <c r="AP50" s="52">
        <v>0</v>
      </c>
      <c r="AQ50" s="52">
        <v>4788170</v>
      </c>
      <c r="AR50" s="52">
        <v>0</v>
      </c>
      <c r="AS50" s="52">
        <v>0</v>
      </c>
      <c r="AT50" s="52">
        <v>0</v>
      </c>
      <c r="AU50" s="95">
        <v>0</v>
      </c>
      <c r="AV50" s="99"/>
      <c r="AW50" s="89">
        <v>0</v>
      </c>
      <c r="AX50" s="89">
        <v>1</v>
      </c>
      <c r="AY50" s="55" t="s">
        <v>41</v>
      </c>
      <c r="AZ50" s="102" t="s">
        <v>95</v>
      </c>
      <c r="BA50" s="99" t="s">
        <v>1038</v>
      </c>
      <c r="BB50" s="87">
        <v>80</v>
      </c>
      <c r="BC50" s="83">
        <v>11904102</v>
      </c>
      <c r="BD50" s="83">
        <v>8502930</v>
      </c>
      <c r="BE50" s="83">
        <v>7652637</v>
      </c>
      <c r="BF50" s="83">
        <v>28343100</v>
      </c>
      <c r="BG50" s="55" t="s">
        <v>42</v>
      </c>
      <c r="BH50" s="87">
        <v>80</v>
      </c>
      <c r="BI50" s="150" t="s">
        <v>1039</v>
      </c>
      <c r="BJ50" s="55" t="s">
        <v>46</v>
      </c>
    </row>
    <row r="51" spans="1:62" s="237" customFormat="1" ht="11.25" customHeight="1" x14ac:dyDescent="0.15">
      <c r="A51" s="248" t="s">
        <v>145</v>
      </c>
      <c r="B51" s="52" t="s">
        <v>47</v>
      </c>
      <c r="C51" s="57" t="s">
        <v>1040</v>
      </c>
      <c r="D51" s="57" t="s">
        <v>1041</v>
      </c>
      <c r="E51" s="57"/>
      <c r="F51" s="231"/>
      <c r="G51" s="57">
        <v>96000</v>
      </c>
      <c r="H51" s="52">
        <v>43000</v>
      </c>
      <c r="I51" s="52">
        <v>2252</v>
      </c>
      <c r="J51" s="52">
        <v>137</v>
      </c>
      <c r="K51" s="52">
        <v>48</v>
      </c>
      <c r="L51" s="52">
        <v>10</v>
      </c>
      <c r="M51" s="52">
        <v>2000</v>
      </c>
      <c r="N51" s="52">
        <v>0</v>
      </c>
      <c r="O51" s="52">
        <v>2252</v>
      </c>
      <c r="P51" s="52">
        <v>0</v>
      </c>
      <c r="Q51" s="52">
        <v>656</v>
      </c>
      <c r="R51" s="52">
        <v>100</v>
      </c>
      <c r="S51" s="52">
        <v>50</v>
      </c>
      <c r="T51" s="52">
        <v>0</v>
      </c>
      <c r="U51" s="52">
        <v>0</v>
      </c>
      <c r="V51" s="52">
        <v>0</v>
      </c>
      <c r="W51" s="52">
        <v>0</v>
      </c>
      <c r="X51" s="52">
        <v>0</v>
      </c>
      <c r="Y51" s="52">
        <v>3924</v>
      </c>
      <c r="Z51" s="52">
        <v>772</v>
      </c>
      <c r="AA51" s="89">
        <v>0.88</v>
      </c>
      <c r="AB51" s="89">
        <v>0</v>
      </c>
      <c r="AC51" s="89">
        <v>0.12</v>
      </c>
      <c r="AD51" s="52">
        <v>441</v>
      </c>
      <c r="AE51" s="52">
        <v>800000</v>
      </c>
      <c r="AF51" s="52">
        <v>62</v>
      </c>
      <c r="AG51" s="95">
        <v>3000000</v>
      </c>
      <c r="AH51" s="99"/>
      <c r="AI51" s="141">
        <v>545000</v>
      </c>
      <c r="AJ51" s="52">
        <v>0</v>
      </c>
      <c r="AK51" s="52">
        <v>0</v>
      </c>
      <c r="AL51" s="52">
        <v>375000</v>
      </c>
      <c r="AM51" s="52">
        <v>0</v>
      </c>
      <c r="AN51" s="142"/>
      <c r="AO51" s="52">
        <v>6000000</v>
      </c>
      <c r="AP51" s="52">
        <v>0</v>
      </c>
      <c r="AQ51" s="52">
        <v>0</v>
      </c>
      <c r="AR51" s="52">
        <v>0</v>
      </c>
      <c r="AS51" s="52">
        <v>0</v>
      </c>
      <c r="AT51" s="52">
        <v>0</v>
      </c>
      <c r="AU51" s="95">
        <v>0</v>
      </c>
      <c r="AV51" s="99"/>
      <c r="AW51" s="89">
        <v>1</v>
      </c>
      <c r="AX51" s="89">
        <v>0</v>
      </c>
      <c r="AY51" s="55" t="s">
        <v>50</v>
      </c>
      <c r="AZ51" s="102" t="s">
        <v>50</v>
      </c>
      <c r="BA51" s="99"/>
      <c r="BB51" s="87">
        <v>71.930000000000007</v>
      </c>
      <c r="BC51" s="83">
        <v>95000000</v>
      </c>
      <c r="BD51" s="83">
        <v>50000000</v>
      </c>
      <c r="BE51" s="83">
        <v>48000000</v>
      </c>
      <c r="BF51" s="83">
        <v>155000000</v>
      </c>
      <c r="BG51" s="55" t="s">
        <v>42</v>
      </c>
      <c r="BH51" s="87">
        <v>59.75</v>
      </c>
      <c r="BI51" s="150"/>
      <c r="BJ51" s="55" t="s">
        <v>46</v>
      </c>
    </row>
    <row r="52" spans="1:62" s="56" customFormat="1" ht="11.25" customHeight="1" x14ac:dyDescent="0.15">
      <c r="A52" s="249" t="s">
        <v>324</v>
      </c>
      <c r="B52" s="52"/>
      <c r="C52" s="57"/>
      <c r="D52" s="57"/>
      <c r="E52" s="57"/>
      <c r="F52" s="231"/>
      <c r="G52" s="57"/>
      <c r="H52" s="52"/>
      <c r="I52" s="52"/>
      <c r="J52" s="52"/>
      <c r="K52" s="52"/>
      <c r="L52" s="52"/>
      <c r="M52" s="52"/>
      <c r="N52" s="52"/>
      <c r="O52" s="52"/>
      <c r="P52" s="52"/>
      <c r="Q52" s="52"/>
      <c r="R52" s="52"/>
      <c r="S52" s="52"/>
      <c r="T52" s="52"/>
      <c r="U52" s="52"/>
      <c r="V52" s="52"/>
      <c r="W52" s="52"/>
      <c r="X52" s="52"/>
      <c r="Y52" s="52"/>
      <c r="Z52" s="52"/>
      <c r="AA52" s="89"/>
      <c r="AB52" s="89"/>
      <c r="AC52" s="89"/>
      <c r="AD52" s="52"/>
      <c r="AE52" s="52"/>
      <c r="AF52" s="52"/>
      <c r="AG52" s="95"/>
      <c r="AH52" s="99"/>
      <c r="AI52" s="141"/>
      <c r="AJ52" s="52"/>
      <c r="AK52" s="52"/>
      <c r="AL52" s="52"/>
      <c r="AM52" s="52"/>
      <c r="AN52" s="142"/>
      <c r="AO52" s="52"/>
      <c r="AP52" s="52"/>
      <c r="AQ52" s="52"/>
      <c r="AR52" s="52"/>
      <c r="AS52" s="52"/>
      <c r="AT52" s="52"/>
      <c r="AU52" s="95"/>
      <c r="AV52" s="99"/>
      <c r="AW52" s="89"/>
      <c r="AX52" s="89"/>
      <c r="AY52" s="55"/>
      <c r="AZ52" s="102"/>
      <c r="BA52" s="99"/>
      <c r="BB52" s="87"/>
      <c r="BC52" s="83"/>
      <c r="BD52" s="83"/>
      <c r="BE52" s="83"/>
      <c r="BF52" s="83"/>
      <c r="BG52" s="55"/>
      <c r="BH52" s="87"/>
      <c r="BI52" s="150"/>
      <c r="BJ52" s="55"/>
    </row>
    <row r="53" spans="1:62" s="237" customFormat="1" ht="11.25" customHeight="1" x14ac:dyDescent="0.15">
      <c r="A53" s="248" t="s">
        <v>70</v>
      </c>
      <c r="B53" s="52" t="s">
        <v>68</v>
      </c>
      <c r="C53" s="57" t="s">
        <v>69</v>
      </c>
      <c r="D53" s="57" t="s">
        <v>71</v>
      </c>
      <c r="E53" s="57" t="s">
        <v>72</v>
      </c>
      <c r="F53" s="231"/>
      <c r="G53" s="57">
        <v>90598</v>
      </c>
      <c r="H53" s="52">
        <v>41377</v>
      </c>
      <c r="I53" s="52">
        <v>559</v>
      </c>
      <c r="J53" s="52">
        <v>112</v>
      </c>
      <c r="K53" s="52">
        <v>0</v>
      </c>
      <c r="L53" s="52">
        <v>0</v>
      </c>
      <c r="M53" s="52">
        <v>0</v>
      </c>
      <c r="N53" s="52">
        <v>0</v>
      </c>
      <c r="O53" s="52">
        <v>50</v>
      </c>
      <c r="P53" s="52">
        <v>23</v>
      </c>
      <c r="Q53" s="52">
        <v>0</v>
      </c>
      <c r="R53" s="52">
        <v>38</v>
      </c>
      <c r="S53" s="52">
        <v>0</v>
      </c>
      <c r="T53" s="52">
        <v>0</v>
      </c>
      <c r="U53" s="52">
        <v>0</v>
      </c>
      <c r="V53" s="52">
        <v>0</v>
      </c>
      <c r="W53" s="52">
        <v>0</v>
      </c>
      <c r="X53" s="52">
        <v>0</v>
      </c>
      <c r="Y53" s="52">
        <v>3284</v>
      </c>
      <c r="Z53" s="52">
        <v>0</v>
      </c>
      <c r="AA53" s="89">
        <v>0.95</v>
      </c>
      <c r="AB53" s="89">
        <v>0.02</v>
      </c>
      <c r="AC53" s="89">
        <v>0.03</v>
      </c>
      <c r="AD53" s="52">
        <v>78</v>
      </c>
      <c r="AE53" s="52">
        <v>57000</v>
      </c>
      <c r="AF53" s="52">
        <v>150</v>
      </c>
      <c r="AG53" s="95">
        <v>528000</v>
      </c>
      <c r="AH53" s="99" t="s">
        <v>73</v>
      </c>
      <c r="AI53" s="141">
        <v>15680</v>
      </c>
      <c r="AJ53" s="52">
        <v>0</v>
      </c>
      <c r="AK53" s="52">
        <v>0</v>
      </c>
      <c r="AL53" s="52">
        <v>6250</v>
      </c>
      <c r="AM53" s="52">
        <v>0</v>
      </c>
      <c r="AN53" s="142"/>
      <c r="AO53" s="52">
        <v>1453425</v>
      </c>
      <c r="AP53" s="52">
        <v>61901</v>
      </c>
      <c r="AQ53" s="52">
        <v>0</v>
      </c>
      <c r="AR53" s="52">
        <v>0</v>
      </c>
      <c r="AS53" s="52">
        <v>0</v>
      </c>
      <c r="AT53" s="52">
        <v>0</v>
      </c>
      <c r="AU53" s="95">
        <v>0</v>
      </c>
      <c r="AV53" s="99"/>
      <c r="AW53" s="89">
        <v>0.96</v>
      </c>
      <c r="AX53" s="89">
        <v>0.04</v>
      </c>
      <c r="AY53" s="55" t="s">
        <v>50</v>
      </c>
      <c r="AZ53" s="102" t="s">
        <v>50</v>
      </c>
      <c r="BA53" s="99"/>
      <c r="BB53" s="87">
        <v>108.4</v>
      </c>
      <c r="BC53" s="83">
        <v>1176501</v>
      </c>
      <c r="BD53" s="83">
        <v>393926</v>
      </c>
      <c r="BE53" s="83">
        <v>1757570</v>
      </c>
      <c r="BF53" s="83">
        <v>3332997</v>
      </c>
      <c r="BG53" s="55" t="s">
        <v>42</v>
      </c>
      <c r="BH53" s="87">
        <v>108.4</v>
      </c>
      <c r="BI53" s="150"/>
      <c r="BJ53" s="55" t="s">
        <v>46</v>
      </c>
    </row>
    <row r="54" spans="1:62" s="237" customFormat="1" ht="11.25" customHeight="1" x14ac:dyDescent="0.15">
      <c r="A54" s="248" t="s">
        <v>146</v>
      </c>
      <c r="B54" s="52" t="s">
        <v>1042</v>
      </c>
      <c r="C54" s="57" t="s">
        <v>194</v>
      </c>
      <c r="D54" s="57" t="s">
        <v>1043</v>
      </c>
      <c r="E54" s="57" t="s">
        <v>1044</v>
      </c>
      <c r="F54" s="231"/>
      <c r="G54" s="57">
        <v>18278</v>
      </c>
      <c r="H54" s="52">
        <v>7808</v>
      </c>
      <c r="I54" s="52">
        <v>509</v>
      </c>
      <c r="J54" s="52">
        <v>26</v>
      </c>
      <c r="K54" s="52">
        <v>65</v>
      </c>
      <c r="L54" s="52">
        <v>0</v>
      </c>
      <c r="M54" s="52">
        <v>543</v>
      </c>
      <c r="N54" s="52">
        <v>243</v>
      </c>
      <c r="O54" s="52">
        <v>487</v>
      </c>
      <c r="P54" s="52">
        <v>0</v>
      </c>
      <c r="Q54" s="52">
        <v>0</v>
      </c>
      <c r="R54" s="52">
        <v>0</v>
      </c>
      <c r="S54" s="52">
        <v>0</v>
      </c>
      <c r="T54" s="52">
        <v>0</v>
      </c>
      <c r="U54" s="52">
        <v>0</v>
      </c>
      <c r="V54" s="52">
        <v>0</v>
      </c>
      <c r="W54" s="52">
        <v>0</v>
      </c>
      <c r="X54" s="52">
        <v>0</v>
      </c>
      <c r="Y54" s="52">
        <v>335</v>
      </c>
      <c r="Z54" s="52">
        <v>60</v>
      </c>
      <c r="AA54" s="89">
        <v>0.97</v>
      </c>
      <c r="AB54" s="89">
        <v>0</v>
      </c>
      <c r="AC54" s="89">
        <v>0.03</v>
      </c>
      <c r="AD54" s="52">
        <v>72</v>
      </c>
      <c r="AE54" s="52">
        <v>93600</v>
      </c>
      <c r="AF54" s="52">
        <v>134</v>
      </c>
      <c r="AG54" s="95">
        <v>927150</v>
      </c>
      <c r="AH54" s="99"/>
      <c r="AI54" s="141">
        <v>45742</v>
      </c>
      <c r="AJ54" s="52">
        <v>0</v>
      </c>
      <c r="AK54" s="52">
        <v>0</v>
      </c>
      <c r="AL54" s="52">
        <v>1728</v>
      </c>
      <c r="AM54" s="52">
        <v>0</v>
      </c>
      <c r="AN54" s="142"/>
      <c r="AO54" s="52">
        <v>1113940</v>
      </c>
      <c r="AP54" s="52">
        <v>0</v>
      </c>
      <c r="AQ54" s="52">
        <v>307026</v>
      </c>
      <c r="AR54" s="52">
        <v>0</v>
      </c>
      <c r="AS54" s="52">
        <v>0</v>
      </c>
      <c r="AT54" s="52">
        <v>0</v>
      </c>
      <c r="AU54" s="95">
        <v>0</v>
      </c>
      <c r="AV54" s="99"/>
      <c r="AW54" s="89">
        <v>0.75</v>
      </c>
      <c r="AX54" s="89">
        <v>0.25</v>
      </c>
      <c r="AY54" s="55" t="s">
        <v>50</v>
      </c>
      <c r="AZ54" s="102" t="s">
        <v>95</v>
      </c>
      <c r="BA54" s="99"/>
      <c r="BB54" s="87">
        <v>69.03</v>
      </c>
      <c r="BC54" s="83">
        <v>3023579</v>
      </c>
      <c r="BD54" s="83">
        <v>7341708</v>
      </c>
      <c r="BE54" s="83">
        <v>4438773</v>
      </c>
      <c r="BF54" s="83">
        <v>15174848</v>
      </c>
      <c r="BG54" s="55" t="s">
        <v>42</v>
      </c>
      <c r="BH54" s="87">
        <v>67</v>
      </c>
      <c r="BI54" s="150"/>
      <c r="BJ54" s="55" t="s">
        <v>42</v>
      </c>
    </row>
    <row r="55" spans="1:62" s="56" customFormat="1" ht="11.25" customHeight="1" x14ac:dyDescent="0.15">
      <c r="A55" s="248" t="s">
        <v>159</v>
      </c>
      <c r="B55" s="52" t="s">
        <v>1089</v>
      </c>
      <c r="C55" s="57" t="s">
        <v>1090</v>
      </c>
      <c r="D55" s="57" t="s">
        <v>1091</v>
      </c>
      <c r="E55" s="57" t="s">
        <v>1092</v>
      </c>
      <c r="F55" s="231"/>
      <c r="G55" s="57">
        <v>37662</v>
      </c>
      <c r="H55" s="52">
        <v>13877</v>
      </c>
      <c r="I55" s="52">
        <v>813</v>
      </c>
      <c r="J55" s="52">
        <v>70</v>
      </c>
      <c r="K55" s="52">
        <v>0</v>
      </c>
      <c r="L55" s="52">
        <v>10</v>
      </c>
      <c r="M55" s="52">
        <v>0</v>
      </c>
      <c r="N55" s="52">
        <v>97</v>
      </c>
      <c r="O55" s="52">
        <v>200</v>
      </c>
      <c r="P55" s="52">
        <v>0</v>
      </c>
      <c r="Q55" s="52">
        <v>16</v>
      </c>
      <c r="R55" s="52">
        <v>0</v>
      </c>
      <c r="S55" s="52">
        <v>0</v>
      </c>
      <c r="T55" s="52">
        <v>0</v>
      </c>
      <c r="U55" s="52">
        <v>0</v>
      </c>
      <c r="V55" s="52">
        <v>0</v>
      </c>
      <c r="W55" s="52">
        <v>16</v>
      </c>
      <c r="X55" s="52">
        <v>0</v>
      </c>
      <c r="Y55" s="52">
        <v>1600</v>
      </c>
      <c r="Z55" s="52">
        <v>0</v>
      </c>
      <c r="AA55" s="89">
        <v>0.99</v>
      </c>
      <c r="AB55" s="89">
        <v>0.01</v>
      </c>
      <c r="AC55" s="89">
        <v>0</v>
      </c>
      <c r="AD55" s="52">
        <v>136</v>
      </c>
      <c r="AE55" s="52">
        <v>252904</v>
      </c>
      <c r="AF55" s="52">
        <v>100</v>
      </c>
      <c r="AG55" s="95">
        <v>1712397</v>
      </c>
      <c r="AH55" s="99"/>
      <c r="AI55" s="141">
        <v>903486</v>
      </c>
      <c r="AJ55" s="52">
        <v>0</v>
      </c>
      <c r="AK55" s="52">
        <v>7976</v>
      </c>
      <c r="AL55" s="52">
        <v>0</v>
      </c>
      <c r="AM55" s="52">
        <v>0</v>
      </c>
      <c r="AN55" s="142"/>
      <c r="AO55" s="52">
        <v>775950</v>
      </c>
      <c r="AP55" s="52">
        <v>40184</v>
      </c>
      <c r="AQ55" s="52">
        <v>0</v>
      </c>
      <c r="AR55" s="52">
        <v>0</v>
      </c>
      <c r="AS55" s="52">
        <v>0</v>
      </c>
      <c r="AT55" s="52">
        <v>29183</v>
      </c>
      <c r="AU55" s="95">
        <v>0</v>
      </c>
      <c r="AV55" s="99"/>
      <c r="AW55" s="89">
        <v>0.99</v>
      </c>
      <c r="AX55" s="89">
        <v>0.01</v>
      </c>
      <c r="AY55" s="55" t="s">
        <v>41</v>
      </c>
      <c r="AZ55" s="102" t="s">
        <v>95</v>
      </c>
      <c r="BA55" s="99"/>
      <c r="BB55" s="87">
        <v>76.400000000000006</v>
      </c>
      <c r="BC55" s="83">
        <v>6216324</v>
      </c>
      <c r="BD55" s="83">
        <v>2858617</v>
      </c>
      <c r="BE55" s="83">
        <v>10273863</v>
      </c>
      <c r="BF55" s="83">
        <v>19348804</v>
      </c>
      <c r="BG55" s="55" t="s">
        <v>42</v>
      </c>
      <c r="BH55" s="87">
        <v>76.400000000000006</v>
      </c>
      <c r="BI55" s="150"/>
      <c r="BJ55" s="55" t="s">
        <v>46</v>
      </c>
    </row>
    <row r="56" spans="1:62" s="56" customFormat="1" ht="11.25" customHeight="1" x14ac:dyDescent="0.15">
      <c r="A56" s="248" t="s">
        <v>360</v>
      </c>
      <c r="B56" s="52" t="s">
        <v>1093</v>
      </c>
      <c r="C56" s="57" t="s">
        <v>1094</v>
      </c>
      <c r="D56" s="57" t="s">
        <v>1095</v>
      </c>
      <c r="E56" s="57" t="s">
        <v>1096</v>
      </c>
      <c r="F56" s="231"/>
      <c r="G56" s="57">
        <v>198000</v>
      </c>
      <c r="H56" s="52">
        <v>80000</v>
      </c>
      <c r="I56" s="52">
        <v>1839</v>
      </c>
      <c r="J56" s="52">
        <v>429</v>
      </c>
      <c r="K56" s="52">
        <v>7</v>
      </c>
      <c r="L56" s="52">
        <v>573</v>
      </c>
      <c r="M56" s="52"/>
      <c r="N56" s="52"/>
      <c r="O56" s="52">
        <v>281</v>
      </c>
      <c r="P56" s="52"/>
      <c r="Q56" s="52"/>
      <c r="R56" s="52"/>
      <c r="S56" s="52"/>
      <c r="T56" s="52"/>
      <c r="U56" s="52"/>
      <c r="V56" s="52"/>
      <c r="W56" s="52"/>
      <c r="X56" s="52"/>
      <c r="Y56" s="52">
        <v>2500</v>
      </c>
      <c r="Z56" s="52">
        <v>0</v>
      </c>
      <c r="AA56" s="89">
        <v>0.9</v>
      </c>
      <c r="AB56" s="89">
        <v>0.1</v>
      </c>
      <c r="AC56" s="89">
        <v>0</v>
      </c>
      <c r="AD56" s="52">
        <v>50</v>
      </c>
      <c r="AE56" s="52">
        <v>25000</v>
      </c>
      <c r="AF56" s="52">
        <v>400</v>
      </c>
      <c r="AG56" s="95">
        <v>2000000</v>
      </c>
      <c r="AH56" s="99"/>
      <c r="AI56" s="141">
        <v>9450</v>
      </c>
      <c r="AJ56" s="52">
        <v>0</v>
      </c>
      <c r="AK56" s="52">
        <v>169</v>
      </c>
      <c r="AL56" s="52">
        <v>0</v>
      </c>
      <c r="AM56" s="52">
        <v>0</v>
      </c>
      <c r="AN56" s="142" t="s">
        <v>1097</v>
      </c>
      <c r="AO56" s="52">
        <v>6043236</v>
      </c>
      <c r="AP56" s="52">
        <v>0</v>
      </c>
      <c r="AQ56" s="52">
        <v>32000</v>
      </c>
      <c r="AR56" s="52">
        <v>0</v>
      </c>
      <c r="AS56" s="52">
        <v>0</v>
      </c>
      <c r="AT56" s="52">
        <v>0</v>
      </c>
      <c r="AU56" s="95">
        <v>0</v>
      </c>
      <c r="AV56" s="99"/>
      <c r="AW56" s="89">
        <v>0.9</v>
      </c>
      <c r="AX56" s="89">
        <v>0.1</v>
      </c>
      <c r="AY56" s="55" t="s">
        <v>41</v>
      </c>
      <c r="AZ56" s="102" t="s">
        <v>41</v>
      </c>
      <c r="BA56" s="99" t="s">
        <v>1098</v>
      </c>
      <c r="BB56" s="87">
        <v>93</v>
      </c>
      <c r="BC56" s="83">
        <v>0</v>
      </c>
      <c r="BD56" s="83">
        <v>0</v>
      </c>
      <c r="BE56" s="83">
        <v>0</v>
      </c>
      <c r="BF56" s="83">
        <v>6161628</v>
      </c>
      <c r="BG56" s="55" t="s">
        <v>42</v>
      </c>
      <c r="BH56" s="87">
        <v>93</v>
      </c>
      <c r="BI56" s="150"/>
      <c r="BJ56" s="55" t="s">
        <v>46</v>
      </c>
    </row>
    <row r="57" spans="1:62" s="237" customFormat="1" ht="11.25" customHeight="1" x14ac:dyDescent="0.15">
      <c r="A57" s="248" t="s">
        <v>361</v>
      </c>
      <c r="B57" s="52" t="s">
        <v>1045</v>
      </c>
      <c r="C57" s="57" t="s">
        <v>1046</v>
      </c>
      <c r="D57" s="57" t="s">
        <v>1047</v>
      </c>
      <c r="E57" s="57" t="s">
        <v>1048</v>
      </c>
      <c r="F57" s="231"/>
      <c r="G57" s="57">
        <v>23500</v>
      </c>
      <c r="H57" s="52">
        <v>5880</v>
      </c>
      <c r="I57" s="52">
        <v>563</v>
      </c>
      <c r="J57" s="52">
        <v>51</v>
      </c>
      <c r="K57" s="52">
        <v>18</v>
      </c>
      <c r="L57" s="52">
        <v>12</v>
      </c>
      <c r="M57" s="52">
        <v>532</v>
      </c>
      <c r="N57" s="52">
        <v>0</v>
      </c>
      <c r="O57" s="52">
        <v>464</v>
      </c>
      <c r="P57" s="52">
        <v>23</v>
      </c>
      <c r="Q57" s="52">
        <v>0</v>
      </c>
      <c r="R57" s="52">
        <v>0</v>
      </c>
      <c r="S57" s="52">
        <v>0</v>
      </c>
      <c r="T57" s="52">
        <v>0</v>
      </c>
      <c r="U57" s="52">
        <v>0</v>
      </c>
      <c r="V57" s="52">
        <v>0</v>
      </c>
      <c r="W57" s="52">
        <v>0</v>
      </c>
      <c r="X57" s="52">
        <v>0</v>
      </c>
      <c r="Y57" s="52">
        <v>641</v>
      </c>
      <c r="Z57" s="52">
        <v>79</v>
      </c>
      <c r="AA57" s="89">
        <v>1</v>
      </c>
      <c r="AB57" s="89">
        <v>0</v>
      </c>
      <c r="AC57" s="89">
        <v>0</v>
      </c>
      <c r="AD57" s="52">
        <v>128</v>
      </c>
      <c r="AE57" s="52">
        <v>216000</v>
      </c>
      <c r="AF57" s="52">
        <v>88</v>
      </c>
      <c r="AG57" s="95">
        <v>1320000</v>
      </c>
      <c r="AH57" s="99"/>
      <c r="AI57" s="141">
        <v>87241</v>
      </c>
      <c r="AJ57" s="52">
        <v>0</v>
      </c>
      <c r="AK57" s="52">
        <v>0</v>
      </c>
      <c r="AL57" s="52">
        <v>19235</v>
      </c>
      <c r="AM57" s="52">
        <v>3560</v>
      </c>
      <c r="AN57" s="142" t="s">
        <v>1049</v>
      </c>
      <c r="AO57" s="52">
        <v>0</v>
      </c>
      <c r="AP57" s="52">
        <v>0</v>
      </c>
      <c r="AQ57" s="52">
        <v>216839</v>
      </c>
      <c r="AR57" s="52">
        <v>0</v>
      </c>
      <c r="AS57" s="52">
        <v>0</v>
      </c>
      <c r="AT57" s="52">
        <v>0</v>
      </c>
      <c r="AU57" s="95">
        <v>0</v>
      </c>
      <c r="AV57" s="99"/>
      <c r="AW57" s="89">
        <v>1</v>
      </c>
      <c r="AX57" s="89">
        <v>0</v>
      </c>
      <c r="AY57" s="55" t="s">
        <v>50</v>
      </c>
      <c r="AZ57" s="102" t="s">
        <v>41</v>
      </c>
      <c r="BA57" s="99"/>
      <c r="BB57" s="87">
        <v>31.62</v>
      </c>
      <c r="BC57" s="83">
        <v>7744159</v>
      </c>
      <c r="BD57" s="83">
        <v>7625249</v>
      </c>
      <c r="BE57" s="83">
        <v>7959907</v>
      </c>
      <c r="BF57" s="83">
        <v>23329317</v>
      </c>
      <c r="BG57" s="55" t="s">
        <v>42</v>
      </c>
      <c r="BH57" s="87">
        <v>31.62</v>
      </c>
      <c r="BI57" s="150"/>
      <c r="BJ57" s="55" t="s">
        <v>42</v>
      </c>
    </row>
    <row r="58" spans="1:62" s="237" customFormat="1" ht="11.25" customHeight="1" x14ac:dyDescent="0.15">
      <c r="A58" s="248" t="s">
        <v>147</v>
      </c>
      <c r="B58" s="52" t="s">
        <v>1050</v>
      </c>
      <c r="C58" s="57" t="s">
        <v>185</v>
      </c>
      <c r="D58" s="57" t="s">
        <v>1051</v>
      </c>
      <c r="E58" s="57" t="s">
        <v>1052</v>
      </c>
      <c r="F58" s="231"/>
      <c r="G58" s="57">
        <v>6511</v>
      </c>
      <c r="H58" s="52">
        <v>3481</v>
      </c>
      <c r="I58" s="52">
        <v>275</v>
      </c>
      <c r="J58" s="52">
        <v>8</v>
      </c>
      <c r="K58" s="52">
        <v>0</v>
      </c>
      <c r="L58" s="52">
        <v>2</v>
      </c>
      <c r="M58" s="52">
        <v>275</v>
      </c>
      <c r="N58" s="52">
        <v>3</v>
      </c>
      <c r="O58" s="52">
        <v>275</v>
      </c>
      <c r="P58" s="52">
        <v>0</v>
      </c>
      <c r="Q58" s="52">
        <v>1</v>
      </c>
      <c r="R58" s="52">
        <v>1</v>
      </c>
      <c r="S58" s="52">
        <v>0</v>
      </c>
      <c r="T58" s="52">
        <v>0</v>
      </c>
      <c r="U58" s="52">
        <v>1</v>
      </c>
      <c r="V58" s="52">
        <v>0</v>
      </c>
      <c r="W58" s="52">
        <v>0</v>
      </c>
      <c r="X58" s="52">
        <v>0</v>
      </c>
      <c r="Y58" s="52">
        <v>300</v>
      </c>
      <c r="Z58" s="52">
        <v>25</v>
      </c>
      <c r="AA58" s="89">
        <v>0.99</v>
      </c>
      <c r="AB58" s="89">
        <v>0</v>
      </c>
      <c r="AC58" s="89">
        <v>0.01</v>
      </c>
      <c r="AD58" s="52">
        <v>64</v>
      </c>
      <c r="AE58" s="52">
        <v>128000</v>
      </c>
      <c r="AF58" s="52">
        <v>63</v>
      </c>
      <c r="AG58" s="95">
        <v>180000</v>
      </c>
      <c r="AH58" s="99"/>
      <c r="AI58" s="141">
        <v>66821</v>
      </c>
      <c r="AJ58" s="52">
        <v>0</v>
      </c>
      <c r="AK58" s="52">
        <v>0</v>
      </c>
      <c r="AL58" s="52">
        <v>2496</v>
      </c>
      <c r="AM58" s="52"/>
      <c r="AN58" s="142"/>
      <c r="AO58" s="52">
        <v>1579628</v>
      </c>
      <c r="AP58" s="52">
        <v>0</v>
      </c>
      <c r="AQ58" s="52">
        <v>0</v>
      </c>
      <c r="AR58" s="52">
        <v>0</v>
      </c>
      <c r="AS58" s="52"/>
      <c r="AT58" s="52"/>
      <c r="AU58" s="95">
        <v>63912</v>
      </c>
      <c r="AV58" s="99" t="s">
        <v>1053</v>
      </c>
      <c r="AW58" s="89">
        <v>0.93</v>
      </c>
      <c r="AX58" s="89">
        <v>7.0000000000000007E-2</v>
      </c>
      <c r="AY58" s="55" t="s">
        <v>50</v>
      </c>
      <c r="AZ58" s="102" t="s">
        <v>41</v>
      </c>
      <c r="BA58" s="99" t="s">
        <v>1054</v>
      </c>
      <c r="BB58" s="87">
        <v>79.39</v>
      </c>
      <c r="BC58" s="83">
        <v>7458691</v>
      </c>
      <c r="BD58" s="83">
        <v>8571707</v>
      </c>
      <c r="BE58" s="83">
        <v>5525377</v>
      </c>
      <c r="BF58" s="83">
        <v>21555776</v>
      </c>
      <c r="BG58" s="55" t="s">
        <v>42</v>
      </c>
      <c r="BH58" s="87">
        <v>78</v>
      </c>
      <c r="BI58" s="150"/>
      <c r="BJ58" s="55" t="s">
        <v>46</v>
      </c>
    </row>
    <row r="59" spans="1:62" s="56" customFormat="1" ht="11.25" customHeight="1" x14ac:dyDescent="0.15">
      <c r="A59" s="248" t="s">
        <v>362</v>
      </c>
      <c r="B59" s="52" t="s">
        <v>1099</v>
      </c>
      <c r="C59" s="57" t="s">
        <v>1100</v>
      </c>
      <c r="D59" s="57" t="s">
        <v>1101</v>
      </c>
      <c r="E59" s="57" t="s">
        <v>1102</v>
      </c>
      <c r="F59" s="231"/>
      <c r="G59" s="57">
        <v>127000</v>
      </c>
      <c r="H59" s="52">
        <v>58500</v>
      </c>
      <c r="I59" s="52">
        <v>1742</v>
      </c>
      <c r="J59" s="52">
        <v>279</v>
      </c>
      <c r="K59" s="52">
        <v>45</v>
      </c>
      <c r="L59" s="52">
        <v>0</v>
      </c>
      <c r="M59" s="52">
        <v>4</v>
      </c>
      <c r="N59" s="52">
        <v>0</v>
      </c>
      <c r="O59" s="52">
        <v>900</v>
      </c>
      <c r="P59" s="52">
        <v>0</v>
      </c>
      <c r="Q59" s="52">
        <v>4597</v>
      </c>
      <c r="R59" s="52">
        <v>225</v>
      </c>
      <c r="S59" s="52">
        <v>11</v>
      </c>
      <c r="T59" s="52">
        <v>0</v>
      </c>
      <c r="U59" s="52">
        <v>0</v>
      </c>
      <c r="V59" s="52">
        <v>0</v>
      </c>
      <c r="W59" s="52">
        <v>500</v>
      </c>
      <c r="X59" s="52">
        <v>0</v>
      </c>
      <c r="Y59" s="52">
        <v>3798</v>
      </c>
      <c r="Z59" s="52">
        <v>142</v>
      </c>
      <c r="AA59" s="89">
        <v>0.03</v>
      </c>
      <c r="AB59" s="89">
        <v>0.97</v>
      </c>
      <c r="AC59" s="89">
        <v>0</v>
      </c>
      <c r="AD59" s="52">
        <v>270</v>
      </c>
      <c r="AE59" s="52">
        <v>489000</v>
      </c>
      <c r="AF59" s="52">
        <v>149</v>
      </c>
      <c r="AG59" s="95">
        <v>1620880</v>
      </c>
      <c r="AH59" s="99"/>
      <c r="AI59" s="141">
        <v>1127113</v>
      </c>
      <c r="AJ59" s="52">
        <v>6</v>
      </c>
      <c r="AK59" s="52">
        <v>1109</v>
      </c>
      <c r="AL59" s="52">
        <v>128836</v>
      </c>
      <c r="AM59" s="52">
        <v>0</v>
      </c>
      <c r="AN59" s="142"/>
      <c r="AO59" s="52">
        <v>3288982</v>
      </c>
      <c r="AP59" s="52">
        <v>835708</v>
      </c>
      <c r="AQ59" s="52">
        <v>258929</v>
      </c>
      <c r="AR59" s="52">
        <v>0</v>
      </c>
      <c r="AS59" s="52">
        <v>0</v>
      </c>
      <c r="AT59" s="52">
        <v>0</v>
      </c>
      <c r="AU59" s="95">
        <v>0</v>
      </c>
      <c r="AV59" s="99"/>
      <c r="AW59" s="89">
        <v>0.75</v>
      </c>
      <c r="AX59" s="89">
        <v>0.25</v>
      </c>
      <c r="AY59" s="55" t="s">
        <v>50</v>
      </c>
      <c r="AZ59" s="102" t="s">
        <v>50</v>
      </c>
      <c r="BA59" s="99"/>
      <c r="BB59" s="87">
        <v>80</v>
      </c>
      <c r="BC59" s="83">
        <v>27000000</v>
      </c>
      <c r="BD59" s="83">
        <v>230000000</v>
      </c>
      <c r="BE59" s="83">
        <v>27000000</v>
      </c>
      <c r="BF59" s="83">
        <v>284000000</v>
      </c>
      <c r="BG59" s="55" t="s">
        <v>42</v>
      </c>
      <c r="BH59" s="87">
        <v>79.88</v>
      </c>
      <c r="BI59" s="150" t="s">
        <v>1103</v>
      </c>
      <c r="BJ59" s="55" t="s">
        <v>46</v>
      </c>
    </row>
    <row r="60" spans="1:62" s="237" customFormat="1" ht="11.25" customHeight="1" x14ac:dyDescent="0.15">
      <c r="A60" s="248" t="s">
        <v>148</v>
      </c>
      <c r="B60" s="52" t="s">
        <v>179</v>
      </c>
      <c r="C60" s="57" t="s">
        <v>196</v>
      </c>
      <c r="D60" s="57" t="s">
        <v>214</v>
      </c>
      <c r="E60" s="57" t="s">
        <v>234</v>
      </c>
      <c r="F60" s="231"/>
      <c r="G60" s="57">
        <v>18600</v>
      </c>
      <c r="H60" s="52">
        <v>7069</v>
      </c>
      <c r="I60" s="52">
        <v>500</v>
      </c>
      <c r="J60" s="52">
        <v>35</v>
      </c>
      <c r="K60" s="52">
        <v>20</v>
      </c>
      <c r="L60" s="52">
        <v>1</v>
      </c>
      <c r="M60" s="52">
        <v>130</v>
      </c>
      <c r="N60" s="52">
        <v>28</v>
      </c>
      <c r="O60" s="52">
        <v>350</v>
      </c>
      <c r="P60" s="52">
        <v>9</v>
      </c>
      <c r="Q60" s="52">
        <v>0</v>
      </c>
      <c r="R60" s="52">
        <v>0</v>
      </c>
      <c r="S60" s="52">
        <v>0</v>
      </c>
      <c r="T60" s="52">
        <v>0</v>
      </c>
      <c r="U60" s="52">
        <v>0</v>
      </c>
      <c r="V60" s="52">
        <v>0</v>
      </c>
      <c r="W60" s="52">
        <v>0</v>
      </c>
      <c r="X60" s="52">
        <v>0</v>
      </c>
      <c r="Y60" s="52">
        <v>1110</v>
      </c>
      <c r="Z60" s="52">
        <v>166</v>
      </c>
      <c r="AA60" s="89">
        <v>1</v>
      </c>
      <c r="AB60" s="89">
        <v>0</v>
      </c>
      <c r="AC60" s="89">
        <v>0</v>
      </c>
      <c r="AD60" s="52">
        <v>139</v>
      </c>
      <c r="AE60" s="52">
        <v>54000</v>
      </c>
      <c r="AF60" s="52">
        <v>127</v>
      </c>
      <c r="AG60" s="95">
        <v>1100000</v>
      </c>
      <c r="AH60" s="99"/>
      <c r="AI60" s="141">
        <v>63505</v>
      </c>
      <c r="AJ60" s="52">
        <v>0</v>
      </c>
      <c r="AK60" s="52">
        <v>0</v>
      </c>
      <c r="AL60" s="52">
        <v>38122</v>
      </c>
      <c r="AM60" s="52">
        <v>68581</v>
      </c>
      <c r="AN60" s="142" t="s">
        <v>1055</v>
      </c>
      <c r="AO60" s="52">
        <v>553702</v>
      </c>
      <c r="AP60" s="52">
        <v>632464</v>
      </c>
      <c r="AQ60" s="52">
        <v>515647</v>
      </c>
      <c r="AR60" s="52">
        <v>3900</v>
      </c>
      <c r="AS60" s="52">
        <v>0</v>
      </c>
      <c r="AT60" s="52">
        <v>0</v>
      </c>
      <c r="AU60" s="95">
        <v>0</v>
      </c>
      <c r="AV60" s="99"/>
      <c r="AW60" s="89">
        <v>0.32</v>
      </c>
      <c r="AX60" s="89">
        <v>0.68</v>
      </c>
      <c r="AY60" s="55" t="s">
        <v>95</v>
      </c>
      <c r="AZ60" s="102" t="s">
        <v>95</v>
      </c>
      <c r="BA60" s="99"/>
      <c r="BB60" s="87">
        <v>129</v>
      </c>
      <c r="BC60" s="83">
        <v>15444641</v>
      </c>
      <c r="BD60" s="83">
        <v>12757215</v>
      </c>
      <c r="BE60" s="83">
        <v>11559402</v>
      </c>
      <c r="BF60" s="83">
        <v>41777977</v>
      </c>
      <c r="BG60" s="55" t="s">
        <v>42</v>
      </c>
      <c r="BH60" s="87">
        <v>129</v>
      </c>
      <c r="BI60" s="150"/>
      <c r="BJ60" s="55" t="s">
        <v>42</v>
      </c>
    </row>
    <row r="61" spans="1:62" s="237" customFormat="1" ht="11.25" customHeight="1" x14ac:dyDescent="0.15">
      <c r="A61" s="248" t="s">
        <v>149</v>
      </c>
      <c r="B61" s="78" t="s">
        <v>180</v>
      </c>
      <c r="C61" s="76" t="s">
        <v>1056</v>
      </c>
      <c r="D61" s="76" t="s">
        <v>215</v>
      </c>
      <c r="E61" s="76" t="s">
        <v>235</v>
      </c>
      <c r="F61" s="232"/>
      <c r="G61" s="76">
        <v>75000</v>
      </c>
      <c r="H61" s="78">
        <v>36000</v>
      </c>
      <c r="I61" s="78">
        <v>1371</v>
      </c>
      <c r="J61" s="78">
        <v>246</v>
      </c>
      <c r="K61" s="78">
        <v>29</v>
      </c>
      <c r="L61" s="78">
        <v>0</v>
      </c>
      <c r="M61" s="78">
        <v>10</v>
      </c>
      <c r="N61" s="78">
        <v>0</v>
      </c>
      <c r="O61" s="78">
        <v>47</v>
      </c>
      <c r="P61" s="78">
        <v>0</v>
      </c>
      <c r="Q61" s="78">
        <v>0</v>
      </c>
      <c r="R61" s="78">
        <v>0</v>
      </c>
      <c r="S61" s="78">
        <v>0</v>
      </c>
      <c r="T61" s="78">
        <v>0</v>
      </c>
      <c r="U61" s="78">
        <v>0</v>
      </c>
      <c r="V61" s="78">
        <v>0</v>
      </c>
      <c r="W61" s="78">
        <v>0</v>
      </c>
      <c r="X61" s="78">
        <v>0</v>
      </c>
      <c r="Y61" s="78">
        <v>4500</v>
      </c>
      <c r="Z61" s="78">
        <v>125</v>
      </c>
      <c r="AA61" s="89">
        <v>1</v>
      </c>
      <c r="AB61" s="89">
        <v>0</v>
      </c>
      <c r="AC61" s="89">
        <v>0</v>
      </c>
      <c r="AD61" s="78">
        <v>158</v>
      </c>
      <c r="AE61" s="78">
        <v>177000</v>
      </c>
      <c r="AF61" s="78">
        <v>111</v>
      </c>
      <c r="AG61" s="96">
        <v>961400</v>
      </c>
      <c r="AH61" s="100"/>
      <c r="AI61" s="144">
        <v>199642</v>
      </c>
      <c r="AJ61" s="78">
        <v>312</v>
      </c>
      <c r="AK61" s="78">
        <v>0</v>
      </c>
      <c r="AL61" s="78">
        <v>265363</v>
      </c>
      <c r="AM61" s="78">
        <v>0</v>
      </c>
      <c r="AN61" s="145"/>
      <c r="AO61" s="78">
        <v>525051</v>
      </c>
      <c r="AP61" s="78">
        <v>103042</v>
      </c>
      <c r="AQ61" s="78">
        <v>0</v>
      </c>
      <c r="AR61" s="78">
        <v>0</v>
      </c>
      <c r="AS61" s="78">
        <v>0</v>
      </c>
      <c r="AT61" s="78">
        <v>0</v>
      </c>
      <c r="AU61" s="96">
        <v>0</v>
      </c>
      <c r="AV61" s="100"/>
      <c r="AW61" s="89">
        <v>0.84</v>
      </c>
      <c r="AX61" s="89">
        <v>0.16</v>
      </c>
      <c r="AY61" s="79" t="s">
        <v>50</v>
      </c>
      <c r="AZ61" s="103" t="s">
        <v>50</v>
      </c>
      <c r="BA61" s="100"/>
      <c r="BB61" s="88">
        <v>79.23</v>
      </c>
      <c r="BC61" s="84"/>
      <c r="BD61" s="84"/>
      <c r="BE61" s="84"/>
      <c r="BF61" s="84">
        <v>48358696</v>
      </c>
      <c r="BG61" s="79" t="s">
        <v>42</v>
      </c>
      <c r="BH61" s="87">
        <v>70</v>
      </c>
      <c r="BI61" s="161" t="s">
        <v>1057</v>
      </c>
      <c r="BJ61" s="79" t="s">
        <v>46</v>
      </c>
    </row>
    <row r="62" spans="1:62" s="237" customFormat="1" ht="11.25" customHeight="1" x14ac:dyDescent="0.15">
      <c r="A62" s="248" t="s">
        <v>75</v>
      </c>
      <c r="B62" s="78" t="s">
        <v>1058</v>
      </c>
      <c r="C62" s="76" t="s">
        <v>420</v>
      </c>
      <c r="D62" s="76" t="s">
        <v>76</v>
      </c>
      <c r="E62" s="76" t="s">
        <v>236</v>
      </c>
      <c r="F62" s="232"/>
      <c r="G62" s="76">
        <v>34486</v>
      </c>
      <c r="H62" s="78">
        <v>11432</v>
      </c>
      <c r="I62" s="78">
        <v>0</v>
      </c>
      <c r="J62" s="78">
        <v>0</v>
      </c>
      <c r="K62" s="78">
        <v>0</v>
      </c>
      <c r="L62" s="78">
        <v>2</v>
      </c>
      <c r="M62" s="78">
        <v>0</v>
      </c>
      <c r="N62" s="78">
        <v>0</v>
      </c>
      <c r="O62" s="78">
        <v>0</v>
      </c>
      <c r="P62" s="78">
        <v>0</v>
      </c>
      <c r="Q62" s="78">
        <v>3006</v>
      </c>
      <c r="R62" s="78">
        <v>366</v>
      </c>
      <c r="S62" s="78">
        <v>31</v>
      </c>
      <c r="T62" s="78">
        <v>0</v>
      </c>
      <c r="U62" s="78">
        <v>3087</v>
      </c>
      <c r="V62" s="78">
        <v>710</v>
      </c>
      <c r="W62" s="78">
        <v>1203</v>
      </c>
      <c r="X62" s="78">
        <v>1</v>
      </c>
      <c r="Y62" s="78">
        <v>0</v>
      </c>
      <c r="Z62" s="78">
        <v>0</v>
      </c>
      <c r="AA62" s="167">
        <v>0</v>
      </c>
      <c r="AB62" s="167">
        <v>0</v>
      </c>
      <c r="AC62" s="167">
        <v>1</v>
      </c>
      <c r="AD62" s="78">
        <v>322</v>
      </c>
      <c r="AE62" s="78">
        <v>525456</v>
      </c>
      <c r="AF62" s="78">
        <v>227</v>
      </c>
      <c r="AG62" s="96">
        <v>853700</v>
      </c>
      <c r="AH62" s="100"/>
      <c r="AI62" s="144">
        <v>399046</v>
      </c>
      <c r="AJ62" s="78">
        <v>30</v>
      </c>
      <c r="AK62" s="78">
        <v>0</v>
      </c>
      <c r="AL62" s="78">
        <v>9255</v>
      </c>
      <c r="AM62" s="78"/>
      <c r="AN62" s="145"/>
      <c r="AO62" s="78">
        <v>3822077</v>
      </c>
      <c r="AP62" s="78">
        <v>56713</v>
      </c>
      <c r="AQ62" s="78">
        <v>89555</v>
      </c>
      <c r="AR62" s="78">
        <v>0</v>
      </c>
      <c r="AS62" s="78"/>
      <c r="AT62" s="78">
        <v>49985</v>
      </c>
      <c r="AU62" s="96"/>
      <c r="AV62" s="100" t="s">
        <v>1059</v>
      </c>
      <c r="AW62" s="167">
        <v>0.95</v>
      </c>
      <c r="AX62" s="167">
        <v>0.05</v>
      </c>
      <c r="AY62" s="79" t="s">
        <v>50</v>
      </c>
      <c r="AZ62" s="103" t="s">
        <v>41</v>
      </c>
      <c r="BA62" s="100"/>
      <c r="BB62" s="88">
        <v>71.349999999999994</v>
      </c>
      <c r="BC62" s="84">
        <v>20077541</v>
      </c>
      <c r="BD62" s="84">
        <v>20770104</v>
      </c>
      <c r="BE62" s="84">
        <v>31140663</v>
      </c>
      <c r="BF62" s="84">
        <v>71988308</v>
      </c>
      <c r="BG62" s="79" t="s">
        <v>42</v>
      </c>
      <c r="BH62" s="88">
        <v>68.739999999999995</v>
      </c>
      <c r="BI62" s="161"/>
      <c r="BJ62" s="79" t="s">
        <v>42</v>
      </c>
    </row>
    <row r="63" spans="1:62" s="56" customFormat="1" ht="11.25" customHeight="1" x14ac:dyDescent="0.15">
      <c r="A63" s="249" t="s">
        <v>363</v>
      </c>
      <c r="B63" s="76"/>
      <c r="C63" s="76"/>
      <c r="D63" s="76"/>
      <c r="E63" s="76"/>
      <c r="F63" s="77"/>
      <c r="G63" s="76"/>
      <c r="H63" s="78"/>
      <c r="I63" s="78"/>
      <c r="J63" s="78"/>
      <c r="K63" s="78"/>
      <c r="L63" s="78"/>
      <c r="M63" s="78"/>
      <c r="N63" s="78"/>
      <c r="O63" s="78"/>
      <c r="P63" s="78"/>
      <c r="Q63" s="78"/>
      <c r="R63" s="78"/>
      <c r="S63" s="78"/>
      <c r="T63" s="78"/>
      <c r="U63" s="78"/>
      <c r="V63" s="78"/>
      <c r="W63" s="78"/>
      <c r="X63" s="78"/>
      <c r="Y63" s="78"/>
      <c r="Z63" s="78"/>
      <c r="AA63" s="167"/>
      <c r="AB63" s="167"/>
      <c r="AC63" s="167"/>
      <c r="AD63" s="78"/>
      <c r="AE63" s="78"/>
      <c r="AF63" s="78"/>
      <c r="AG63" s="96"/>
      <c r="AH63" s="100"/>
      <c r="AI63" s="144"/>
      <c r="AJ63" s="78"/>
      <c r="AK63" s="78"/>
      <c r="AL63" s="78"/>
      <c r="AM63" s="78"/>
      <c r="AN63" s="145"/>
      <c r="AO63" s="78"/>
      <c r="AP63" s="78"/>
      <c r="AQ63" s="78"/>
      <c r="AR63" s="78"/>
      <c r="AS63" s="78"/>
      <c r="AT63" s="78"/>
      <c r="AU63" s="96"/>
      <c r="AV63" s="100"/>
      <c r="AW63" s="167"/>
      <c r="AX63" s="167"/>
      <c r="AY63" s="79"/>
      <c r="AZ63" s="103"/>
      <c r="BA63" s="100"/>
      <c r="BB63" s="88"/>
      <c r="BC63" s="84"/>
      <c r="BD63" s="84"/>
      <c r="BE63" s="84"/>
      <c r="BF63" s="84"/>
      <c r="BG63" s="79"/>
      <c r="BH63" s="88"/>
      <c r="BI63" s="161"/>
      <c r="BJ63" s="79"/>
    </row>
    <row r="64" spans="1:62" s="56" customFormat="1" ht="11.25" customHeight="1" x14ac:dyDescent="0.15">
      <c r="A64" s="59"/>
      <c r="B64" s="60"/>
      <c r="C64" s="60"/>
      <c r="D64" s="60"/>
      <c r="E64" s="60"/>
      <c r="F64" s="61"/>
      <c r="G64" s="60"/>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97"/>
      <c r="AH64" s="101"/>
      <c r="AI64" s="146"/>
      <c r="AJ64" s="147"/>
      <c r="AK64" s="147"/>
      <c r="AL64" s="147"/>
      <c r="AM64" s="147"/>
      <c r="AN64" s="148"/>
      <c r="AO64" s="62"/>
      <c r="AP64" s="62"/>
      <c r="AQ64" s="62"/>
      <c r="AR64" s="62"/>
      <c r="AS64" s="62"/>
      <c r="AT64" s="62"/>
      <c r="AU64" s="97"/>
      <c r="AV64" s="101"/>
      <c r="AW64" s="62"/>
      <c r="AX64" s="62"/>
      <c r="AY64" s="63"/>
      <c r="AZ64" s="104"/>
      <c r="BA64" s="101"/>
      <c r="BB64" s="85"/>
      <c r="BC64" s="85"/>
      <c r="BD64" s="85"/>
      <c r="BE64" s="85"/>
      <c r="BF64" s="85"/>
      <c r="BG64" s="63"/>
      <c r="BH64" s="86"/>
      <c r="BI64" s="62"/>
      <c r="BJ64" s="63"/>
    </row>
    <row r="65" spans="1:21" s="56" customFormat="1" ht="11.25" customHeight="1" x14ac:dyDescent="0.15">
      <c r="A65" s="65" t="s">
        <v>251</v>
      </c>
      <c r="B65" s="64"/>
      <c r="C65" s="64"/>
      <c r="D65" s="64"/>
      <c r="E65" s="64"/>
      <c r="F65" s="64"/>
      <c r="G65" s="64"/>
      <c r="H65" s="64"/>
      <c r="I65" s="64"/>
      <c r="J65" s="64"/>
      <c r="K65" s="64"/>
      <c r="L65" s="64"/>
      <c r="M65" s="64"/>
      <c r="N65" s="64"/>
      <c r="O65" s="64"/>
      <c r="P65" s="64"/>
      <c r="Q65" s="64"/>
      <c r="R65" s="64"/>
      <c r="S65" s="64"/>
      <c r="T65" s="64"/>
      <c r="U65" s="64"/>
    </row>
    <row r="66" spans="1:21" s="56" customFormat="1" ht="11.25" customHeight="1" x14ac:dyDescent="0.15">
      <c r="A66" s="66" t="s">
        <v>250</v>
      </c>
      <c r="B66" s="64"/>
      <c r="C66" s="64"/>
      <c r="D66" s="64"/>
      <c r="E66" s="64"/>
      <c r="F66" s="64"/>
      <c r="G66" s="64"/>
      <c r="H66" s="64"/>
      <c r="I66" s="64"/>
      <c r="J66" s="64"/>
      <c r="K66" s="64"/>
      <c r="L66" s="64"/>
      <c r="M66" s="64"/>
      <c r="N66" s="64"/>
      <c r="O66" s="64"/>
      <c r="P66" s="64"/>
      <c r="Q66" s="64"/>
      <c r="R66" s="64"/>
      <c r="S66" s="64"/>
      <c r="T66" s="64"/>
      <c r="U66" s="64"/>
    </row>
    <row r="67" spans="1:21" ht="11.25" customHeight="1" x14ac:dyDescent="0.2">
      <c r="A67" s="66" t="s">
        <v>252</v>
      </c>
      <c r="B67" s="31"/>
      <c r="C67" s="31"/>
      <c r="D67" s="34"/>
      <c r="E67" s="31"/>
      <c r="F67" s="31"/>
      <c r="G67" s="31"/>
      <c r="H67" s="31"/>
      <c r="I67" s="31"/>
      <c r="J67" s="31"/>
      <c r="K67" s="31"/>
      <c r="L67" s="31"/>
      <c r="M67" s="31"/>
      <c r="N67" s="31"/>
      <c r="O67" s="31"/>
      <c r="P67" s="31"/>
      <c r="Q67" s="31"/>
      <c r="R67" s="31"/>
      <c r="S67" s="31"/>
      <c r="T67" s="31"/>
      <c r="U67" s="31"/>
    </row>
    <row r="68" spans="1:21" ht="11.25" customHeight="1" x14ac:dyDescent="0.2">
      <c r="A68" s="66" t="s">
        <v>290</v>
      </c>
      <c r="B68" s="31"/>
      <c r="C68" s="31"/>
      <c r="D68" s="34"/>
      <c r="E68" s="31"/>
      <c r="F68" s="31"/>
      <c r="G68" s="31"/>
      <c r="H68" s="31"/>
      <c r="I68" s="31"/>
      <c r="J68" s="31"/>
      <c r="K68" s="31"/>
      <c r="L68" s="31"/>
      <c r="M68" s="31"/>
      <c r="N68" s="31"/>
      <c r="O68" s="31"/>
      <c r="P68" s="31"/>
      <c r="Q68" s="31"/>
      <c r="R68" s="31"/>
      <c r="S68" s="31"/>
      <c r="T68" s="31"/>
      <c r="U68" s="31"/>
    </row>
    <row r="69" spans="1:21" ht="11.25" customHeight="1" x14ac:dyDescent="0.2">
      <c r="A69" s="66" t="s">
        <v>289</v>
      </c>
      <c r="B69" s="31"/>
      <c r="C69" s="31"/>
      <c r="D69" s="34"/>
      <c r="E69" s="31"/>
      <c r="F69" s="31"/>
      <c r="G69" s="31"/>
      <c r="H69" s="31"/>
      <c r="I69" s="31"/>
      <c r="J69" s="31"/>
      <c r="K69" s="31"/>
      <c r="L69" s="31"/>
      <c r="M69" s="31"/>
      <c r="N69" s="31"/>
      <c r="O69" s="31"/>
      <c r="P69" s="31"/>
      <c r="Q69" s="31"/>
      <c r="R69" s="31"/>
      <c r="S69" s="31"/>
      <c r="T69" s="31"/>
      <c r="U69" s="31"/>
    </row>
    <row r="70" spans="1:21" ht="11.25" customHeight="1" x14ac:dyDescent="0.2">
      <c r="A70" s="66"/>
      <c r="B70" s="31"/>
      <c r="C70" s="31"/>
      <c r="D70" s="34"/>
      <c r="E70" s="31"/>
      <c r="F70" s="31"/>
      <c r="G70" s="31"/>
      <c r="H70" s="31"/>
      <c r="I70" s="31"/>
      <c r="J70" s="31"/>
      <c r="K70" s="31"/>
      <c r="L70" s="31"/>
      <c r="M70" s="31"/>
      <c r="N70" s="31"/>
      <c r="O70" s="31"/>
      <c r="P70" s="31"/>
      <c r="Q70" s="31"/>
      <c r="R70" s="31"/>
      <c r="S70" s="31"/>
      <c r="T70" s="31"/>
      <c r="U70" s="31"/>
    </row>
    <row r="71" spans="1:21" ht="11.25" hidden="1" customHeight="1" x14ac:dyDescent="0.2">
      <c r="A71" s="66"/>
      <c r="B71" s="31"/>
      <c r="C71" s="31"/>
      <c r="D71" s="34"/>
      <c r="E71" s="31"/>
      <c r="F71" s="31"/>
      <c r="G71" s="31"/>
      <c r="H71" s="31"/>
      <c r="I71" s="31"/>
      <c r="J71" s="31"/>
      <c r="K71" s="31"/>
      <c r="L71" s="31"/>
      <c r="M71" s="31"/>
      <c r="N71" s="31"/>
      <c r="O71" s="31"/>
      <c r="P71" s="31"/>
      <c r="Q71" s="31"/>
      <c r="R71" s="31"/>
      <c r="S71" s="31"/>
      <c r="T71" s="31"/>
      <c r="U71" s="31"/>
    </row>
    <row r="72" spans="1:21" ht="11.25" hidden="1" customHeight="1" x14ac:dyDescent="0.2">
      <c r="A72" s="66"/>
      <c r="B72" s="31"/>
      <c r="C72" s="31"/>
      <c r="D72" s="34"/>
      <c r="E72" s="31"/>
      <c r="F72" s="31"/>
      <c r="G72" s="31"/>
      <c r="H72" s="31"/>
      <c r="I72" s="31"/>
      <c r="J72" s="31"/>
      <c r="K72" s="31"/>
      <c r="L72" s="31"/>
      <c r="M72" s="31"/>
      <c r="N72" s="31"/>
      <c r="O72" s="31"/>
      <c r="P72" s="31"/>
      <c r="Q72" s="31"/>
      <c r="R72" s="31"/>
      <c r="S72" s="31"/>
      <c r="T72" s="31"/>
      <c r="U72" s="31"/>
    </row>
    <row r="73" spans="1:21" ht="11.25" hidden="1" customHeight="1" x14ac:dyDescent="0.2">
      <c r="A73" s="66"/>
      <c r="B73" s="31"/>
      <c r="C73" s="31"/>
      <c r="D73" s="34"/>
      <c r="E73" s="31"/>
      <c r="F73" s="31"/>
      <c r="G73" s="31"/>
      <c r="H73" s="31"/>
      <c r="I73" s="31"/>
      <c r="J73" s="31"/>
      <c r="K73" s="31"/>
      <c r="L73" s="31"/>
      <c r="M73" s="31"/>
      <c r="N73" s="31"/>
      <c r="O73" s="31"/>
      <c r="P73" s="31"/>
      <c r="Q73" s="31"/>
      <c r="R73" s="31"/>
      <c r="S73" s="31"/>
      <c r="T73" s="31"/>
      <c r="U73" s="31"/>
    </row>
    <row r="74" spans="1:21" ht="11.25" hidden="1" customHeight="1" x14ac:dyDescent="0.2">
      <c r="A74" s="66"/>
      <c r="B74" s="31"/>
      <c r="C74" s="31"/>
      <c r="D74" s="34"/>
      <c r="E74" s="31"/>
      <c r="F74" s="31"/>
      <c r="G74" s="31"/>
      <c r="H74" s="31"/>
      <c r="I74" s="31"/>
      <c r="J74" s="31"/>
      <c r="K74" s="31"/>
      <c r="L74" s="31"/>
      <c r="M74" s="31"/>
      <c r="N74" s="31"/>
      <c r="O74" s="31"/>
      <c r="P74" s="31"/>
      <c r="Q74" s="31"/>
      <c r="R74" s="31"/>
      <c r="S74" s="31"/>
      <c r="T74" s="31"/>
      <c r="U74" s="31"/>
    </row>
    <row r="75" spans="1:21" ht="11.25" hidden="1" customHeight="1" x14ac:dyDescent="0.2">
      <c r="A75" s="66"/>
      <c r="B75" s="31"/>
      <c r="C75" s="31"/>
      <c r="D75" s="34"/>
      <c r="E75" s="31"/>
      <c r="F75" s="31"/>
      <c r="G75" s="31"/>
      <c r="H75" s="31"/>
      <c r="I75" s="31"/>
      <c r="J75" s="31"/>
      <c r="K75" s="31"/>
      <c r="L75" s="31"/>
      <c r="M75" s="31"/>
      <c r="N75" s="31"/>
      <c r="O75" s="31"/>
      <c r="P75" s="31"/>
      <c r="Q75" s="31"/>
      <c r="R75" s="31"/>
      <c r="S75" s="31"/>
      <c r="T75" s="31"/>
      <c r="U75" s="31"/>
    </row>
    <row r="76" spans="1:21" ht="11.25" hidden="1" customHeight="1" x14ac:dyDescent="0.2">
      <c r="A76" s="66"/>
      <c r="B76" s="31"/>
      <c r="C76" s="31"/>
      <c r="D76" s="34"/>
      <c r="E76" s="31"/>
      <c r="F76" s="31"/>
      <c r="G76" s="31"/>
      <c r="H76" s="31"/>
      <c r="I76" s="31"/>
      <c r="J76" s="31"/>
      <c r="K76" s="31"/>
      <c r="L76" s="31"/>
      <c r="M76" s="31"/>
      <c r="N76" s="31"/>
      <c r="O76" s="31"/>
      <c r="P76" s="31"/>
      <c r="Q76" s="31"/>
      <c r="R76" s="31"/>
      <c r="S76" s="31"/>
      <c r="T76" s="31"/>
      <c r="U76" s="31"/>
    </row>
    <row r="77" spans="1:21" ht="11.25" hidden="1" customHeight="1" x14ac:dyDescent="0.2">
      <c r="A77" s="66"/>
      <c r="B77" s="31"/>
      <c r="C77" s="31"/>
      <c r="D77" s="34"/>
      <c r="E77" s="31"/>
      <c r="F77" s="31"/>
      <c r="G77" s="31"/>
      <c r="H77" s="31"/>
      <c r="I77" s="31"/>
      <c r="J77" s="31"/>
      <c r="K77" s="31"/>
      <c r="L77" s="31"/>
      <c r="M77" s="31"/>
      <c r="N77" s="31"/>
      <c r="O77" s="31"/>
      <c r="P77" s="31"/>
      <c r="Q77" s="31"/>
      <c r="R77" s="31"/>
      <c r="S77" s="31"/>
      <c r="T77" s="31"/>
      <c r="U77" s="31"/>
    </row>
    <row r="78" spans="1:21" ht="11.25" hidden="1" customHeight="1" x14ac:dyDescent="0.2">
      <c r="A78" s="66"/>
      <c r="B78" s="31"/>
      <c r="C78" s="31"/>
      <c r="D78" s="34"/>
      <c r="E78" s="31"/>
      <c r="F78" s="31"/>
      <c r="G78" s="31"/>
      <c r="H78" s="31"/>
      <c r="I78" s="31"/>
      <c r="J78" s="31"/>
      <c r="K78" s="31"/>
      <c r="L78" s="31"/>
      <c r="M78" s="31"/>
      <c r="N78" s="31"/>
      <c r="O78" s="31"/>
      <c r="P78" s="31"/>
      <c r="Q78" s="31"/>
      <c r="R78" s="31"/>
      <c r="S78" s="31"/>
      <c r="T78" s="31"/>
      <c r="U78" s="31"/>
    </row>
    <row r="79" spans="1:21" ht="11.25" hidden="1" customHeight="1" x14ac:dyDescent="0.2">
      <c r="A79" s="66"/>
      <c r="B79" s="31"/>
      <c r="C79" s="31"/>
      <c r="D79" s="34"/>
      <c r="E79" s="31"/>
      <c r="F79" s="31"/>
      <c r="G79" s="31"/>
      <c r="H79" s="31"/>
      <c r="I79" s="31"/>
      <c r="J79" s="31"/>
      <c r="K79" s="31"/>
      <c r="L79" s="31"/>
      <c r="M79" s="31"/>
      <c r="N79" s="31"/>
      <c r="O79" s="31"/>
      <c r="P79" s="31"/>
      <c r="Q79" s="31"/>
      <c r="R79" s="31"/>
      <c r="S79" s="31"/>
      <c r="T79" s="31"/>
      <c r="U79" s="31"/>
    </row>
    <row r="80" spans="1:21" ht="11.25" hidden="1" customHeight="1" x14ac:dyDescent="0.2">
      <c r="A80" s="66"/>
      <c r="B80" s="31"/>
      <c r="C80" s="31"/>
      <c r="D80" s="34"/>
      <c r="E80" s="31"/>
      <c r="F80" s="31"/>
      <c r="G80" s="31"/>
      <c r="H80" s="31"/>
      <c r="I80" s="31"/>
      <c r="J80" s="31"/>
      <c r="K80" s="31"/>
      <c r="L80" s="31"/>
      <c r="M80" s="31"/>
      <c r="N80" s="31"/>
      <c r="O80" s="31"/>
      <c r="P80" s="31"/>
      <c r="Q80" s="31"/>
      <c r="R80" s="31"/>
      <c r="S80" s="31"/>
      <c r="T80" s="31"/>
      <c r="U80" s="31"/>
    </row>
    <row r="81" spans="1:21" ht="11.25" hidden="1" customHeight="1" x14ac:dyDescent="0.2">
      <c r="A81" s="66"/>
      <c r="B81" s="31"/>
      <c r="C81" s="31"/>
      <c r="D81" s="34"/>
      <c r="E81" s="31"/>
      <c r="F81" s="31"/>
      <c r="G81" s="31"/>
      <c r="H81" s="31"/>
      <c r="I81" s="31"/>
      <c r="J81" s="31"/>
      <c r="K81" s="31"/>
      <c r="L81" s="31"/>
      <c r="M81" s="31"/>
      <c r="N81" s="31"/>
      <c r="O81" s="31"/>
      <c r="P81" s="31"/>
      <c r="Q81" s="31"/>
      <c r="R81" s="31"/>
      <c r="S81" s="31"/>
      <c r="T81" s="31"/>
      <c r="U81" s="31"/>
    </row>
    <row r="82" spans="1:21" ht="11.25" hidden="1" customHeight="1" x14ac:dyDescent="0.2">
      <c r="A82" s="66"/>
      <c r="B82" s="31"/>
      <c r="C82" s="31"/>
      <c r="D82" s="34"/>
      <c r="E82" s="31"/>
      <c r="F82" s="31"/>
      <c r="G82" s="31"/>
      <c r="H82" s="31"/>
      <c r="I82" s="31"/>
      <c r="J82" s="31"/>
      <c r="K82" s="31"/>
      <c r="L82" s="31"/>
      <c r="M82" s="31"/>
      <c r="N82" s="31"/>
      <c r="O82" s="31"/>
      <c r="P82" s="31"/>
      <c r="Q82" s="31"/>
      <c r="R82" s="31"/>
      <c r="S82" s="31"/>
      <c r="T82" s="31"/>
      <c r="U82" s="31"/>
    </row>
    <row r="83" spans="1:21" ht="11.25" hidden="1" customHeight="1" x14ac:dyDescent="0.2">
      <c r="A83" s="66"/>
      <c r="B83" s="31"/>
      <c r="C83" s="31"/>
      <c r="D83" s="34"/>
      <c r="E83" s="31"/>
      <c r="F83" s="31"/>
      <c r="G83" s="31"/>
      <c r="H83" s="31"/>
      <c r="I83" s="31"/>
      <c r="J83" s="31"/>
      <c r="K83" s="31"/>
      <c r="L83" s="31"/>
      <c r="M83" s="31"/>
      <c r="N83" s="31"/>
      <c r="O83" s="31"/>
      <c r="P83" s="31"/>
      <c r="Q83" s="31"/>
      <c r="R83" s="31"/>
      <c r="S83" s="31"/>
      <c r="T83" s="31"/>
      <c r="U83" s="31"/>
    </row>
    <row r="84" spans="1:21" ht="11.25" hidden="1" customHeight="1" x14ac:dyDescent="0.2">
      <c r="A84" s="66"/>
      <c r="B84" s="31"/>
      <c r="C84" s="31"/>
      <c r="D84" s="34"/>
      <c r="E84" s="31"/>
      <c r="F84" s="31"/>
      <c r="G84" s="31"/>
      <c r="H84" s="31"/>
      <c r="I84" s="31"/>
      <c r="J84" s="31"/>
      <c r="K84" s="31"/>
      <c r="L84" s="31"/>
      <c r="M84" s="31"/>
      <c r="N84" s="31"/>
      <c r="O84" s="31"/>
      <c r="P84" s="31"/>
      <c r="Q84" s="31"/>
      <c r="R84" s="31"/>
      <c r="S84" s="31"/>
      <c r="T84" s="31"/>
      <c r="U84" s="31"/>
    </row>
    <row r="85" spans="1:21" ht="11.25" hidden="1" customHeight="1" x14ac:dyDescent="0.2">
      <c r="A85" s="66"/>
      <c r="B85" s="31"/>
      <c r="C85" s="31"/>
      <c r="D85" s="34"/>
      <c r="E85" s="31"/>
      <c r="F85" s="31"/>
      <c r="G85" s="31"/>
      <c r="H85" s="31"/>
      <c r="I85" s="31"/>
      <c r="J85" s="31"/>
      <c r="K85" s="31"/>
      <c r="L85" s="31"/>
      <c r="M85" s="31"/>
      <c r="N85" s="31"/>
      <c r="O85" s="31"/>
      <c r="P85" s="31"/>
      <c r="Q85" s="31"/>
      <c r="R85" s="31"/>
      <c r="S85" s="31"/>
      <c r="T85" s="31"/>
      <c r="U85" s="31"/>
    </row>
    <row r="86" spans="1:21" ht="11.25" hidden="1" customHeight="1" x14ac:dyDescent="0.2">
      <c r="A86" s="66"/>
      <c r="B86" s="31"/>
      <c r="C86" s="31"/>
      <c r="D86" s="34"/>
      <c r="E86" s="31"/>
      <c r="F86" s="31"/>
      <c r="G86" s="31"/>
      <c r="H86" s="31"/>
      <c r="I86" s="31"/>
      <c r="J86" s="31"/>
      <c r="K86" s="31"/>
      <c r="L86" s="31"/>
      <c r="M86" s="31"/>
      <c r="N86" s="31"/>
      <c r="O86" s="31"/>
      <c r="P86" s="31"/>
      <c r="Q86" s="31"/>
      <c r="R86" s="31"/>
      <c r="S86" s="31"/>
      <c r="T86" s="31"/>
      <c r="U86" s="31"/>
    </row>
    <row r="87" spans="1:21" ht="11.25" hidden="1" customHeight="1" x14ac:dyDescent="0.2">
      <c r="A87" s="66"/>
      <c r="B87" s="31"/>
      <c r="C87" s="31"/>
      <c r="D87" s="34"/>
      <c r="E87" s="31"/>
      <c r="F87" s="31"/>
      <c r="G87" s="31"/>
      <c r="H87" s="31"/>
      <c r="I87" s="31"/>
      <c r="J87" s="31"/>
      <c r="K87" s="31"/>
      <c r="L87" s="31"/>
      <c r="M87" s="31"/>
      <c r="N87" s="31"/>
      <c r="O87" s="31"/>
      <c r="P87" s="31"/>
      <c r="Q87" s="31"/>
      <c r="R87" s="31"/>
      <c r="S87" s="31"/>
      <c r="T87" s="31"/>
      <c r="U87" s="31"/>
    </row>
    <row r="88" spans="1:21" ht="11.25" hidden="1" customHeight="1" x14ac:dyDescent="0.2">
      <c r="A88" s="66"/>
      <c r="B88" s="31"/>
      <c r="C88" s="31"/>
      <c r="D88" s="34"/>
      <c r="E88" s="31"/>
      <c r="F88" s="31"/>
      <c r="G88" s="31"/>
      <c r="H88" s="31"/>
      <c r="I88" s="31"/>
      <c r="J88" s="31"/>
      <c r="K88" s="31"/>
      <c r="L88" s="31"/>
      <c r="M88" s="31"/>
      <c r="N88" s="31"/>
      <c r="O88" s="31"/>
      <c r="P88" s="31"/>
      <c r="Q88" s="31"/>
      <c r="R88" s="31"/>
      <c r="S88" s="31"/>
      <c r="T88" s="31"/>
      <c r="U88" s="31"/>
    </row>
    <row r="89" spans="1:21" ht="11.25" hidden="1" customHeight="1" x14ac:dyDescent="0.2">
      <c r="A89" s="66"/>
      <c r="B89" s="31"/>
      <c r="C89" s="31"/>
      <c r="D89" s="34"/>
      <c r="E89" s="31"/>
      <c r="F89" s="31"/>
      <c r="G89" s="31"/>
      <c r="H89" s="31"/>
      <c r="I89" s="31"/>
      <c r="J89" s="31"/>
      <c r="K89" s="31"/>
      <c r="L89" s="31"/>
      <c r="M89" s="31"/>
      <c r="N89" s="31"/>
      <c r="O89" s="31"/>
      <c r="P89" s="31"/>
      <c r="Q89" s="31"/>
      <c r="R89" s="31"/>
      <c r="S89" s="31"/>
      <c r="T89" s="31"/>
      <c r="U89" s="31"/>
    </row>
    <row r="90" spans="1:21" ht="11.25" hidden="1" customHeight="1" x14ac:dyDescent="0.2">
      <c r="A90" s="66"/>
      <c r="B90" s="31"/>
      <c r="C90" s="31"/>
      <c r="D90" s="34"/>
      <c r="E90" s="31"/>
      <c r="F90" s="31"/>
      <c r="G90" s="31"/>
      <c r="H90" s="31"/>
      <c r="I90" s="31"/>
      <c r="J90" s="31"/>
      <c r="K90" s="31"/>
      <c r="L90" s="31"/>
      <c r="M90" s="31"/>
      <c r="N90" s="31"/>
      <c r="O90" s="31"/>
      <c r="P90" s="31"/>
      <c r="Q90" s="31"/>
      <c r="R90" s="31"/>
      <c r="S90" s="31"/>
      <c r="T90" s="31"/>
      <c r="U90" s="31"/>
    </row>
    <row r="91" spans="1:21" ht="11.25" hidden="1" customHeight="1" x14ac:dyDescent="0.2">
      <c r="A91" s="66"/>
      <c r="B91" s="31"/>
      <c r="C91" s="31"/>
      <c r="D91" s="34"/>
      <c r="E91" s="31"/>
      <c r="F91" s="31"/>
      <c r="G91" s="31"/>
      <c r="H91" s="31"/>
      <c r="I91" s="31"/>
      <c r="J91" s="31"/>
      <c r="K91" s="31"/>
      <c r="L91" s="31"/>
      <c r="M91" s="31"/>
      <c r="N91" s="31"/>
      <c r="O91" s="31"/>
      <c r="P91" s="31"/>
      <c r="Q91" s="31"/>
      <c r="R91" s="31"/>
      <c r="S91" s="31"/>
      <c r="T91" s="31"/>
      <c r="U91" s="31"/>
    </row>
    <row r="92" spans="1:21" ht="11.25" hidden="1" customHeight="1" x14ac:dyDescent="0.2">
      <c r="A92" s="66"/>
      <c r="B92" s="31"/>
      <c r="C92" s="31"/>
      <c r="D92" s="34"/>
      <c r="E92" s="31"/>
      <c r="F92" s="31"/>
      <c r="G92" s="31"/>
      <c r="H92" s="31"/>
      <c r="I92" s="31"/>
      <c r="J92" s="31"/>
      <c r="K92" s="31"/>
      <c r="L92" s="31"/>
      <c r="M92" s="31"/>
      <c r="N92" s="31"/>
      <c r="O92" s="31"/>
      <c r="P92" s="31"/>
      <c r="Q92" s="31"/>
      <c r="R92" s="31"/>
      <c r="S92" s="31"/>
      <c r="T92" s="31"/>
      <c r="U92" s="31"/>
    </row>
    <row r="93" spans="1:21" ht="11.25" hidden="1" customHeight="1" x14ac:dyDescent="0.2">
      <c r="A93" s="66"/>
      <c r="B93" s="31"/>
      <c r="C93" s="31"/>
      <c r="D93" s="34"/>
      <c r="E93" s="31"/>
      <c r="F93" s="31"/>
      <c r="G93" s="31"/>
      <c r="H93" s="31"/>
      <c r="I93" s="31"/>
      <c r="J93" s="31"/>
      <c r="K93" s="31"/>
      <c r="L93" s="31"/>
      <c r="M93" s="31"/>
      <c r="N93" s="31"/>
      <c r="O93" s="31"/>
      <c r="P93" s="31"/>
      <c r="Q93" s="31"/>
      <c r="R93" s="31"/>
      <c r="S93" s="31"/>
      <c r="T93" s="31"/>
      <c r="U93" s="31"/>
    </row>
    <row r="94" spans="1:21" ht="11.25" hidden="1" customHeight="1" x14ac:dyDescent="0.2">
      <c r="A94" s="66"/>
      <c r="B94" s="31"/>
      <c r="C94" s="31"/>
      <c r="D94" s="34"/>
      <c r="E94" s="31"/>
      <c r="F94" s="31"/>
      <c r="G94" s="31"/>
      <c r="H94" s="31"/>
      <c r="I94" s="31"/>
      <c r="J94" s="31"/>
      <c r="K94" s="31"/>
      <c r="L94" s="31"/>
      <c r="M94" s="31"/>
      <c r="N94" s="31"/>
      <c r="O94" s="31"/>
      <c r="P94" s="31"/>
      <c r="Q94" s="31"/>
      <c r="R94" s="31"/>
      <c r="S94" s="31"/>
      <c r="T94" s="31"/>
      <c r="U94" s="31"/>
    </row>
    <row r="95" spans="1:21" ht="11.25" hidden="1" customHeight="1" x14ac:dyDescent="0.2">
      <c r="A95" s="66"/>
      <c r="B95" s="31"/>
      <c r="C95" s="31"/>
      <c r="D95" s="34"/>
      <c r="E95" s="31"/>
      <c r="F95" s="31"/>
      <c r="G95" s="31"/>
      <c r="H95" s="31"/>
      <c r="I95" s="31"/>
      <c r="J95" s="31"/>
      <c r="K95" s="31"/>
      <c r="L95" s="31"/>
      <c r="M95" s="31"/>
      <c r="N95" s="31"/>
      <c r="O95" s="31"/>
      <c r="P95" s="31"/>
      <c r="Q95" s="31"/>
      <c r="R95" s="31"/>
      <c r="S95" s="31"/>
      <c r="T95" s="31"/>
      <c r="U95" s="31"/>
    </row>
    <row r="96" spans="1:21" ht="11.25" hidden="1" customHeight="1" x14ac:dyDescent="0.2">
      <c r="A96" s="66"/>
      <c r="B96" s="31"/>
      <c r="C96" s="31"/>
      <c r="D96" s="34"/>
      <c r="E96" s="31"/>
      <c r="F96" s="31"/>
      <c r="G96" s="31"/>
      <c r="H96" s="31"/>
      <c r="I96" s="31"/>
      <c r="J96" s="31"/>
      <c r="K96" s="31"/>
      <c r="L96" s="31"/>
      <c r="M96" s="31"/>
      <c r="N96" s="31"/>
      <c r="O96" s="31"/>
      <c r="P96" s="31"/>
      <c r="Q96" s="31"/>
      <c r="R96" s="31"/>
      <c r="S96" s="31"/>
      <c r="T96" s="31"/>
      <c r="U96" s="31"/>
    </row>
    <row r="97" spans="1:62" ht="11.25" hidden="1" customHeight="1" x14ac:dyDescent="0.2">
      <c r="A97" s="66"/>
      <c r="B97" s="31"/>
      <c r="C97" s="31"/>
      <c r="D97" s="34"/>
      <c r="E97" s="31"/>
      <c r="F97" s="31"/>
      <c r="G97" s="31"/>
      <c r="H97" s="31"/>
      <c r="I97" s="31"/>
      <c r="J97" s="31"/>
      <c r="K97" s="31"/>
      <c r="L97" s="31"/>
      <c r="M97" s="31"/>
      <c r="N97" s="31"/>
      <c r="O97" s="31"/>
      <c r="P97" s="31"/>
      <c r="Q97" s="31"/>
      <c r="R97" s="31"/>
      <c r="S97" s="31"/>
      <c r="T97" s="31"/>
      <c r="U97" s="31"/>
    </row>
    <row r="98" spans="1:62" ht="11.25" hidden="1" customHeight="1" x14ac:dyDescent="0.2">
      <c r="A98" s="66"/>
      <c r="B98" s="31"/>
      <c r="C98" s="31"/>
      <c r="D98" s="34"/>
      <c r="E98" s="31"/>
      <c r="F98" s="31"/>
      <c r="G98" s="31"/>
      <c r="H98" s="31"/>
      <c r="I98" s="31"/>
      <c r="J98" s="31"/>
      <c r="K98" s="31"/>
      <c r="L98" s="31"/>
      <c r="M98" s="31"/>
      <c r="N98" s="31"/>
      <c r="O98" s="31"/>
      <c r="P98" s="31"/>
      <c r="Q98" s="31"/>
      <c r="R98" s="31"/>
      <c r="S98" s="31"/>
      <c r="T98" s="31"/>
      <c r="U98" s="31"/>
    </row>
    <row r="99" spans="1:62" ht="11.25" hidden="1" customHeight="1" x14ac:dyDescent="0.2">
      <c r="A99" s="66"/>
      <c r="B99" s="31"/>
      <c r="C99" s="31"/>
      <c r="D99" s="34"/>
      <c r="E99" s="31"/>
      <c r="F99" s="31"/>
      <c r="G99" s="31"/>
      <c r="H99" s="31"/>
      <c r="I99" s="31"/>
      <c r="J99" s="31"/>
      <c r="K99" s="31"/>
      <c r="L99" s="31"/>
      <c r="M99" s="31"/>
      <c r="N99" s="31"/>
      <c r="O99" s="31"/>
      <c r="P99" s="31"/>
      <c r="Q99" s="31"/>
      <c r="R99" s="31"/>
      <c r="S99" s="31"/>
      <c r="T99" s="31"/>
      <c r="U99" s="31"/>
    </row>
    <row r="100" spans="1:62" ht="11.25" hidden="1" customHeight="1" x14ac:dyDescent="0.2">
      <c r="A100" s="66"/>
      <c r="B100" s="31"/>
      <c r="C100" s="31"/>
      <c r="D100" s="34"/>
      <c r="E100" s="31"/>
      <c r="F100" s="31"/>
      <c r="G100" s="31"/>
      <c r="H100" s="31"/>
      <c r="I100" s="31"/>
      <c r="J100" s="31"/>
      <c r="K100" s="31"/>
      <c r="L100" s="31"/>
      <c r="M100" s="31"/>
      <c r="N100" s="31"/>
      <c r="O100" s="31"/>
      <c r="P100" s="31"/>
      <c r="Q100" s="31"/>
      <c r="R100" s="31"/>
      <c r="S100" s="31"/>
      <c r="T100" s="31"/>
      <c r="U100" s="31"/>
    </row>
    <row r="101" spans="1:62" ht="11.25" hidden="1" customHeight="1" x14ac:dyDescent="0.2">
      <c r="A101" s="66"/>
      <c r="B101" s="31"/>
      <c r="C101" s="31"/>
      <c r="D101" s="34"/>
      <c r="E101" s="31"/>
      <c r="F101" s="31"/>
      <c r="G101" s="31"/>
      <c r="H101" s="31"/>
      <c r="I101" s="31"/>
      <c r="J101" s="31"/>
      <c r="K101" s="31"/>
      <c r="L101" s="31"/>
      <c r="M101" s="31"/>
      <c r="N101" s="31"/>
      <c r="O101" s="31"/>
      <c r="P101" s="31"/>
      <c r="Q101" s="31"/>
      <c r="R101" s="31"/>
      <c r="S101" s="31"/>
      <c r="T101" s="31"/>
      <c r="U101" s="31"/>
    </row>
    <row r="102" spans="1:62" ht="11.25" hidden="1" customHeight="1" x14ac:dyDescent="0.2">
      <c r="A102" s="66"/>
      <c r="B102" s="31"/>
      <c r="C102" s="31"/>
      <c r="D102" s="34"/>
      <c r="E102" s="31"/>
      <c r="F102" s="31"/>
      <c r="G102" s="31"/>
      <c r="H102" s="31"/>
      <c r="I102" s="31"/>
      <c r="J102" s="31"/>
      <c r="K102" s="31"/>
      <c r="L102" s="31"/>
      <c r="M102" s="31"/>
      <c r="N102" s="31"/>
      <c r="O102" s="31"/>
      <c r="P102" s="31"/>
      <c r="Q102" s="31"/>
      <c r="R102" s="31"/>
      <c r="S102" s="31"/>
      <c r="T102" s="31"/>
      <c r="U102" s="31"/>
    </row>
    <row r="103" spans="1:62" ht="11.25" hidden="1" customHeight="1" x14ac:dyDescent="0.2">
      <c r="A103" s="66"/>
      <c r="B103" s="31"/>
      <c r="C103" s="31"/>
      <c r="D103" s="34"/>
      <c r="E103" s="31"/>
      <c r="F103" s="31"/>
      <c r="G103" s="31"/>
      <c r="H103" s="31"/>
      <c r="I103" s="31"/>
      <c r="J103" s="31"/>
      <c r="K103" s="31"/>
      <c r="L103" s="31"/>
      <c r="M103" s="31"/>
      <c r="N103" s="31"/>
      <c r="O103" s="31"/>
      <c r="P103" s="31"/>
      <c r="Q103" s="31"/>
      <c r="R103" s="31"/>
      <c r="S103" s="31"/>
      <c r="T103" s="31"/>
      <c r="U103" s="31"/>
    </row>
    <row r="104" spans="1:62" ht="11.25" hidden="1" customHeight="1" x14ac:dyDescent="0.2">
      <c r="A104" s="66"/>
      <c r="B104" s="31"/>
      <c r="C104" s="31"/>
      <c r="D104" s="34"/>
      <c r="E104" s="31"/>
      <c r="F104" s="31"/>
      <c r="G104" s="31"/>
      <c r="H104" s="31"/>
      <c r="I104" s="31"/>
      <c r="J104" s="31"/>
      <c r="K104" s="31"/>
      <c r="L104" s="31"/>
      <c r="M104" s="31"/>
      <c r="N104" s="31"/>
      <c r="O104" s="31"/>
      <c r="P104" s="31"/>
      <c r="Q104" s="31"/>
      <c r="R104" s="31"/>
      <c r="S104" s="31"/>
      <c r="T104" s="31"/>
      <c r="U104" s="31"/>
    </row>
    <row r="105" spans="1:62" ht="11.25" hidden="1" customHeight="1" x14ac:dyDescent="0.2">
      <c r="A105" s="66"/>
      <c r="B105" s="31"/>
      <c r="C105" s="31"/>
      <c r="D105" s="34"/>
      <c r="E105" s="31"/>
      <c r="F105" s="31"/>
      <c r="G105" s="31"/>
      <c r="H105" s="31"/>
      <c r="I105" s="31"/>
      <c r="J105" s="31"/>
      <c r="K105" s="31"/>
      <c r="L105" s="31"/>
      <c r="M105" s="31"/>
      <c r="N105" s="31"/>
      <c r="O105" s="31"/>
      <c r="P105" s="31"/>
      <c r="Q105" s="31"/>
      <c r="R105" s="31"/>
      <c r="S105" s="31"/>
      <c r="T105" s="31"/>
      <c r="U105" s="31"/>
    </row>
    <row r="106" spans="1:62" ht="11.25" hidden="1" customHeight="1" x14ac:dyDescent="0.2">
      <c r="A106" s="66"/>
      <c r="B106" s="31"/>
      <c r="C106" s="31"/>
      <c r="D106" s="34"/>
      <c r="E106" s="31"/>
      <c r="F106" s="31"/>
      <c r="G106" s="31"/>
      <c r="H106" s="31"/>
      <c r="I106" s="31"/>
      <c r="J106" s="31"/>
      <c r="K106" s="31"/>
      <c r="L106" s="31"/>
      <c r="M106" s="31"/>
      <c r="N106" s="31"/>
      <c r="O106" s="31"/>
      <c r="P106" s="31"/>
      <c r="Q106" s="31"/>
      <c r="R106" s="31"/>
      <c r="S106" s="31"/>
      <c r="T106" s="31"/>
      <c r="U106" s="31"/>
    </row>
    <row r="107" spans="1:62" ht="11.25" customHeight="1" x14ac:dyDescent="0.2">
      <c r="A107" s="66"/>
      <c r="B107" s="31"/>
      <c r="C107" s="31"/>
      <c r="D107" s="34"/>
      <c r="E107" s="31"/>
      <c r="F107" s="31"/>
      <c r="G107" s="31"/>
      <c r="H107" s="31"/>
      <c r="I107" s="31"/>
      <c r="J107" s="31"/>
      <c r="K107" s="31"/>
      <c r="L107" s="31"/>
      <c r="M107" s="31"/>
      <c r="N107" s="31"/>
      <c r="O107" s="31"/>
      <c r="P107" s="31"/>
      <c r="Q107" s="31"/>
      <c r="R107" s="31"/>
      <c r="S107" s="31"/>
      <c r="T107" s="31"/>
      <c r="U107" s="31"/>
    </row>
    <row r="108" spans="1:62" s="38" customFormat="1" ht="21" x14ac:dyDescent="0.25">
      <c r="A108" s="229" t="s">
        <v>993</v>
      </c>
      <c r="B108" s="365"/>
      <c r="C108" s="366"/>
      <c r="D108" s="367"/>
      <c r="E108" s="368"/>
      <c r="F108" s="106" t="s">
        <v>248</v>
      </c>
      <c r="G108" s="369" t="s">
        <v>247</v>
      </c>
      <c r="H108" s="370"/>
      <c r="I108" s="371" t="s">
        <v>293</v>
      </c>
      <c r="J108" s="372"/>
      <c r="K108" s="372"/>
      <c r="L108" s="372"/>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108"/>
      <c r="AI108" s="373" t="s">
        <v>330</v>
      </c>
      <c r="AJ108" s="374"/>
      <c r="AK108" s="374"/>
      <c r="AL108" s="374"/>
      <c r="AM108" s="374"/>
      <c r="AN108" s="374"/>
      <c r="AO108" s="374"/>
      <c r="AP108" s="227"/>
      <c r="AQ108" s="227"/>
      <c r="AR108" s="227"/>
      <c r="AS108" s="227"/>
      <c r="AT108" s="227"/>
      <c r="AU108" s="109"/>
      <c r="AV108" s="227"/>
      <c r="AW108" s="227"/>
      <c r="AX108" s="227"/>
      <c r="AY108" s="227"/>
      <c r="AZ108" s="227"/>
      <c r="BA108" s="108"/>
      <c r="BB108" s="371" t="s">
        <v>297</v>
      </c>
      <c r="BC108" s="372"/>
      <c r="BD108" s="372"/>
      <c r="BE108" s="372"/>
      <c r="BF108" s="372"/>
      <c r="BG108" s="372"/>
      <c r="BH108" s="372"/>
      <c r="BI108" s="375"/>
      <c r="BJ108" s="110" t="s">
        <v>292</v>
      </c>
    </row>
    <row r="109" spans="1:62" s="39" customFormat="1" ht="42.75" customHeight="1" x14ac:dyDescent="0.25">
      <c r="A109" s="111" t="s">
        <v>237</v>
      </c>
      <c r="B109" s="359" t="s">
        <v>162</v>
      </c>
      <c r="C109" s="360"/>
      <c r="D109" s="361"/>
      <c r="E109" s="362"/>
      <c r="F109" s="106" t="s">
        <v>246</v>
      </c>
      <c r="G109" s="363" t="s">
        <v>249</v>
      </c>
      <c r="H109" s="363"/>
      <c r="I109" s="112" t="s">
        <v>6</v>
      </c>
      <c r="J109" s="113"/>
      <c r="K109" s="113"/>
      <c r="L109" s="113"/>
      <c r="M109" s="113"/>
      <c r="N109" s="113"/>
      <c r="O109" s="113"/>
      <c r="P109" s="114"/>
      <c r="Q109" s="115" t="s">
        <v>7</v>
      </c>
      <c r="R109" s="113"/>
      <c r="S109" s="113"/>
      <c r="T109" s="113"/>
      <c r="U109" s="113"/>
      <c r="V109" s="113"/>
      <c r="W109" s="113"/>
      <c r="X109" s="114"/>
      <c r="Y109" s="352" t="s">
        <v>8</v>
      </c>
      <c r="Z109" s="353"/>
      <c r="AA109" s="352" t="s">
        <v>9</v>
      </c>
      <c r="AB109" s="353"/>
      <c r="AC109" s="364"/>
      <c r="AD109" s="352" t="s">
        <v>10</v>
      </c>
      <c r="AE109" s="364"/>
      <c r="AF109" s="352" t="s">
        <v>11</v>
      </c>
      <c r="AG109" s="353"/>
      <c r="AH109" s="350" t="s">
        <v>260</v>
      </c>
      <c r="AI109" s="358" t="s">
        <v>261</v>
      </c>
      <c r="AJ109" s="358"/>
      <c r="AK109" s="358"/>
      <c r="AL109" s="358"/>
      <c r="AM109" s="358"/>
      <c r="AN109" s="358"/>
      <c r="AO109" s="356" t="s">
        <v>277</v>
      </c>
      <c r="AP109" s="358"/>
      <c r="AQ109" s="358"/>
      <c r="AR109" s="358"/>
      <c r="AS109" s="358"/>
      <c r="AT109" s="358"/>
      <c r="AU109" s="358"/>
      <c r="AV109" s="358"/>
      <c r="AW109" s="356" t="s">
        <v>13</v>
      </c>
      <c r="AX109" s="358"/>
      <c r="AY109" s="352" t="s">
        <v>14</v>
      </c>
      <c r="AZ109" s="353"/>
      <c r="BA109" s="354" t="s">
        <v>280</v>
      </c>
      <c r="BB109" s="357" t="s">
        <v>298</v>
      </c>
      <c r="BC109" s="357"/>
      <c r="BD109" s="357"/>
      <c r="BE109" s="357"/>
      <c r="BF109" s="357"/>
      <c r="BG109" s="352" t="s">
        <v>296</v>
      </c>
      <c r="BH109" s="353"/>
      <c r="BI109" s="350" t="s">
        <v>295</v>
      </c>
      <c r="BJ109" s="342" t="s">
        <v>294</v>
      </c>
    </row>
    <row r="110" spans="1:62" s="40" customFormat="1" ht="63" x14ac:dyDescent="0.25">
      <c r="A110" s="116"/>
      <c r="B110" s="344" t="s">
        <v>15</v>
      </c>
      <c r="C110" s="346" t="s">
        <v>16</v>
      </c>
      <c r="D110" s="346" t="s">
        <v>160</v>
      </c>
      <c r="E110" s="348" t="s">
        <v>161</v>
      </c>
      <c r="F110" s="117" t="s">
        <v>125</v>
      </c>
      <c r="G110" s="118" t="s">
        <v>17</v>
      </c>
      <c r="H110" s="118" t="s">
        <v>18</v>
      </c>
      <c r="I110" s="119" t="s">
        <v>19</v>
      </c>
      <c r="J110" s="120" t="s">
        <v>20</v>
      </c>
      <c r="K110" s="120" t="s">
        <v>21</v>
      </c>
      <c r="L110" s="120" t="s">
        <v>22</v>
      </c>
      <c r="M110" s="120" t="s">
        <v>23</v>
      </c>
      <c r="N110" s="120" t="s">
        <v>24</v>
      </c>
      <c r="O110" s="120" t="s">
        <v>25</v>
      </c>
      <c r="P110" s="120" t="s">
        <v>26</v>
      </c>
      <c r="Q110" s="120" t="s">
        <v>19</v>
      </c>
      <c r="R110" s="120" t="s">
        <v>20</v>
      </c>
      <c r="S110" s="120" t="s">
        <v>21</v>
      </c>
      <c r="T110" s="120" t="s">
        <v>22</v>
      </c>
      <c r="U110" s="120" t="s">
        <v>23</v>
      </c>
      <c r="V110" s="120" t="s">
        <v>24</v>
      </c>
      <c r="W110" s="120" t="s">
        <v>25</v>
      </c>
      <c r="X110" s="120" t="s">
        <v>26</v>
      </c>
      <c r="Y110" s="119" t="s">
        <v>345</v>
      </c>
      <c r="Z110" s="121" t="s">
        <v>346</v>
      </c>
      <c r="AA110" s="119" t="s">
        <v>257</v>
      </c>
      <c r="AB110" s="120" t="s">
        <v>258</v>
      </c>
      <c r="AC110" s="120" t="s">
        <v>259</v>
      </c>
      <c r="AD110" s="120" t="s">
        <v>27</v>
      </c>
      <c r="AE110" s="120" t="s">
        <v>255</v>
      </c>
      <c r="AF110" s="120" t="s">
        <v>28</v>
      </c>
      <c r="AG110" s="122" t="s">
        <v>256</v>
      </c>
      <c r="AH110" s="342"/>
      <c r="AI110" s="136" t="s">
        <v>262</v>
      </c>
      <c r="AJ110" s="137" t="s">
        <v>263</v>
      </c>
      <c r="AK110" s="137" t="s">
        <v>264</v>
      </c>
      <c r="AL110" s="137" t="s">
        <v>265</v>
      </c>
      <c r="AM110" s="137" t="s">
        <v>29</v>
      </c>
      <c r="AN110" s="350" t="s">
        <v>12</v>
      </c>
      <c r="AO110" s="123" t="s">
        <v>30</v>
      </c>
      <c r="AP110" s="122" t="s">
        <v>31</v>
      </c>
      <c r="AQ110" s="122" t="s">
        <v>32</v>
      </c>
      <c r="AR110" s="122" t="s">
        <v>33</v>
      </c>
      <c r="AS110" s="122" t="s">
        <v>34</v>
      </c>
      <c r="AT110" s="122" t="s">
        <v>35</v>
      </c>
      <c r="AU110" s="121" t="s">
        <v>29</v>
      </c>
      <c r="AV110" s="350" t="s">
        <v>12</v>
      </c>
      <c r="AW110" s="124" t="s">
        <v>278</v>
      </c>
      <c r="AX110" s="122" t="s">
        <v>279</v>
      </c>
      <c r="AY110" s="120" t="s">
        <v>36</v>
      </c>
      <c r="AZ110" s="122" t="s">
        <v>37</v>
      </c>
      <c r="BA110" s="355"/>
      <c r="BB110" s="122" t="s">
        <v>286</v>
      </c>
      <c r="BC110" s="121" t="s">
        <v>343</v>
      </c>
      <c r="BD110" s="122" t="s">
        <v>288</v>
      </c>
      <c r="BE110" s="122" t="s">
        <v>291</v>
      </c>
      <c r="BF110" s="121" t="s">
        <v>344</v>
      </c>
      <c r="BG110" s="122" t="s">
        <v>300</v>
      </c>
      <c r="BH110" s="122" t="s">
        <v>299</v>
      </c>
      <c r="BI110" s="342"/>
      <c r="BJ110" s="343"/>
    </row>
    <row r="111" spans="1:62" s="41" customFormat="1" ht="12.75" x14ac:dyDescent="0.25">
      <c r="A111" s="125"/>
      <c r="B111" s="345"/>
      <c r="C111" s="347"/>
      <c r="D111" s="347"/>
      <c r="E111" s="349"/>
      <c r="F111" s="126" t="s">
        <v>126</v>
      </c>
      <c r="G111" s="127" t="s">
        <v>127</v>
      </c>
      <c r="H111" s="128" t="s">
        <v>127</v>
      </c>
      <c r="I111" s="128" t="s">
        <v>128</v>
      </c>
      <c r="J111" s="128" t="s">
        <v>128</v>
      </c>
      <c r="K111" s="128" t="s">
        <v>128</v>
      </c>
      <c r="L111" s="128" t="s">
        <v>128</v>
      </c>
      <c r="M111" s="128" t="s">
        <v>128</v>
      </c>
      <c r="N111" s="128" t="s">
        <v>128</v>
      </c>
      <c r="O111" s="128" t="s">
        <v>128</v>
      </c>
      <c r="P111" s="128" t="s">
        <v>128</v>
      </c>
      <c r="Q111" s="128" t="s">
        <v>128</v>
      </c>
      <c r="R111" s="128" t="s">
        <v>128</v>
      </c>
      <c r="S111" s="128" t="s">
        <v>128</v>
      </c>
      <c r="T111" s="128" t="s">
        <v>128</v>
      </c>
      <c r="U111" s="128" t="s">
        <v>128</v>
      </c>
      <c r="V111" s="128" t="s">
        <v>128</v>
      </c>
      <c r="W111" s="128" t="s">
        <v>128</v>
      </c>
      <c r="X111" s="128" t="s">
        <v>128</v>
      </c>
      <c r="Y111" s="128" t="s">
        <v>128</v>
      </c>
      <c r="Z111" s="128" t="s">
        <v>128</v>
      </c>
      <c r="AA111" s="128" t="s">
        <v>253</v>
      </c>
      <c r="AB111" s="128" t="s">
        <v>253</v>
      </c>
      <c r="AC111" s="128" t="s">
        <v>253</v>
      </c>
      <c r="AD111" s="128" t="s">
        <v>128</v>
      </c>
      <c r="AE111" s="128" t="s">
        <v>129</v>
      </c>
      <c r="AF111" s="128" t="s">
        <v>128</v>
      </c>
      <c r="AG111" s="129" t="s">
        <v>254</v>
      </c>
      <c r="AH111" s="351"/>
      <c r="AI111" s="138" t="s">
        <v>129</v>
      </c>
      <c r="AJ111" s="129" t="s">
        <v>129</v>
      </c>
      <c r="AK111" s="129" t="s">
        <v>129</v>
      </c>
      <c r="AL111" s="129" t="s">
        <v>129</v>
      </c>
      <c r="AM111" s="129" t="s">
        <v>129</v>
      </c>
      <c r="AN111" s="351"/>
      <c r="AO111" s="130" t="s">
        <v>254</v>
      </c>
      <c r="AP111" s="129" t="s">
        <v>254</v>
      </c>
      <c r="AQ111" s="129" t="s">
        <v>254</v>
      </c>
      <c r="AR111" s="129" t="s">
        <v>254</v>
      </c>
      <c r="AS111" s="129" t="s">
        <v>254</v>
      </c>
      <c r="AT111" s="129" t="s">
        <v>254</v>
      </c>
      <c r="AU111" s="129" t="s">
        <v>254</v>
      </c>
      <c r="AV111" s="351"/>
      <c r="AW111" s="131" t="s">
        <v>253</v>
      </c>
      <c r="AX111" s="129" t="s">
        <v>253</v>
      </c>
      <c r="AY111" s="128"/>
      <c r="AZ111" s="129"/>
      <c r="BA111" s="356"/>
      <c r="BB111" s="129" t="s">
        <v>287</v>
      </c>
      <c r="BC111" s="129" t="s">
        <v>130</v>
      </c>
      <c r="BD111" s="129" t="s">
        <v>130</v>
      </c>
      <c r="BE111" s="129" t="s">
        <v>130</v>
      </c>
      <c r="BF111" s="129" t="s">
        <v>130</v>
      </c>
      <c r="BG111" s="129"/>
      <c r="BH111" s="129" t="s">
        <v>130</v>
      </c>
      <c r="BI111" s="351"/>
      <c r="BJ111" s="132"/>
    </row>
    <row r="112" spans="1:62" ht="11.25" customHeight="1" x14ac:dyDescent="0.2">
      <c r="A112" s="42"/>
      <c r="B112" s="43"/>
      <c r="C112" s="43"/>
      <c r="D112" s="43"/>
      <c r="E112" s="43"/>
      <c r="F112" s="44"/>
      <c r="G112" s="43"/>
      <c r="H112" s="27"/>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94"/>
      <c r="AH112" s="98"/>
      <c r="AI112" s="139"/>
      <c r="AJ112" s="45"/>
      <c r="AK112" s="45"/>
      <c r="AL112" s="45"/>
      <c r="AM112" s="45"/>
      <c r="AN112" s="140"/>
      <c r="AO112" s="45"/>
      <c r="AP112" s="45"/>
      <c r="AQ112" s="45"/>
      <c r="AR112" s="45"/>
      <c r="AS112" s="45"/>
      <c r="AT112" s="45"/>
      <c r="AU112" s="94"/>
      <c r="AV112" s="105"/>
      <c r="AW112" s="45"/>
      <c r="AX112" s="45"/>
      <c r="AY112" s="45"/>
      <c r="AZ112" s="94"/>
      <c r="BA112" s="98"/>
      <c r="BB112" s="46"/>
      <c r="BC112" s="46"/>
      <c r="BD112" s="46"/>
      <c r="BE112" s="46"/>
      <c r="BF112" s="46"/>
      <c r="BG112" s="47"/>
      <c r="BH112" s="45"/>
      <c r="BI112" s="162"/>
      <c r="BJ112" s="48"/>
    </row>
    <row r="113" spans="1:62" s="56" customFormat="1" ht="11.25" customHeight="1" x14ac:dyDescent="0.15">
      <c r="A113" s="169" t="s">
        <v>348</v>
      </c>
      <c r="B113" s="50"/>
      <c r="C113" s="50"/>
      <c r="D113" s="50"/>
      <c r="E113" s="50"/>
      <c r="F113" s="51"/>
      <c r="G113" s="50"/>
      <c r="H113" s="45"/>
      <c r="I113" s="52"/>
      <c r="J113" s="52"/>
      <c r="K113" s="52"/>
      <c r="L113" s="52"/>
      <c r="M113" s="52"/>
      <c r="N113" s="52"/>
      <c r="O113" s="52"/>
      <c r="P113" s="52"/>
      <c r="Q113" s="52"/>
      <c r="R113" s="52"/>
      <c r="S113" s="52"/>
      <c r="T113" s="52"/>
      <c r="U113" s="52"/>
      <c r="V113" s="52"/>
      <c r="W113" s="52"/>
      <c r="X113" s="52"/>
      <c r="Y113" s="52"/>
      <c r="Z113" s="52"/>
      <c r="AA113" s="89"/>
      <c r="AB113" s="89"/>
      <c r="AC113" s="89"/>
      <c r="AD113" s="52"/>
      <c r="AE113" s="52"/>
      <c r="AF113" s="52"/>
      <c r="AG113" s="95"/>
      <c r="AH113" s="99"/>
      <c r="AI113" s="141"/>
      <c r="AJ113" s="52"/>
      <c r="AK113" s="52"/>
      <c r="AL113" s="52"/>
      <c r="AM113" s="52"/>
      <c r="AN113" s="142"/>
      <c r="AO113" s="52"/>
      <c r="AP113" s="52"/>
      <c r="AQ113" s="52"/>
      <c r="AR113" s="52"/>
      <c r="AS113" s="52"/>
      <c r="AT113" s="52"/>
      <c r="AU113" s="95"/>
      <c r="AV113" s="99"/>
      <c r="AW113" s="89"/>
      <c r="AX113" s="89"/>
      <c r="AY113" s="55"/>
      <c r="AZ113" s="102"/>
      <c r="BA113" s="99"/>
      <c r="BB113" s="87"/>
      <c r="BC113" s="83"/>
      <c r="BD113" s="83"/>
      <c r="BE113" s="83"/>
      <c r="BF113" s="83"/>
      <c r="BG113" s="55"/>
      <c r="BH113" s="87"/>
      <c r="BI113" s="150"/>
      <c r="BJ113" s="55"/>
    </row>
    <row r="114" spans="1:62" s="56" customFormat="1" ht="11.25" customHeight="1" x14ac:dyDescent="0.15">
      <c r="A114" s="168" t="s">
        <v>347</v>
      </c>
      <c r="B114" s="50"/>
      <c r="C114" s="50"/>
      <c r="D114" s="50"/>
      <c r="E114" s="50"/>
      <c r="F114" s="51"/>
      <c r="G114" s="50"/>
      <c r="H114" s="45"/>
      <c r="I114" s="52"/>
      <c r="J114" s="52"/>
      <c r="K114" s="52"/>
      <c r="L114" s="52"/>
      <c r="M114" s="52"/>
      <c r="N114" s="52"/>
      <c r="O114" s="52"/>
      <c r="P114" s="52"/>
      <c r="Q114" s="52"/>
      <c r="R114" s="52"/>
      <c r="S114" s="52"/>
      <c r="T114" s="52"/>
      <c r="U114" s="52"/>
      <c r="V114" s="52"/>
      <c r="W114" s="52"/>
      <c r="X114" s="52"/>
      <c r="Y114" s="52"/>
      <c r="Z114" s="52"/>
      <c r="AA114" s="89"/>
      <c r="AB114" s="89"/>
      <c r="AC114" s="89"/>
      <c r="AD114" s="52"/>
      <c r="AE114" s="52"/>
      <c r="AF114" s="52"/>
      <c r="AG114" s="95"/>
      <c r="AH114" s="99"/>
      <c r="AI114" s="141"/>
      <c r="AJ114" s="52"/>
      <c r="AK114" s="52"/>
      <c r="AL114" s="52"/>
      <c r="AM114" s="52"/>
      <c r="AN114" s="142"/>
      <c r="AO114" s="52"/>
      <c r="AP114" s="52"/>
      <c r="AQ114" s="52"/>
      <c r="AR114" s="52"/>
      <c r="AS114" s="52"/>
      <c r="AT114" s="52"/>
      <c r="AU114" s="95"/>
      <c r="AV114" s="99"/>
      <c r="AW114" s="89"/>
      <c r="AX114" s="89"/>
      <c r="AY114" s="55"/>
      <c r="AZ114" s="102"/>
      <c r="BA114" s="99"/>
      <c r="BB114" s="87"/>
      <c r="BC114" s="83"/>
      <c r="BD114" s="83"/>
      <c r="BE114" s="83"/>
      <c r="BF114" s="83"/>
      <c r="BG114" s="55"/>
      <c r="BH114" s="87"/>
      <c r="BI114" s="150"/>
      <c r="BJ114" s="55"/>
    </row>
    <row r="115" spans="1:62" s="56" customFormat="1" ht="11.25" customHeight="1" x14ac:dyDescent="0.15">
      <c r="A115" s="49" t="s">
        <v>154</v>
      </c>
      <c r="B115" s="50" t="s">
        <v>163</v>
      </c>
      <c r="C115" s="50" t="s">
        <v>181</v>
      </c>
      <c r="D115" s="50" t="s">
        <v>198</v>
      </c>
      <c r="E115" s="50" t="s">
        <v>216</v>
      </c>
      <c r="F115" s="51"/>
      <c r="G115" s="50">
        <v>14000</v>
      </c>
      <c r="H115" s="45"/>
      <c r="I115" s="52">
        <v>200</v>
      </c>
      <c r="J115" s="52">
        <v>7</v>
      </c>
      <c r="K115" s="52">
        <v>2</v>
      </c>
      <c r="L115" s="52">
        <v>1</v>
      </c>
      <c r="M115" s="52">
        <v>52</v>
      </c>
      <c r="N115" s="52">
        <v>0</v>
      </c>
      <c r="O115" s="52">
        <v>190</v>
      </c>
      <c r="P115" s="52">
        <v>0</v>
      </c>
      <c r="Q115" s="52">
        <v>0</v>
      </c>
      <c r="R115" s="52">
        <v>0</v>
      </c>
      <c r="S115" s="52">
        <v>0</v>
      </c>
      <c r="T115" s="52">
        <v>0</v>
      </c>
      <c r="U115" s="52">
        <v>0</v>
      </c>
      <c r="V115" s="52">
        <v>0</v>
      </c>
      <c r="W115" s="52">
        <v>0</v>
      </c>
      <c r="X115" s="52">
        <v>0</v>
      </c>
      <c r="Y115" s="52">
        <v>315</v>
      </c>
      <c r="Z115" s="52">
        <v>98</v>
      </c>
      <c r="AA115" s="89">
        <v>1</v>
      </c>
      <c r="AB115" s="89">
        <v>0</v>
      </c>
      <c r="AC115" s="89">
        <v>0</v>
      </c>
      <c r="AD115" s="52">
        <v>32</v>
      </c>
      <c r="AE115" s="52">
        <v>80</v>
      </c>
      <c r="AF115" s="52">
        <v>32</v>
      </c>
      <c r="AG115" s="95">
        <v>361000</v>
      </c>
      <c r="AH115" s="99"/>
      <c r="AI115" s="141">
        <v>13000</v>
      </c>
      <c r="AJ115" s="52">
        <v>0</v>
      </c>
      <c r="AK115" s="52">
        <v>0</v>
      </c>
      <c r="AL115" s="52">
        <v>0</v>
      </c>
      <c r="AM115" s="52"/>
      <c r="AN115" s="142"/>
      <c r="AO115" s="52">
        <v>15000</v>
      </c>
      <c r="AP115" s="52">
        <v>0</v>
      </c>
      <c r="AQ115" s="52">
        <v>80000</v>
      </c>
      <c r="AR115" s="52">
        <v>0</v>
      </c>
      <c r="AS115" s="52">
        <v>0</v>
      </c>
      <c r="AT115" s="52">
        <v>0</v>
      </c>
      <c r="AU115" s="95"/>
      <c r="AV115" s="99"/>
      <c r="AW115" s="89">
        <v>0.18</v>
      </c>
      <c r="AX115" s="89">
        <v>0.82</v>
      </c>
      <c r="AY115" s="55" t="s">
        <v>50</v>
      </c>
      <c r="AZ115" s="102" t="s">
        <v>50</v>
      </c>
      <c r="BA115" s="99"/>
      <c r="BB115" s="87">
        <v>125</v>
      </c>
      <c r="BC115" s="83">
        <v>1900000</v>
      </c>
      <c r="BD115" s="83">
        <v>2300000</v>
      </c>
      <c r="BE115" s="83">
        <v>1600000</v>
      </c>
      <c r="BF115" s="83">
        <v>5800000</v>
      </c>
      <c r="BG115" s="55" t="s">
        <v>42</v>
      </c>
      <c r="BH115" s="87">
        <v>125</v>
      </c>
      <c r="BI115" s="150" t="s">
        <v>281</v>
      </c>
      <c r="BJ115" s="55" t="s">
        <v>42</v>
      </c>
    </row>
    <row r="116" spans="1:62" s="56" customFormat="1" ht="11.25" customHeight="1" x14ac:dyDescent="0.15">
      <c r="A116" s="75" t="s">
        <v>155</v>
      </c>
      <c r="B116" s="57" t="s">
        <v>164</v>
      </c>
      <c r="C116" s="57" t="s">
        <v>69</v>
      </c>
      <c r="D116" s="57" t="s">
        <v>199</v>
      </c>
      <c r="E116" s="57" t="s">
        <v>217</v>
      </c>
      <c r="F116" s="58"/>
      <c r="G116" s="57">
        <v>37650</v>
      </c>
      <c r="H116" s="52">
        <v>16000</v>
      </c>
      <c r="I116" s="52">
        <v>88</v>
      </c>
      <c r="J116" s="52">
        <v>30</v>
      </c>
      <c r="K116" s="52">
        <v>0</v>
      </c>
      <c r="L116" s="52">
        <v>1</v>
      </c>
      <c r="M116" s="52">
        <v>0</v>
      </c>
      <c r="N116" s="52">
        <v>60</v>
      </c>
      <c r="O116" s="52">
        <v>115</v>
      </c>
      <c r="P116" s="52">
        <v>0</v>
      </c>
      <c r="Q116" s="52"/>
      <c r="R116" s="52"/>
      <c r="S116" s="52"/>
      <c r="T116" s="52"/>
      <c r="U116" s="52"/>
      <c r="V116" s="52"/>
      <c r="W116" s="52"/>
      <c r="X116" s="52"/>
      <c r="Y116" s="52">
        <v>375</v>
      </c>
      <c r="Z116" s="52">
        <v>0</v>
      </c>
      <c r="AA116" s="89">
        <v>1</v>
      </c>
      <c r="AB116" s="89">
        <v>0</v>
      </c>
      <c r="AC116" s="89">
        <v>0</v>
      </c>
      <c r="AD116" s="52">
        <v>90</v>
      </c>
      <c r="AE116" s="52">
        <v>31600</v>
      </c>
      <c r="AF116" s="52">
        <v>80</v>
      </c>
      <c r="AG116" s="95">
        <v>400000</v>
      </c>
      <c r="AH116" s="99"/>
      <c r="AI116" s="141">
        <v>150</v>
      </c>
      <c r="AJ116" s="52">
        <v>60820</v>
      </c>
      <c r="AK116" s="52">
        <v>0</v>
      </c>
      <c r="AL116" s="52">
        <v>20000</v>
      </c>
      <c r="AM116" s="52"/>
      <c r="AN116" s="142"/>
      <c r="AO116" s="52">
        <v>500000</v>
      </c>
      <c r="AP116" s="52">
        <v>1.43</v>
      </c>
      <c r="AQ116" s="52">
        <v>14700</v>
      </c>
      <c r="AR116" s="52">
        <v>0</v>
      </c>
      <c r="AS116" s="52">
        <v>0</v>
      </c>
      <c r="AT116" s="52">
        <v>216000</v>
      </c>
      <c r="AU116" s="95"/>
      <c r="AV116" s="99"/>
      <c r="AW116" s="89">
        <v>0.68</v>
      </c>
      <c r="AX116" s="89">
        <v>0.32</v>
      </c>
      <c r="AY116" s="55" t="s">
        <v>50</v>
      </c>
      <c r="AZ116" s="102" t="s">
        <v>50</v>
      </c>
      <c r="BA116" s="99"/>
      <c r="BB116" s="87">
        <v>130</v>
      </c>
      <c r="BC116" s="83"/>
      <c r="BD116" s="83"/>
      <c r="BE116" s="83">
        <v>6666845</v>
      </c>
      <c r="BF116" s="83">
        <v>14951604</v>
      </c>
      <c r="BG116" s="55" t="s">
        <v>42</v>
      </c>
      <c r="BH116" s="87">
        <v>128</v>
      </c>
      <c r="BI116" s="150"/>
      <c r="BJ116" s="55" t="s">
        <v>46</v>
      </c>
    </row>
    <row r="117" spans="1:62" s="56" customFormat="1" ht="11.25" customHeight="1" x14ac:dyDescent="0.15">
      <c r="A117" s="75" t="s">
        <v>131</v>
      </c>
      <c r="B117" s="57" t="s">
        <v>165</v>
      </c>
      <c r="C117" s="57" t="s">
        <v>182</v>
      </c>
      <c r="D117" s="57" t="s">
        <v>200</v>
      </c>
      <c r="E117" s="57" t="s">
        <v>218</v>
      </c>
      <c r="F117" s="58"/>
      <c r="G117" s="57">
        <v>49645</v>
      </c>
      <c r="H117" s="52">
        <v>14863</v>
      </c>
      <c r="I117" s="52">
        <v>1025</v>
      </c>
      <c r="J117" s="52">
        <v>193</v>
      </c>
      <c r="K117" s="52">
        <v>77</v>
      </c>
      <c r="L117" s="52">
        <v>0</v>
      </c>
      <c r="M117" s="52">
        <v>46</v>
      </c>
      <c r="N117" s="52">
        <v>1</v>
      </c>
      <c r="O117" s="52">
        <v>0</v>
      </c>
      <c r="P117" s="52">
        <v>0</v>
      </c>
      <c r="Q117" s="52">
        <v>0</v>
      </c>
      <c r="R117" s="52">
        <v>0</v>
      </c>
      <c r="S117" s="52">
        <v>0</v>
      </c>
      <c r="T117" s="52">
        <v>0</v>
      </c>
      <c r="U117" s="52">
        <v>0</v>
      </c>
      <c r="V117" s="52">
        <v>0</v>
      </c>
      <c r="W117" s="52">
        <v>0</v>
      </c>
      <c r="X117" s="52">
        <v>0</v>
      </c>
      <c r="Y117" s="52">
        <v>955</v>
      </c>
      <c r="Z117" s="52">
        <v>551</v>
      </c>
      <c r="AA117" s="89">
        <v>1</v>
      </c>
      <c r="AB117" s="89">
        <v>0</v>
      </c>
      <c r="AC117" s="89">
        <v>0</v>
      </c>
      <c r="AD117" s="52">
        <v>90</v>
      </c>
      <c r="AE117" s="52">
        <v>30000</v>
      </c>
      <c r="AF117" s="52">
        <v>9</v>
      </c>
      <c r="AG117" s="95">
        <v>45000</v>
      </c>
      <c r="AH117" s="99" t="s">
        <v>238</v>
      </c>
      <c r="AI117" s="141">
        <v>6793</v>
      </c>
      <c r="AJ117" s="52">
        <v>0</v>
      </c>
      <c r="AK117" s="52">
        <v>0</v>
      </c>
      <c r="AL117" s="52">
        <v>36073</v>
      </c>
      <c r="AM117" s="52">
        <v>1688</v>
      </c>
      <c r="AN117" s="142" t="s">
        <v>266</v>
      </c>
      <c r="AO117" s="52">
        <v>483181</v>
      </c>
      <c r="AP117" s="52">
        <v>0</v>
      </c>
      <c r="AQ117" s="52">
        <v>38027</v>
      </c>
      <c r="AR117" s="52">
        <v>0</v>
      </c>
      <c r="AS117" s="52">
        <v>0</v>
      </c>
      <c r="AT117" s="52">
        <v>0</v>
      </c>
      <c r="AU117" s="95">
        <v>0</v>
      </c>
      <c r="AV117" s="99"/>
      <c r="AW117" s="89">
        <v>0.92</v>
      </c>
      <c r="AX117" s="89">
        <v>0.08</v>
      </c>
      <c r="AY117" s="55" t="s">
        <v>50</v>
      </c>
      <c r="AZ117" s="102" t="s">
        <v>50</v>
      </c>
      <c r="BA117" s="99"/>
      <c r="BB117" s="87">
        <v>120</v>
      </c>
      <c r="BC117" s="83">
        <v>9502682</v>
      </c>
      <c r="BD117" s="83">
        <v>2050431</v>
      </c>
      <c r="BE117" s="83">
        <v>1838391</v>
      </c>
      <c r="BF117" s="83">
        <v>13606773</v>
      </c>
      <c r="BG117" s="55" t="s">
        <v>46</v>
      </c>
      <c r="BH117" s="87"/>
      <c r="BI117" s="150" t="s">
        <v>282</v>
      </c>
      <c r="BJ117" s="55" t="s">
        <v>46</v>
      </c>
    </row>
    <row r="118" spans="1:62" s="56" customFormat="1" ht="11.25" customHeight="1" x14ac:dyDescent="0.15">
      <c r="A118" s="75" t="s">
        <v>132</v>
      </c>
      <c r="B118" s="57" t="s">
        <v>166</v>
      </c>
      <c r="C118" s="57" t="s">
        <v>183</v>
      </c>
      <c r="D118" s="57" t="s">
        <v>201</v>
      </c>
      <c r="E118" s="57" t="s">
        <v>219</v>
      </c>
      <c r="F118" s="58"/>
      <c r="G118" s="57">
        <v>23000</v>
      </c>
      <c r="H118" s="52">
        <v>9134</v>
      </c>
      <c r="I118" s="52">
        <v>894</v>
      </c>
      <c r="J118" s="52">
        <v>89</v>
      </c>
      <c r="K118" s="52">
        <v>36</v>
      </c>
      <c r="L118" s="52">
        <v>13</v>
      </c>
      <c r="M118" s="52">
        <v>502</v>
      </c>
      <c r="N118" s="52">
        <v>0</v>
      </c>
      <c r="O118" s="52">
        <v>222</v>
      </c>
      <c r="P118" s="52">
        <v>0</v>
      </c>
      <c r="Q118" s="52">
        <v>0</v>
      </c>
      <c r="R118" s="52">
        <v>0</v>
      </c>
      <c r="S118" s="52">
        <v>0</v>
      </c>
      <c r="T118" s="52">
        <v>0</v>
      </c>
      <c r="U118" s="52">
        <v>0</v>
      </c>
      <c r="V118" s="52">
        <v>0</v>
      </c>
      <c r="W118" s="52">
        <v>0</v>
      </c>
      <c r="X118" s="52">
        <v>0</v>
      </c>
      <c r="Y118" s="52">
        <v>1865</v>
      </c>
      <c r="Z118" s="52">
        <v>140</v>
      </c>
      <c r="AA118" s="89">
        <v>0.98</v>
      </c>
      <c r="AB118" s="89">
        <v>0.01</v>
      </c>
      <c r="AC118" s="89">
        <v>0.01</v>
      </c>
      <c r="AD118" s="52">
        <v>206</v>
      </c>
      <c r="AE118" s="52">
        <v>212200</v>
      </c>
      <c r="AF118" s="52">
        <v>167</v>
      </c>
      <c r="AG118" s="95">
        <v>7253642</v>
      </c>
      <c r="AH118" s="99" t="s">
        <v>239</v>
      </c>
      <c r="AI118" s="141">
        <v>11131</v>
      </c>
      <c r="AJ118" s="52">
        <v>5</v>
      </c>
      <c r="AK118" s="52">
        <v>214009</v>
      </c>
      <c r="AL118" s="52">
        <v>1832</v>
      </c>
      <c r="AM118" s="52">
        <v>0</v>
      </c>
      <c r="AN118" s="142"/>
      <c r="AO118" s="52">
        <v>618717</v>
      </c>
      <c r="AP118" s="52">
        <v>0</v>
      </c>
      <c r="AQ118" s="52">
        <v>12965037</v>
      </c>
      <c r="AR118" s="52">
        <v>0</v>
      </c>
      <c r="AS118" s="52">
        <v>0</v>
      </c>
      <c r="AT118" s="52">
        <v>0</v>
      </c>
      <c r="AU118" s="95">
        <v>0</v>
      </c>
      <c r="AV118" s="99"/>
      <c r="AW118" s="89">
        <v>0.22</v>
      </c>
      <c r="AX118" s="89">
        <v>0.78</v>
      </c>
      <c r="AY118" s="55" t="s">
        <v>41</v>
      </c>
      <c r="AZ118" s="102" t="s">
        <v>95</v>
      </c>
      <c r="BA118" s="99"/>
      <c r="BB118" s="87">
        <v>89.8</v>
      </c>
      <c r="BC118" s="83">
        <v>19378346</v>
      </c>
      <c r="BD118" s="83">
        <v>14465839</v>
      </c>
      <c r="BE118" s="83">
        <v>24050360</v>
      </c>
      <c r="BF118" s="83">
        <v>59301143</v>
      </c>
      <c r="BG118" s="55" t="s">
        <v>42</v>
      </c>
      <c r="BH118" s="87">
        <v>125</v>
      </c>
      <c r="BI118" s="150" t="s">
        <v>283</v>
      </c>
      <c r="BJ118" s="55" t="s">
        <v>46</v>
      </c>
    </row>
    <row r="119" spans="1:62" s="56" customFormat="1" ht="11.25" customHeight="1" x14ac:dyDescent="0.15">
      <c r="A119" s="75" t="s">
        <v>133</v>
      </c>
      <c r="B119" s="57" t="s">
        <v>167</v>
      </c>
      <c r="C119" s="57" t="s">
        <v>184</v>
      </c>
      <c r="D119" s="57" t="s">
        <v>202</v>
      </c>
      <c r="E119" s="57" t="s">
        <v>220</v>
      </c>
      <c r="F119" s="58"/>
      <c r="G119" s="57">
        <v>10870</v>
      </c>
      <c r="H119" s="52">
        <v>4135</v>
      </c>
      <c r="I119" s="52">
        <v>634</v>
      </c>
      <c r="J119" s="52">
        <v>2</v>
      </c>
      <c r="K119" s="52">
        <v>15</v>
      </c>
      <c r="L119" s="52">
        <v>0</v>
      </c>
      <c r="M119" s="52">
        <v>125</v>
      </c>
      <c r="N119" s="52">
        <v>7</v>
      </c>
      <c r="O119" s="52">
        <v>632</v>
      </c>
      <c r="P119" s="52">
        <v>3</v>
      </c>
      <c r="Q119" s="52">
        <v>210</v>
      </c>
      <c r="R119" s="52">
        <v>0</v>
      </c>
      <c r="S119" s="52">
        <v>0</v>
      </c>
      <c r="T119" s="52">
        <v>0</v>
      </c>
      <c r="U119" s="52">
        <v>0</v>
      </c>
      <c r="V119" s="52">
        <v>0</v>
      </c>
      <c r="W119" s="52">
        <v>0</v>
      </c>
      <c r="X119" s="52">
        <v>0</v>
      </c>
      <c r="Y119" s="52">
        <v>1196</v>
      </c>
      <c r="Z119" s="52">
        <v>0</v>
      </c>
      <c r="AA119" s="89">
        <v>1</v>
      </c>
      <c r="AB119" s="89">
        <v>0</v>
      </c>
      <c r="AC119" s="89">
        <v>0</v>
      </c>
      <c r="AD119" s="52">
        <v>97</v>
      </c>
      <c r="AE119" s="52">
        <v>150000</v>
      </c>
      <c r="AF119" s="52">
        <v>89</v>
      </c>
      <c r="AG119" s="95">
        <v>432000</v>
      </c>
      <c r="AH119" s="99"/>
      <c r="AI119" s="141">
        <v>233300</v>
      </c>
      <c r="AJ119" s="52">
        <v>0</v>
      </c>
      <c r="AK119" s="52">
        <v>0</v>
      </c>
      <c r="AL119" s="52">
        <v>0</v>
      </c>
      <c r="AM119" s="52">
        <v>0</v>
      </c>
      <c r="AN119" s="142"/>
      <c r="AO119" s="52">
        <v>97000</v>
      </c>
      <c r="AP119" s="52">
        <v>0</v>
      </c>
      <c r="AQ119" s="52">
        <v>1384400</v>
      </c>
      <c r="AR119" s="52">
        <v>0</v>
      </c>
      <c r="AS119" s="52">
        <v>0</v>
      </c>
      <c r="AT119" s="52">
        <v>0</v>
      </c>
      <c r="AU119" s="95">
        <v>0</v>
      </c>
      <c r="AV119" s="99"/>
      <c r="AW119" s="89">
        <v>0.05</v>
      </c>
      <c r="AX119" s="89">
        <v>0.95</v>
      </c>
      <c r="AY119" s="55" t="s">
        <v>50</v>
      </c>
      <c r="AZ119" s="102" t="s">
        <v>50</v>
      </c>
      <c r="BA119" s="99"/>
      <c r="BB119" s="87">
        <v>72</v>
      </c>
      <c r="BC119" s="83">
        <v>25720000</v>
      </c>
      <c r="BD119" s="83"/>
      <c r="BE119" s="83">
        <v>17910000</v>
      </c>
      <c r="BF119" s="83">
        <v>49734000</v>
      </c>
      <c r="BG119" s="55" t="s">
        <v>42</v>
      </c>
      <c r="BH119" s="87">
        <v>75</v>
      </c>
      <c r="BI119" s="150"/>
      <c r="BJ119" s="55" t="s">
        <v>46</v>
      </c>
    </row>
    <row r="120" spans="1:62" s="56" customFormat="1" ht="11.25" customHeight="1" x14ac:dyDescent="0.15">
      <c r="A120" s="75" t="s">
        <v>134</v>
      </c>
      <c r="B120" s="57" t="s">
        <v>168</v>
      </c>
      <c r="C120" s="57" t="s">
        <v>185</v>
      </c>
      <c r="D120" s="57" t="s">
        <v>203</v>
      </c>
      <c r="E120" s="57" t="s">
        <v>221</v>
      </c>
      <c r="F120" s="58"/>
      <c r="G120" s="57">
        <v>13472</v>
      </c>
      <c r="H120" s="52"/>
      <c r="I120" s="52">
        <v>383</v>
      </c>
      <c r="J120" s="52">
        <v>11</v>
      </c>
      <c r="K120" s="52">
        <v>5</v>
      </c>
      <c r="L120" s="52"/>
      <c r="M120" s="52">
        <v>15</v>
      </c>
      <c r="N120" s="52">
        <v>4</v>
      </c>
      <c r="O120" s="52">
        <v>325</v>
      </c>
      <c r="P120" s="52">
        <v>0</v>
      </c>
      <c r="Q120" s="52">
        <v>0</v>
      </c>
      <c r="R120" s="52">
        <v>0</v>
      </c>
      <c r="S120" s="52">
        <v>0</v>
      </c>
      <c r="T120" s="52">
        <v>0</v>
      </c>
      <c r="U120" s="52">
        <v>0</v>
      </c>
      <c r="V120" s="52">
        <v>0</v>
      </c>
      <c r="W120" s="52">
        <v>0</v>
      </c>
      <c r="X120" s="52">
        <v>0</v>
      </c>
      <c r="Y120" s="52">
        <v>285</v>
      </c>
      <c r="Z120" s="52">
        <v>44</v>
      </c>
      <c r="AA120" s="89">
        <v>1</v>
      </c>
      <c r="AB120" s="89">
        <v>0</v>
      </c>
      <c r="AC120" s="89">
        <v>0</v>
      </c>
      <c r="AD120" s="52">
        <v>19</v>
      </c>
      <c r="AE120" s="52">
        <v>46700</v>
      </c>
      <c r="AF120" s="52">
        <v>14</v>
      </c>
      <c r="AG120" s="95">
        <v>280000</v>
      </c>
      <c r="AH120" s="99" t="s">
        <v>240</v>
      </c>
      <c r="AI120" s="141">
        <v>87500</v>
      </c>
      <c r="AJ120" s="52">
        <v>0</v>
      </c>
      <c r="AK120" s="52">
        <v>0</v>
      </c>
      <c r="AL120" s="52">
        <v>2600</v>
      </c>
      <c r="AM120" s="52">
        <v>0</v>
      </c>
      <c r="AN120" s="142"/>
      <c r="AO120" s="52">
        <v>625000</v>
      </c>
      <c r="AP120" s="52">
        <v>0</v>
      </c>
      <c r="AQ120" s="52">
        <v>0</v>
      </c>
      <c r="AR120" s="52">
        <v>0</v>
      </c>
      <c r="AS120" s="52">
        <v>0</v>
      </c>
      <c r="AT120" s="52">
        <v>0</v>
      </c>
      <c r="AU120" s="95">
        <v>0</v>
      </c>
      <c r="AV120" s="99"/>
      <c r="AW120" s="89">
        <v>1</v>
      </c>
      <c r="AX120" s="89">
        <v>0</v>
      </c>
      <c r="AY120" s="55" t="s">
        <v>50</v>
      </c>
      <c r="AZ120" s="102" t="s">
        <v>50</v>
      </c>
      <c r="BA120" s="99"/>
      <c r="BB120" s="87">
        <v>58.63</v>
      </c>
      <c r="BC120" s="83">
        <v>2372000</v>
      </c>
      <c r="BD120" s="83">
        <v>732000</v>
      </c>
      <c r="BE120" s="83">
        <v>5232000</v>
      </c>
      <c r="BF120" s="83">
        <v>13892000</v>
      </c>
      <c r="BG120" s="55" t="s">
        <v>46</v>
      </c>
      <c r="BH120" s="87">
        <v>63.43</v>
      </c>
      <c r="BI120" s="150"/>
      <c r="BJ120" s="55" t="s">
        <v>42</v>
      </c>
    </row>
    <row r="121" spans="1:62" s="56" customFormat="1" ht="11.25" customHeight="1" x14ac:dyDescent="0.15">
      <c r="A121" s="170" t="s">
        <v>349</v>
      </c>
      <c r="B121" s="57"/>
      <c r="C121" s="57"/>
      <c r="D121" s="57"/>
      <c r="E121" s="57"/>
      <c r="F121" s="58"/>
      <c r="G121" s="57"/>
      <c r="H121" s="52"/>
      <c r="I121" s="52"/>
      <c r="J121" s="52"/>
      <c r="K121" s="52"/>
      <c r="L121" s="52"/>
      <c r="M121" s="52"/>
      <c r="N121" s="52"/>
      <c r="O121" s="52"/>
      <c r="P121" s="52"/>
      <c r="Q121" s="52"/>
      <c r="R121" s="52"/>
      <c r="S121" s="52"/>
      <c r="T121" s="52"/>
      <c r="U121" s="52"/>
      <c r="V121" s="52"/>
      <c r="W121" s="52"/>
      <c r="X121" s="52"/>
      <c r="Y121" s="52"/>
      <c r="Z121" s="52"/>
      <c r="AA121" s="89"/>
      <c r="AB121" s="89"/>
      <c r="AC121" s="89"/>
      <c r="AD121" s="52"/>
      <c r="AE121" s="52"/>
      <c r="AF121" s="52"/>
      <c r="AG121" s="95"/>
      <c r="AH121" s="99"/>
      <c r="AI121" s="141"/>
      <c r="AJ121" s="52"/>
      <c r="AK121" s="52"/>
      <c r="AL121" s="52"/>
      <c r="AM121" s="52"/>
      <c r="AN121" s="142"/>
      <c r="AO121" s="52"/>
      <c r="AP121" s="52"/>
      <c r="AQ121" s="52"/>
      <c r="AR121" s="52"/>
      <c r="AS121" s="52"/>
      <c r="AT121" s="52"/>
      <c r="AU121" s="95"/>
      <c r="AV121" s="99"/>
      <c r="AW121" s="89"/>
      <c r="AX121" s="89"/>
      <c r="AY121" s="55"/>
      <c r="AZ121" s="102"/>
      <c r="BA121" s="99"/>
      <c r="BB121" s="87"/>
      <c r="BC121" s="83"/>
      <c r="BD121" s="83"/>
      <c r="BE121" s="83"/>
      <c r="BF121" s="83"/>
      <c r="BG121" s="55"/>
      <c r="BH121" s="87"/>
      <c r="BI121" s="150"/>
      <c r="BJ121" s="55"/>
    </row>
    <row r="122" spans="1:62" s="56" customFormat="1" ht="11.25" customHeight="1" x14ac:dyDescent="0.15">
      <c r="A122" s="170" t="s">
        <v>350</v>
      </c>
      <c r="B122" s="57"/>
      <c r="C122" s="57"/>
      <c r="D122" s="57"/>
      <c r="E122" s="57"/>
      <c r="F122" s="58"/>
      <c r="G122" s="57"/>
      <c r="H122" s="52"/>
      <c r="I122" s="52"/>
      <c r="J122" s="52"/>
      <c r="K122" s="52"/>
      <c r="L122" s="52"/>
      <c r="M122" s="52"/>
      <c r="N122" s="52"/>
      <c r="O122" s="52"/>
      <c r="P122" s="52"/>
      <c r="Q122" s="52"/>
      <c r="R122" s="52"/>
      <c r="S122" s="52"/>
      <c r="T122" s="52"/>
      <c r="U122" s="52"/>
      <c r="V122" s="52"/>
      <c r="W122" s="52"/>
      <c r="X122" s="52"/>
      <c r="Y122" s="52"/>
      <c r="Z122" s="52"/>
      <c r="AA122" s="89"/>
      <c r="AB122" s="89"/>
      <c r="AC122" s="89"/>
      <c r="AD122" s="52"/>
      <c r="AE122" s="52"/>
      <c r="AF122" s="52"/>
      <c r="AG122" s="95"/>
      <c r="AH122" s="99"/>
      <c r="AI122" s="141"/>
      <c r="AJ122" s="52"/>
      <c r="AK122" s="52"/>
      <c r="AL122" s="52"/>
      <c r="AM122" s="52"/>
      <c r="AN122" s="142"/>
      <c r="AO122" s="52"/>
      <c r="AP122" s="52"/>
      <c r="AQ122" s="52"/>
      <c r="AR122" s="52"/>
      <c r="AS122" s="52"/>
      <c r="AT122" s="52"/>
      <c r="AU122" s="95"/>
      <c r="AV122" s="99"/>
      <c r="AW122" s="89"/>
      <c r="AX122" s="89"/>
      <c r="AY122" s="55"/>
      <c r="AZ122" s="102"/>
      <c r="BA122" s="99"/>
      <c r="BB122" s="87"/>
      <c r="BC122" s="83"/>
      <c r="BD122" s="83"/>
      <c r="BE122" s="83"/>
      <c r="BF122" s="83"/>
      <c r="BG122" s="55"/>
      <c r="BH122" s="87"/>
      <c r="BI122" s="150"/>
      <c r="BJ122" s="55"/>
    </row>
    <row r="123" spans="1:62" s="56" customFormat="1" ht="11.25" customHeight="1" x14ac:dyDescent="0.15">
      <c r="A123" s="170" t="s">
        <v>351</v>
      </c>
      <c r="B123" s="57"/>
      <c r="C123" s="57"/>
      <c r="D123" s="57"/>
      <c r="E123" s="57"/>
      <c r="F123" s="58"/>
      <c r="G123" s="57"/>
      <c r="H123" s="52"/>
      <c r="I123" s="52"/>
      <c r="J123" s="52"/>
      <c r="K123" s="52"/>
      <c r="L123" s="52"/>
      <c r="M123" s="52"/>
      <c r="N123" s="52"/>
      <c r="O123" s="52"/>
      <c r="P123" s="52"/>
      <c r="Q123" s="52"/>
      <c r="R123" s="52"/>
      <c r="S123" s="52"/>
      <c r="T123" s="52"/>
      <c r="U123" s="52"/>
      <c r="V123" s="52"/>
      <c r="W123" s="52"/>
      <c r="X123" s="52"/>
      <c r="Y123" s="52"/>
      <c r="Z123" s="52"/>
      <c r="AA123" s="89"/>
      <c r="AB123" s="89"/>
      <c r="AC123" s="89"/>
      <c r="AD123" s="52"/>
      <c r="AE123" s="52"/>
      <c r="AF123" s="52"/>
      <c r="AG123" s="95"/>
      <c r="AH123" s="99"/>
      <c r="AI123" s="141"/>
      <c r="AJ123" s="52"/>
      <c r="AK123" s="52"/>
      <c r="AL123" s="52"/>
      <c r="AM123" s="52"/>
      <c r="AN123" s="142"/>
      <c r="AO123" s="52"/>
      <c r="AP123" s="52"/>
      <c r="AQ123" s="52"/>
      <c r="AR123" s="52"/>
      <c r="AS123" s="52"/>
      <c r="AT123" s="52"/>
      <c r="AU123" s="95"/>
      <c r="AV123" s="99"/>
      <c r="AW123" s="89"/>
      <c r="AX123" s="89"/>
      <c r="AY123" s="55"/>
      <c r="AZ123" s="102"/>
      <c r="BA123" s="99"/>
      <c r="BB123" s="87"/>
      <c r="BC123" s="83"/>
      <c r="BD123" s="83"/>
      <c r="BE123" s="83"/>
      <c r="BF123" s="83"/>
      <c r="BG123" s="55"/>
      <c r="BH123" s="87"/>
      <c r="BI123" s="150"/>
      <c r="BJ123" s="55"/>
    </row>
    <row r="124" spans="1:62" s="56" customFormat="1" ht="11.25" customHeight="1" x14ac:dyDescent="0.15">
      <c r="A124" s="170" t="s">
        <v>352</v>
      </c>
      <c r="B124" s="57"/>
      <c r="C124" s="57"/>
      <c r="D124" s="57"/>
      <c r="E124" s="57"/>
      <c r="F124" s="58"/>
      <c r="G124" s="57"/>
      <c r="H124" s="52"/>
      <c r="I124" s="52"/>
      <c r="J124" s="52"/>
      <c r="K124" s="52"/>
      <c r="L124" s="52"/>
      <c r="M124" s="52"/>
      <c r="N124" s="52"/>
      <c r="O124" s="52"/>
      <c r="P124" s="52"/>
      <c r="Q124" s="52"/>
      <c r="R124" s="52"/>
      <c r="S124" s="52"/>
      <c r="T124" s="52"/>
      <c r="U124" s="52"/>
      <c r="V124" s="52"/>
      <c r="W124" s="52"/>
      <c r="X124" s="52"/>
      <c r="Y124" s="52"/>
      <c r="Z124" s="52"/>
      <c r="AA124" s="89"/>
      <c r="AB124" s="89"/>
      <c r="AC124" s="89"/>
      <c r="AD124" s="52"/>
      <c r="AE124" s="52"/>
      <c r="AF124" s="52"/>
      <c r="AG124" s="95"/>
      <c r="AH124" s="99"/>
      <c r="AI124" s="141"/>
      <c r="AJ124" s="52"/>
      <c r="AK124" s="52"/>
      <c r="AL124" s="52"/>
      <c r="AM124" s="52"/>
      <c r="AN124" s="142"/>
      <c r="AO124" s="52"/>
      <c r="AP124" s="52"/>
      <c r="AQ124" s="52"/>
      <c r="AR124" s="52"/>
      <c r="AS124" s="52"/>
      <c r="AT124" s="52"/>
      <c r="AU124" s="95"/>
      <c r="AV124" s="99"/>
      <c r="AW124" s="89"/>
      <c r="AX124" s="89"/>
      <c r="AY124" s="55"/>
      <c r="AZ124" s="102"/>
      <c r="BA124" s="99"/>
      <c r="BB124" s="87"/>
      <c r="BC124" s="83"/>
      <c r="BD124" s="83"/>
      <c r="BE124" s="83"/>
      <c r="BF124" s="83"/>
      <c r="BG124" s="55"/>
      <c r="BH124" s="87"/>
      <c r="BI124" s="150"/>
      <c r="BJ124" s="55"/>
    </row>
    <row r="125" spans="1:62" s="160" customFormat="1" ht="11.25" customHeight="1" x14ac:dyDescent="0.15">
      <c r="A125" s="226" t="s">
        <v>353</v>
      </c>
      <c r="B125" s="149" t="s">
        <v>979</v>
      </c>
      <c r="C125" s="149" t="s">
        <v>980</v>
      </c>
      <c r="D125" s="149" t="s">
        <v>981</v>
      </c>
      <c r="E125" s="149" t="s">
        <v>982</v>
      </c>
      <c r="F125" s="58"/>
      <c r="G125" s="149">
        <v>12284</v>
      </c>
      <c r="H125" s="150">
        <v>4965</v>
      </c>
      <c r="I125" s="150">
        <v>402</v>
      </c>
      <c r="J125" s="150">
        <v>38</v>
      </c>
      <c r="K125" s="150">
        <v>22</v>
      </c>
      <c r="L125" s="150">
        <v>2</v>
      </c>
      <c r="M125" s="150">
        <v>123</v>
      </c>
      <c r="N125" s="150">
        <v>2</v>
      </c>
      <c r="O125" s="150">
        <v>402</v>
      </c>
      <c r="P125" s="150">
        <v>0</v>
      </c>
      <c r="Q125" s="150"/>
      <c r="R125" s="150"/>
      <c r="S125" s="150"/>
      <c r="T125" s="150"/>
      <c r="U125" s="150"/>
      <c r="V125" s="150"/>
      <c r="W125" s="150"/>
      <c r="X125" s="150"/>
      <c r="Y125" s="150">
        <v>570</v>
      </c>
      <c r="Z125" s="150">
        <v>0</v>
      </c>
      <c r="AA125" s="151">
        <v>1</v>
      </c>
      <c r="AB125" s="151">
        <v>0</v>
      </c>
      <c r="AC125" s="151">
        <v>0</v>
      </c>
      <c r="AD125" s="150">
        <v>120</v>
      </c>
      <c r="AE125" s="150"/>
      <c r="AF125" s="150">
        <v>120</v>
      </c>
      <c r="AG125" s="152"/>
      <c r="AH125" s="153"/>
      <c r="AI125" s="154">
        <v>39044</v>
      </c>
      <c r="AJ125" s="150"/>
      <c r="AK125" s="150"/>
      <c r="AL125" s="150">
        <v>2633</v>
      </c>
      <c r="AM125" s="150">
        <v>46770</v>
      </c>
      <c r="AN125" s="155" t="s">
        <v>983</v>
      </c>
      <c r="AO125" s="150">
        <v>4007930</v>
      </c>
      <c r="AP125" s="150"/>
      <c r="AQ125" s="150">
        <v>5881</v>
      </c>
      <c r="AR125" s="150"/>
      <c r="AS125" s="150"/>
      <c r="AT125" s="150"/>
      <c r="AU125" s="152"/>
      <c r="AV125" s="153"/>
      <c r="AW125" s="151"/>
      <c r="AX125" s="151"/>
      <c r="AY125" s="156" t="s">
        <v>50</v>
      </c>
      <c r="AZ125" s="157" t="s">
        <v>41</v>
      </c>
      <c r="BA125" s="153" t="s">
        <v>984</v>
      </c>
      <c r="BB125" s="158">
        <v>60</v>
      </c>
      <c r="BC125" s="159"/>
      <c r="BD125" s="159"/>
      <c r="BE125" s="159"/>
      <c r="BF125" s="159"/>
      <c r="BG125" s="156" t="s">
        <v>42</v>
      </c>
      <c r="BH125" s="158">
        <v>60</v>
      </c>
      <c r="BI125" s="150"/>
      <c r="BJ125" s="156" t="s">
        <v>42</v>
      </c>
    </row>
    <row r="126" spans="1:62" s="56" customFormat="1" ht="11.25" customHeight="1" x14ac:dyDescent="0.15">
      <c r="A126" s="75" t="s">
        <v>135</v>
      </c>
      <c r="B126" s="57" t="s">
        <v>43</v>
      </c>
      <c r="C126" s="57" t="s">
        <v>44</v>
      </c>
      <c r="D126" s="57" t="s">
        <v>45</v>
      </c>
      <c r="E126" s="57" t="s">
        <v>222</v>
      </c>
      <c r="F126" s="58"/>
      <c r="G126" s="57">
        <v>43780</v>
      </c>
      <c r="H126" s="52">
        <v>16561</v>
      </c>
      <c r="I126" s="52">
        <v>1863</v>
      </c>
      <c r="J126" s="52">
        <v>91</v>
      </c>
      <c r="K126" s="52">
        <v>4</v>
      </c>
      <c r="L126" s="52">
        <v>0</v>
      </c>
      <c r="M126" s="52">
        <v>470</v>
      </c>
      <c r="N126" s="52">
        <v>113</v>
      </c>
      <c r="O126" s="52">
        <v>773</v>
      </c>
      <c r="P126" s="52">
        <v>2</v>
      </c>
      <c r="Q126" s="52">
        <v>0</v>
      </c>
      <c r="R126" s="52">
        <v>0</v>
      </c>
      <c r="S126" s="52">
        <v>0</v>
      </c>
      <c r="T126" s="52">
        <v>0</v>
      </c>
      <c r="U126" s="52">
        <v>0</v>
      </c>
      <c r="V126" s="52">
        <v>0</v>
      </c>
      <c r="W126" s="52">
        <v>0</v>
      </c>
      <c r="X126" s="52">
        <v>0</v>
      </c>
      <c r="Y126" s="52">
        <v>1574</v>
      </c>
      <c r="Z126" s="52">
        <v>2092</v>
      </c>
      <c r="AA126" s="89">
        <v>1</v>
      </c>
      <c r="AB126" s="89">
        <v>0</v>
      </c>
      <c r="AC126" s="89">
        <v>0</v>
      </c>
      <c r="AD126" s="52">
        <v>192</v>
      </c>
      <c r="AE126" s="52">
        <v>485750</v>
      </c>
      <c r="AF126" s="52">
        <v>220</v>
      </c>
      <c r="AG126" s="95">
        <v>440000</v>
      </c>
      <c r="AH126" s="99"/>
      <c r="AI126" s="141">
        <v>461000</v>
      </c>
      <c r="AJ126" s="52">
        <v>77500</v>
      </c>
      <c r="AK126" s="52">
        <v>0</v>
      </c>
      <c r="AL126" s="52">
        <v>0</v>
      </c>
      <c r="AM126" s="52">
        <v>0</v>
      </c>
      <c r="AN126" s="142"/>
      <c r="AO126" s="52">
        <v>1540000</v>
      </c>
      <c r="AP126" s="52">
        <v>0</v>
      </c>
      <c r="AQ126" s="52">
        <v>0</v>
      </c>
      <c r="AR126" s="52">
        <v>0</v>
      </c>
      <c r="AS126" s="52">
        <v>963000</v>
      </c>
      <c r="AT126" s="52">
        <v>0</v>
      </c>
      <c r="AU126" s="95">
        <v>0</v>
      </c>
      <c r="AV126" s="99"/>
      <c r="AW126" s="89">
        <v>0.05</v>
      </c>
      <c r="AX126" s="89">
        <v>0.95</v>
      </c>
      <c r="AY126" s="55" t="s">
        <v>41</v>
      </c>
      <c r="AZ126" s="102" t="s">
        <v>41</v>
      </c>
      <c r="BA126" s="99"/>
      <c r="BB126" s="87">
        <v>67</v>
      </c>
      <c r="BC126" s="83">
        <v>26800000</v>
      </c>
      <c r="BD126" s="83">
        <v>19300000</v>
      </c>
      <c r="BE126" s="83">
        <v>25600000</v>
      </c>
      <c r="BF126" s="83">
        <v>71700000</v>
      </c>
      <c r="BG126" s="55" t="s">
        <v>42</v>
      </c>
      <c r="BH126" s="87">
        <v>65</v>
      </c>
      <c r="BI126" s="150"/>
      <c r="BJ126" s="55" t="s">
        <v>46</v>
      </c>
    </row>
    <row r="127" spans="1:62" s="56" customFormat="1" ht="11.25" customHeight="1" x14ac:dyDescent="0.15">
      <c r="A127" s="75" t="s">
        <v>156</v>
      </c>
      <c r="B127" s="57" t="s">
        <v>169</v>
      </c>
      <c r="C127" s="57" t="s">
        <v>186</v>
      </c>
      <c r="D127" s="57" t="s">
        <v>204</v>
      </c>
      <c r="E127" s="57" t="s">
        <v>223</v>
      </c>
      <c r="F127" s="58"/>
      <c r="G127" s="57">
        <v>29203</v>
      </c>
      <c r="H127" s="52">
        <v>11260</v>
      </c>
      <c r="I127" s="52">
        <v>1100</v>
      </c>
      <c r="J127" s="52"/>
      <c r="K127" s="52"/>
      <c r="L127" s="52"/>
      <c r="M127" s="52"/>
      <c r="N127" s="52"/>
      <c r="O127" s="52"/>
      <c r="P127" s="52"/>
      <c r="Q127" s="52"/>
      <c r="R127" s="52"/>
      <c r="S127" s="52"/>
      <c r="T127" s="52"/>
      <c r="U127" s="52"/>
      <c r="V127" s="52"/>
      <c r="W127" s="52"/>
      <c r="X127" s="52"/>
      <c r="Y127" s="52">
        <v>1200</v>
      </c>
      <c r="Z127" s="52">
        <v>145</v>
      </c>
      <c r="AA127" s="89">
        <v>1</v>
      </c>
      <c r="AB127" s="89">
        <v>0</v>
      </c>
      <c r="AC127" s="89">
        <v>0</v>
      </c>
      <c r="AD127" s="52">
        <v>120</v>
      </c>
      <c r="AE127" s="52">
        <v>382000</v>
      </c>
      <c r="AF127" s="52">
        <v>120</v>
      </c>
      <c r="AG127" s="95">
        <v>1400000</v>
      </c>
      <c r="AH127" s="99" t="s">
        <v>241</v>
      </c>
      <c r="AI127" s="141">
        <v>278300</v>
      </c>
      <c r="AJ127" s="52"/>
      <c r="AK127" s="52"/>
      <c r="AL127" s="52"/>
      <c r="AM127" s="52"/>
      <c r="AN127" s="142"/>
      <c r="AO127" s="52">
        <v>5070000</v>
      </c>
      <c r="AP127" s="52">
        <v>96071</v>
      </c>
      <c r="AQ127" s="52">
        <v>28547</v>
      </c>
      <c r="AR127" s="52"/>
      <c r="AS127" s="52"/>
      <c r="AT127" s="52"/>
      <c r="AU127" s="95">
        <v>1542</v>
      </c>
      <c r="AV127" s="99" t="s">
        <v>267</v>
      </c>
      <c r="AW127" s="89">
        <v>1</v>
      </c>
      <c r="AX127" s="89">
        <v>0</v>
      </c>
      <c r="AY127" s="55" t="s">
        <v>41</v>
      </c>
      <c r="AZ127" s="102" t="s">
        <v>41</v>
      </c>
      <c r="BA127" s="99" t="s">
        <v>268</v>
      </c>
      <c r="BB127" s="87">
        <v>85</v>
      </c>
      <c r="BC127" s="83"/>
      <c r="BD127" s="83"/>
      <c r="BE127" s="83"/>
      <c r="BF127" s="83">
        <v>40300000</v>
      </c>
      <c r="BG127" s="55" t="s">
        <v>42</v>
      </c>
      <c r="BH127" s="87">
        <v>85</v>
      </c>
      <c r="BI127" s="150"/>
      <c r="BJ127" s="55" t="s">
        <v>42</v>
      </c>
    </row>
    <row r="128" spans="1:62" s="160" customFormat="1" ht="11.25" customHeight="1" x14ac:dyDescent="0.15">
      <c r="A128" s="75" t="s">
        <v>136</v>
      </c>
      <c r="B128" s="149" t="s">
        <v>170</v>
      </c>
      <c r="C128" s="149" t="s">
        <v>187</v>
      </c>
      <c r="D128" s="149" t="s">
        <v>205</v>
      </c>
      <c r="E128" s="149" t="s">
        <v>224</v>
      </c>
      <c r="F128" s="58"/>
      <c r="G128" s="149">
        <v>24122</v>
      </c>
      <c r="H128" s="150">
        <v>9403</v>
      </c>
      <c r="I128" s="150">
        <v>892</v>
      </c>
      <c r="J128" s="150">
        <v>53</v>
      </c>
      <c r="K128" s="150">
        <v>88</v>
      </c>
      <c r="L128" s="150">
        <v>12</v>
      </c>
      <c r="M128" s="150">
        <v>892</v>
      </c>
      <c r="N128" s="150">
        <v>892</v>
      </c>
      <c r="O128" s="150">
        <v>892</v>
      </c>
      <c r="P128" s="150">
        <v>892</v>
      </c>
      <c r="Q128" s="150">
        <v>0</v>
      </c>
      <c r="R128" s="150">
        <v>0</v>
      </c>
      <c r="S128" s="150">
        <v>0</v>
      </c>
      <c r="T128" s="150">
        <v>0</v>
      </c>
      <c r="U128" s="150">
        <v>0</v>
      </c>
      <c r="V128" s="150">
        <v>0</v>
      </c>
      <c r="W128" s="150">
        <v>0</v>
      </c>
      <c r="X128" s="150">
        <v>0</v>
      </c>
      <c r="Y128" s="150">
        <v>1127</v>
      </c>
      <c r="Z128" s="150">
        <v>477</v>
      </c>
      <c r="AA128" s="151">
        <v>0.96</v>
      </c>
      <c r="AB128" s="151">
        <v>0</v>
      </c>
      <c r="AC128" s="151">
        <v>0.04</v>
      </c>
      <c r="AD128" s="150">
        <v>109</v>
      </c>
      <c r="AE128" s="150">
        <v>221850</v>
      </c>
      <c r="AF128" s="150">
        <v>109</v>
      </c>
      <c r="AG128" s="152">
        <v>2850000</v>
      </c>
      <c r="AH128" s="153"/>
      <c r="AI128" s="154">
        <v>122639</v>
      </c>
      <c r="AJ128" s="150">
        <v>2134</v>
      </c>
      <c r="AK128" s="150">
        <v>0</v>
      </c>
      <c r="AL128" s="150">
        <v>19839</v>
      </c>
      <c r="AM128" s="150">
        <v>0</v>
      </c>
      <c r="AN128" s="155"/>
      <c r="AO128" s="150">
        <v>18657545</v>
      </c>
      <c r="AP128" s="150">
        <v>42598</v>
      </c>
      <c r="AQ128" s="150">
        <v>0</v>
      </c>
      <c r="AR128" s="150">
        <v>0</v>
      </c>
      <c r="AS128" s="150">
        <v>0</v>
      </c>
      <c r="AT128" s="150">
        <v>0</v>
      </c>
      <c r="AU128" s="152">
        <v>0</v>
      </c>
      <c r="AV128" s="153"/>
      <c r="AW128" s="151">
        <v>1</v>
      </c>
      <c r="AX128" s="151">
        <v>0</v>
      </c>
      <c r="AY128" s="156" t="s">
        <v>50</v>
      </c>
      <c r="AZ128" s="157" t="s">
        <v>50</v>
      </c>
      <c r="BA128" s="153"/>
      <c r="BB128" s="158">
        <v>72.02</v>
      </c>
      <c r="BC128" s="159">
        <v>9726367</v>
      </c>
      <c r="BD128" s="159">
        <v>5962393</v>
      </c>
      <c r="BE128" s="159">
        <v>9531536</v>
      </c>
      <c r="BF128" s="159">
        <v>25220296</v>
      </c>
      <c r="BG128" s="156" t="s">
        <v>42</v>
      </c>
      <c r="BH128" s="158"/>
      <c r="BI128" s="150"/>
      <c r="BJ128" s="156" t="s">
        <v>42</v>
      </c>
    </row>
    <row r="129" spans="1:62" s="56" customFormat="1" ht="11.25" customHeight="1" x14ac:dyDescent="0.15">
      <c r="A129" s="75" t="s">
        <v>109</v>
      </c>
      <c r="B129" s="57" t="s">
        <v>107</v>
      </c>
      <c r="C129" s="57" t="s">
        <v>108</v>
      </c>
      <c r="D129" s="57" t="s">
        <v>110</v>
      </c>
      <c r="E129" s="57" t="s">
        <v>111</v>
      </c>
      <c r="F129" s="58"/>
      <c r="G129" s="57">
        <v>25300</v>
      </c>
      <c r="H129" s="52">
        <v>10000</v>
      </c>
      <c r="I129" s="52">
        <v>591</v>
      </c>
      <c r="J129" s="52">
        <v>114</v>
      </c>
      <c r="K129" s="52">
        <v>4</v>
      </c>
      <c r="L129" s="52">
        <v>2</v>
      </c>
      <c r="M129" s="52">
        <v>300</v>
      </c>
      <c r="N129" s="52">
        <v>0</v>
      </c>
      <c r="O129" s="52">
        <v>591</v>
      </c>
      <c r="P129" s="52">
        <v>0</v>
      </c>
      <c r="Q129" s="52">
        <v>0</v>
      </c>
      <c r="R129" s="52">
        <v>0</v>
      </c>
      <c r="S129" s="52">
        <v>0</v>
      </c>
      <c r="T129" s="52">
        <v>0</v>
      </c>
      <c r="U129" s="52">
        <v>0</v>
      </c>
      <c r="V129" s="52">
        <v>0</v>
      </c>
      <c r="W129" s="52">
        <v>0</v>
      </c>
      <c r="X129" s="52">
        <v>0</v>
      </c>
      <c r="Y129" s="52">
        <v>1300</v>
      </c>
      <c r="Z129" s="52">
        <v>15</v>
      </c>
      <c r="AA129" s="89">
        <v>1</v>
      </c>
      <c r="AB129" s="89">
        <v>0</v>
      </c>
      <c r="AC129" s="89">
        <v>0</v>
      </c>
      <c r="AD129" s="52">
        <v>326</v>
      </c>
      <c r="AE129" s="52">
        <v>200000</v>
      </c>
      <c r="AF129" s="52">
        <v>125</v>
      </c>
      <c r="AG129" s="95">
        <v>2000000</v>
      </c>
      <c r="AH129" s="99" t="s">
        <v>112</v>
      </c>
      <c r="AI129" s="141">
        <v>85000</v>
      </c>
      <c r="AJ129" s="52">
        <v>0</v>
      </c>
      <c r="AK129" s="52">
        <v>0</v>
      </c>
      <c r="AL129" s="52">
        <v>45000</v>
      </c>
      <c r="AM129" s="52">
        <v>0</v>
      </c>
      <c r="AN129" s="142"/>
      <c r="AO129" s="52">
        <v>4000000</v>
      </c>
      <c r="AP129" s="52">
        <v>0</v>
      </c>
      <c r="AQ129" s="52">
        <v>30000</v>
      </c>
      <c r="AR129" s="52">
        <v>0</v>
      </c>
      <c r="AS129" s="52">
        <v>0</v>
      </c>
      <c r="AT129" s="52">
        <v>0</v>
      </c>
      <c r="AU129" s="95">
        <v>0</v>
      </c>
      <c r="AV129" s="99"/>
      <c r="AW129" s="89">
        <v>0.99</v>
      </c>
      <c r="AX129" s="89">
        <v>0.01</v>
      </c>
      <c r="AY129" s="55" t="s">
        <v>50</v>
      </c>
      <c r="AZ129" s="102" t="s">
        <v>41</v>
      </c>
      <c r="BA129" s="99" t="s">
        <v>113</v>
      </c>
      <c r="BB129" s="87">
        <v>49.93</v>
      </c>
      <c r="BC129" s="83">
        <v>6700000</v>
      </c>
      <c r="BD129" s="83">
        <v>5300000</v>
      </c>
      <c r="BE129" s="83">
        <v>4200000</v>
      </c>
      <c r="BF129" s="83">
        <v>16000000</v>
      </c>
      <c r="BG129" s="55" t="s">
        <v>42</v>
      </c>
      <c r="BH129" s="87">
        <v>49.93</v>
      </c>
      <c r="BI129" s="150"/>
      <c r="BJ129" s="55" t="s">
        <v>46</v>
      </c>
    </row>
    <row r="130" spans="1:62" s="56" customFormat="1" ht="11.25" customHeight="1" x14ac:dyDescent="0.15">
      <c r="A130" s="170" t="s">
        <v>354</v>
      </c>
      <c r="B130" s="57"/>
      <c r="C130" s="57"/>
      <c r="D130" s="57"/>
      <c r="E130" s="57"/>
      <c r="F130" s="58"/>
      <c r="G130" s="57"/>
      <c r="H130" s="52"/>
      <c r="I130" s="52"/>
      <c r="J130" s="52"/>
      <c r="K130" s="52"/>
      <c r="L130" s="52"/>
      <c r="M130" s="52"/>
      <c r="N130" s="52"/>
      <c r="O130" s="52"/>
      <c r="P130" s="52"/>
      <c r="Q130" s="52"/>
      <c r="R130" s="52"/>
      <c r="S130" s="52"/>
      <c r="T130" s="52"/>
      <c r="U130" s="52"/>
      <c r="V130" s="52"/>
      <c r="W130" s="52"/>
      <c r="X130" s="52"/>
      <c r="Y130" s="52"/>
      <c r="Z130" s="52"/>
      <c r="AA130" s="89"/>
      <c r="AB130" s="89"/>
      <c r="AC130" s="89"/>
      <c r="AD130" s="52"/>
      <c r="AE130" s="52"/>
      <c r="AF130" s="52"/>
      <c r="AG130" s="95"/>
      <c r="AH130" s="99"/>
      <c r="AI130" s="141"/>
      <c r="AJ130" s="52"/>
      <c r="AK130" s="52"/>
      <c r="AL130" s="52"/>
      <c r="AM130" s="52"/>
      <c r="AN130" s="142"/>
      <c r="AO130" s="52"/>
      <c r="AP130" s="52"/>
      <c r="AQ130" s="52"/>
      <c r="AR130" s="52"/>
      <c r="AS130" s="52"/>
      <c r="AT130" s="52"/>
      <c r="AU130" s="95"/>
      <c r="AV130" s="99"/>
      <c r="AW130" s="89"/>
      <c r="AX130" s="89"/>
      <c r="AY130" s="55"/>
      <c r="AZ130" s="102"/>
      <c r="BA130" s="99"/>
      <c r="BB130" s="87"/>
      <c r="BC130" s="83"/>
      <c r="BD130" s="83"/>
      <c r="BE130" s="83"/>
      <c r="BF130" s="83"/>
      <c r="BG130" s="55"/>
      <c r="BH130" s="87"/>
      <c r="BI130" s="150"/>
      <c r="BJ130" s="55"/>
    </row>
    <row r="131" spans="1:62" s="56" customFormat="1" ht="11.25" customHeight="1" x14ac:dyDescent="0.15">
      <c r="A131" s="75" t="s">
        <v>53</v>
      </c>
      <c r="B131" s="57" t="s">
        <v>51</v>
      </c>
      <c r="C131" s="57" t="s">
        <v>52</v>
      </c>
      <c r="D131" s="57" t="s">
        <v>54</v>
      </c>
      <c r="E131" s="57" t="s">
        <v>55</v>
      </c>
      <c r="F131" s="58"/>
      <c r="G131" s="57">
        <v>39300</v>
      </c>
      <c r="H131" s="52">
        <v>16644</v>
      </c>
      <c r="I131" s="52">
        <v>0</v>
      </c>
      <c r="J131" s="52">
        <v>48</v>
      </c>
      <c r="K131" s="52">
        <v>0</v>
      </c>
      <c r="L131" s="52">
        <v>0</v>
      </c>
      <c r="M131" s="52">
        <v>0</v>
      </c>
      <c r="N131" s="52">
        <v>0</v>
      </c>
      <c r="O131" s="52">
        <v>0</v>
      </c>
      <c r="P131" s="52">
        <v>0</v>
      </c>
      <c r="Q131" s="52">
        <v>0</v>
      </c>
      <c r="R131" s="52">
        <v>0</v>
      </c>
      <c r="S131" s="52">
        <v>0</v>
      </c>
      <c r="T131" s="52">
        <v>0</v>
      </c>
      <c r="U131" s="52">
        <v>0</v>
      </c>
      <c r="V131" s="52">
        <v>0</v>
      </c>
      <c r="W131" s="52">
        <v>0</v>
      </c>
      <c r="X131" s="52">
        <v>0</v>
      </c>
      <c r="Y131" s="52">
        <v>1000</v>
      </c>
      <c r="Z131" s="52">
        <v>0</v>
      </c>
      <c r="AA131" s="89">
        <v>1</v>
      </c>
      <c r="AB131" s="89">
        <v>0</v>
      </c>
      <c r="AC131" s="89">
        <v>0</v>
      </c>
      <c r="AD131" s="52">
        <v>37</v>
      </c>
      <c r="AE131" s="52">
        <v>3500</v>
      </c>
      <c r="AF131" s="52">
        <v>12</v>
      </c>
      <c r="AG131" s="95">
        <v>59600</v>
      </c>
      <c r="AH131" s="99" t="s">
        <v>56</v>
      </c>
      <c r="AI131" s="141">
        <v>1162</v>
      </c>
      <c r="AJ131" s="52">
        <v>0</v>
      </c>
      <c r="AK131" s="52">
        <v>0</v>
      </c>
      <c r="AL131" s="52">
        <v>0</v>
      </c>
      <c r="AM131" s="52">
        <v>0</v>
      </c>
      <c r="AN131" s="142"/>
      <c r="AO131" s="52">
        <v>26665</v>
      </c>
      <c r="AP131" s="52">
        <v>0</v>
      </c>
      <c r="AQ131" s="52">
        <v>0</v>
      </c>
      <c r="AR131" s="52">
        <v>0</v>
      </c>
      <c r="AS131" s="52">
        <v>0</v>
      </c>
      <c r="AT131" s="52">
        <v>0</v>
      </c>
      <c r="AU131" s="95">
        <v>0</v>
      </c>
      <c r="AV131" s="99"/>
      <c r="AW131" s="89">
        <v>1</v>
      </c>
      <c r="AX131" s="89">
        <v>0</v>
      </c>
      <c r="AY131" s="55" t="s">
        <v>50</v>
      </c>
      <c r="AZ131" s="102" t="s">
        <v>50</v>
      </c>
      <c r="BA131" s="99"/>
      <c r="BB131" s="87">
        <v>202.4</v>
      </c>
      <c r="BC131" s="83">
        <v>1898464</v>
      </c>
      <c r="BD131" s="83">
        <v>731758</v>
      </c>
      <c r="BE131" s="83">
        <v>263757</v>
      </c>
      <c r="BF131" s="83">
        <v>2893979</v>
      </c>
      <c r="BG131" s="55" t="s">
        <v>46</v>
      </c>
      <c r="BH131" s="87"/>
      <c r="BI131" s="150"/>
      <c r="BJ131" s="55" t="s">
        <v>46</v>
      </c>
    </row>
    <row r="132" spans="1:62" s="56" customFormat="1" ht="11.25" customHeight="1" x14ac:dyDescent="0.15">
      <c r="A132" s="75" t="s">
        <v>137</v>
      </c>
      <c r="B132" s="57" t="s">
        <v>171</v>
      </c>
      <c r="C132" s="57" t="s">
        <v>188</v>
      </c>
      <c r="D132" s="57" t="s">
        <v>206</v>
      </c>
      <c r="E132" s="57" t="s">
        <v>225</v>
      </c>
      <c r="F132" s="58"/>
      <c r="G132" s="57">
        <v>8300</v>
      </c>
      <c r="H132" s="52">
        <v>4100</v>
      </c>
      <c r="I132" s="52">
        <v>401</v>
      </c>
      <c r="J132" s="52">
        <v>22</v>
      </c>
      <c r="K132" s="52">
        <v>12</v>
      </c>
      <c r="L132" s="52">
        <v>3</v>
      </c>
      <c r="M132" s="52">
        <v>430</v>
      </c>
      <c r="N132" s="52">
        <v>135</v>
      </c>
      <c r="O132" s="52">
        <v>0</v>
      </c>
      <c r="P132" s="52">
        <v>0</v>
      </c>
      <c r="Q132" s="52">
        <v>22</v>
      </c>
      <c r="R132" s="52">
        <v>0</v>
      </c>
      <c r="S132" s="52">
        <v>0</v>
      </c>
      <c r="T132" s="52">
        <v>0</v>
      </c>
      <c r="U132" s="52">
        <v>15</v>
      </c>
      <c r="V132" s="52">
        <v>0</v>
      </c>
      <c r="W132" s="52">
        <v>0</v>
      </c>
      <c r="X132" s="52">
        <v>0</v>
      </c>
      <c r="Y132" s="52">
        <v>975</v>
      </c>
      <c r="Z132" s="52">
        <v>2</v>
      </c>
      <c r="AA132" s="89">
        <v>0.94</v>
      </c>
      <c r="AB132" s="89">
        <v>0.04</v>
      </c>
      <c r="AC132" s="89">
        <v>0.02</v>
      </c>
      <c r="AD132" s="52">
        <v>100</v>
      </c>
      <c r="AE132" s="52">
        <v>85000</v>
      </c>
      <c r="AF132" s="52">
        <v>100</v>
      </c>
      <c r="AG132" s="95">
        <v>825000</v>
      </c>
      <c r="AH132" s="99"/>
      <c r="AI132" s="141">
        <v>132373</v>
      </c>
      <c r="AJ132" s="52">
        <v>0</v>
      </c>
      <c r="AK132" s="52">
        <v>0</v>
      </c>
      <c r="AL132" s="52">
        <v>25000</v>
      </c>
      <c r="AM132" s="52">
        <v>0</v>
      </c>
      <c r="AN132" s="142"/>
      <c r="AO132" s="52">
        <v>650000</v>
      </c>
      <c r="AP132" s="52">
        <v>0</v>
      </c>
      <c r="AQ132" s="52">
        <v>640000</v>
      </c>
      <c r="AR132" s="52">
        <v>0</v>
      </c>
      <c r="AS132" s="52">
        <v>0</v>
      </c>
      <c r="AT132" s="52">
        <v>0</v>
      </c>
      <c r="AU132" s="95">
        <v>0</v>
      </c>
      <c r="AV132" s="99"/>
      <c r="AW132" s="89">
        <v>0.84</v>
      </c>
      <c r="AX132" s="89">
        <v>0.16</v>
      </c>
      <c r="AY132" s="55" t="s">
        <v>41</v>
      </c>
      <c r="AZ132" s="102" t="s">
        <v>41</v>
      </c>
      <c r="BA132" s="99"/>
      <c r="BB132" s="87">
        <v>64.78</v>
      </c>
      <c r="BC132" s="83">
        <v>9230000</v>
      </c>
      <c r="BD132" s="83">
        <v>11137000</v>
      </c>
      <c r="BE132" s="83">
        <v>9404000</v>
      </c>
      <c r="BF132" s="83">
        <v>31465000</v>
      </c>
      <c r="BG132" s="55" t="s">
        <v>42</v>
      </c>
      <c r="BH132" s="87">
        <v>67.36</v>
      </c>
      <c r="BI132" s="150"/>
      <c r="BJ132" s="55" t="s">
        <v>46</v>
      </c>
    </row>
    <row r="133" spans="1:62" s="56" customFormat="1" ht="11.25" customHeight="1" x14ac:dyDescent="0.15">
      <c r="A133" s="170" t="s">
        <v>355</v>
      </c>
      <c r="B133" s="57"/>
      <c r="C133" s="57"/>
      <c r="D133" s="57"/>
      <c r="E133" s="57"/>
      <c r="F133" s="58"/>
      <c r="G133" s="57"/>
      <c r="H133" s="52"/>
      <c r="I133" s="52"/>
      <c r="J133" s="52"/>
      <c r="K133" s="52"/>
      <c r="L133" s="52"/>
      <c r="M133" s="52"/>
      <c r="N133" s="52"/>
      <c r="O133" s="52"/>
      <c r="P133" s="52"/>
      <c r="Q133" s="52"/>
      <c r="R133" s="52"/>
      <c r="S133" s="52"/>
      <c r="T133" s="52"/>
      <c r="U133" s="52"/>
      <c r="V133" s="52"/>
      <c r="W133" s="52"/>
      <c r="X133" s="52"/>
      <c r="Y133" s="52"/>
      <c r="Z133" s="52"/>
      <c r="AA133" s="89"/>
      <c r="AB133" s="89"/>
      <c r="AC133" s="89"/>
      <c r="AD133" s="52"/>
      <c r="AE133" s="52"/>
      <c r="AF133" s="52"/>
      <c r="AG133" s="95"/>
      <c r="AH133" s="99"/>
      <c r="AI133" s="141"/>
      <c r="AJ133" s="52"/>
      <c r="AK133" s="52"/>
      <c r="AL133" s="52"/>
      <c r="AM133" s="52"/>
      <c r="AN133" s="142"/>
      <c r="AO133" s="52"/>
      <c r="AP133" s="52"/>
      <c r="AQ133" s="52"/>
      <c r="AR133" s="52"/>
      <c r="AS133" s="52"/>
      <c r="AT133" s="52"/>
      <c r="AU133" s="95"/>
      <c r="AV133" s="99"/>
      <c r="AW133" s="89"/>
      <c r="AX133" s="89"/>
      <c r="AY133" s="55"/>
      <c r="AZ133" s="102"/>
      <c r="BA133" s="99"/>
      <c r="BB133" s="87"/>
      <c r="BC133" s="83"/>
      <c r="BD133" s="83"/>
      <c r="BE133" s="83"/>
      <c r="BF133" s="83"/>
      <c r="BG133" s="55"/>
      <c r="BH133" s="87"/>
      <c r="BI133" s="150"/>
      <c r="BJ133" s="55"/>
    </row>
    <row r="134" spans="1:62" s="56" customFormat="1" ht="11.25" customHeight="1" x14ac:dyDescent="0.15">
      <c r="A134" s="75" t="s">
        <v>138</v>
      </c>
      <c r="B134" s="57" t="s">
        <v>89</v>
      </c>
      <c r="C134" s="57" t="s">
        <v>90</v>
      </c>
      <c r="D134" s="57" t="s">
        <v>91</v>
      </c>
      <c r="E134" s="57" t="s">
        <v>92</v>
      </c>
      <c r="F134" s="58"/>
      <c r="G134" s="57">
        <v>21000</v>
      </c>
      <c r="H134" s="52">
        <v>8800</v>
      </c>
      <c r="I134" s="52">
        <v>250</v>
      </c>
      <c r="J134" s="52">
        <v>6</v>
      </c>
      <c r="K134" s="52">
        <v>15</v>
      </c>
      <c r="L134" s="52">
        <v>19</v>
      </c>
      <c r="M134" s="52">
        <v>200</v>
      </c>
      <c r="N134" s="52">
        <v>0</v>
      </c>
      <c r="O134" s="52">
        <v>250</v>
      </c>
      <c r="P134" s="52">
        <v>0</v>
      </c>
      <c r="Q134" s="52">
        <v>3500</v>
      </c>
      <c r="R134" s="52">
        <v>10</v>
      </c>
      <c r="S134" s="52">
        <v>25</v>
      </c>
      <c r="T134" s="52">
        <v>0</v>
      </c>
      <c r="U134" s="52">
        <v>1000</v>
      </c>
      <c r="V134" s="52">
        <v>15</v>
      </c>
      <c r="W134" s="52">
        <v>900</v>
      </c>
      <c r="X134" s="52">
        <v>10</v>
      </c>
      <c r="Y134" s="52">
        <v>725</v>
      </c>
      <c r="Z134" s="52">
        <v>0</v>
      </c>
      <c r="AA134" s="89">
        <v>0.1</v>
      </c>
      <c r="AB134" s="89">
        <v>0.9</v>
      </c>
      <c r="AC134" s="89">
        <v>0</v>
      </c>
      <c r="AD134" s="52">
        <v>140</v>
      </c>
      <c r="AE134" s="52">
        <v>375000</v>
      </c>
      <c r="AF134" s="52">
        <v>140</v>
      </c>
      <c r="AG134" s="95">
        <v>500000</v>
      </c>
      <c r="AH134" s="99" t="s">
        <v>93</v>
      </c>
      <c r="AI134" s="141">
        <v>613747</v>
      </c>
      <c r="AJ134" s="52"/>
      <c r="AK134" s="52"/>
      <c r="AL134" s="52">
        <v>5000</v>
      </c>
      <c r="AM134" s="52">
        <v>10000</v>
      </c>
      <c r="AN134" s="142" t="s">
        <v>94</v>
      </c>
      <c r="AO134" s="52">
        <v>0</v>
      </c>
      <c r="AP134" s="52">
        <v>0</v>
      </c>
      <c r="AQ134" s="52">
        <v>1532413</v>
      </c>
      <c r="AR134" s="52">
        <v>0</v>
      </c>
      <c r="AS134" s="52">
        <v>450000</v>
      </c>
      <c r="AT134" s="52">
        <v>0</v>
      </c>
      <c r="AU134" s="95"/>
      <c r="AV134" s="99"/>
      <c r="AW134" s="89">
        <v>0.1</v>
      </c>
      <c r="AX134" s="89">
        <v>0.9</v>
      </c>
      <c r="AY134" s="55" t="s">
        <v>50</v>
      </c>
      <c r="AZ134" s="102" t="s">
        <v>95</v>
      </c>
      <c r="BA134" s="99" t="s">
        <v>96</v>
      </c>
      <c r="BB134" s="87">
        <v>73</v>
      </c>
      <c r="BC134" s="83">
        <v>16538198</v>
      </c>
      <c r="BD134" s="83">
        <v>98830053</v>
      </c>
      <c r="BE134" s="83"/>
      <c r="BF134" s="83">
        <v>161108115</v>
      </c>
      <c r="BG134" s="55" t="s">
        <v>42</v>
      </c>
      <c r="BH134" s="87">
        <v>75</v>
      </c>
      <c r="BI134" s="150" t="s">
        <v>97</v>
      </c>
      <c r="BJ134" s="55" t="s">
        <v>42</v>
      </c>
    </row>
    <row r="135" spans="1:62" s="56" customFormat="1" ht="11.25" customHeight="1" x14ac:dyDescent="0.15">
      <c r="A135" s="75" t="s">
        <v>139</v>
      </c>
      <c r="B135" s="57" t="s">
        <v>84</v>
      </c>
      <c r="C135" s="57" t="s">
        <v>85</v>
      </c>
      <c r="D135" s="57" t="s">
        <v>86</v>
      </c>
      <c r="E135" s="57" t="s">
        <v>87</v>
      </c>
      <c r="F135" s="58"/>
      <c r="G135" s="57">
        <v>30283</v>
      </c>
      <c r="H135" s="52">
        <v>9669</v>
      </c>
      <c r="I135" s="52">
        <v>316</v>
      </c>
      <c r="J135" s="52">
        <v>22</v>
      </c>
      <c r="K135" s="52">
        <v>8</v>
      </c>
      <c r="L135" s="52">
        <v>12</v>
      </c>
      <c r="M135" s="52">
        <v>224</v>
      </c>
      <c r="N135" s="52">
        <v>316</v>
      </c>
      <c r="O135" s="52"/>
      <c r="P135" s="52"/>
      <c r="Q135" s="52"/>
      <c r="R135" s="52"/>
      <c r="S135" s="52"/>
      <c r="T135" s="52"/>
      <c r="U135" s="52"/>
      <c r="V135" s="52"/>
      <c r="W135" s="52"/>
      <c r="X135" s="52"/>
      <c r="Y135" s="52">
        <v>376</v>
      </c>
      <c r="Z135" s="52">
        <v>149</v>
      </c>
      <c r="AA135" s="89">
        <v>0.25</v>
      </c>
      <c r="AB135" s="89">
        <v>0.01</v>
      </c>
      <c r="AC135" s="89">
        <v>0.74</v>
      </c>
      <c r="AD135" s="52"/>
      <c r="AE135" s="52"/>
      <c r="AF135" s="52"/>
      <c r="AG135" s="95"/>
      <c r="AH135" s="99"/>
      <c r="AI135" s="141">
        <v>476642</v>
      </c>
      <c r="AJ135" s="52"/>
      <c r="AK135" s="52"/>
      <c r="AL135" s="52">
        <v>90600</v>
      </c>
      <c r="AM135" s="52"/>
      <c r="AN135" s="142"/>
      <c r="AO135" s="52">
        <v>1918000</v>
      </c>
      <c r="AP135" s="52">
        <v>575000</v>
      </c>
      <c r="AQ135" s="52"/>
      <c r="AR135" s="52"/>
      <c r="AS135" s="52"/>
      <c r="AT135" s="52"/>
      <c r="AU135" s="95"/>
      <c r="AV135" s="99" t="s">
        <v>88</v>
      </c>
      <c r="AW135" s="89">
        <v>0.6</v>
      </c>
      <c r="AX135" s="89">
        <v>0.4</v>
      </c>
      <c r="AY135" s="55" t="s">
        <v>50</v>
      </c>
      <c r="AZ135" s="102" t="s">
        <v>41</v>
      </c>
      <c r="BA135" s="99"/>
      <c r="BB135" s="87">
        <v>65.81</v>
      </c>
      <c r="BC135" s="83"/>
      <c r="BD135" s="83"/>
      <c r="BE135" s="83"/>
      <c r="BF135" s="83">
        <v>110000000</v>
      </c>
      <c r="BG135" s="55" t="s">
        <v>42</v>
      </c>
      <c r="BH135" s="87">
        <v>60.65</v>
      </c>
      <c r="BI135" s="150"/>
      <c r="BJ135" s="55" t="s">
        <v>42</v>
      </c>
    </row>
    <row r="136" spans="1:62" s="56" customFormat="1" ht="11.25" customHeight="1" x14ac:dyDescent="0.15">
      <c r="A136" s="75" t="s">
        <v>140</v>
      </c>
      <c r="B136" s="57" t="s">
        <v>172</v>
      </c>
      <c r="C136" s="57" t="s">
        <v>189</v>
      </c>
      <c r="D136" s="57" t="s">
        <v>207</v>
      </c>
      <c r="E136" s="57" t="s">
        <v>226</v>
      </c>
      <c r="F136" s="58"/>
      <c r="G136" s="57">
        <v>30546</v>
      </c>
      <c r="H136" s="52"/>
      <c r="I136" s="52">
        <v>839</v>
      </c>
      <c r="J136" s="52"/>
      <c r="K136" s="52"/>
      <c r="L136" s="52">
        <v>10</v>
      </c>
      <c r="M136" s="52"/>
      <c r="N136" s="52"/>
      <c r="O136" s="52"/>
      <c r="P136" s="52"/>
      <c r="Q136" s="52"/>
      <c r="R136" s="52"/>
      <c r="S136" s="52"/>
      <c r="T136" s="52"/>
      <c r="U136" s="52"/>
      <c r="V136" s="52"/>
      <c r="W136" s="52"/>
      <c r="X136" s="52"/>
      <c r="Y136" s="52">
        <v>1514</v>
      </c>
      <c r="Z136" s="52">
        <v>327</v>
      </c>
      <c r="AA136" s="89">
        <v>1</v>
      </c>
      <c r="AB136" s="89">
        <v>0</v>
      </c>
      <c r="AC136" s="89">
        <v>0</v>
      </c>
      <c r="AD136" s="52">
        <v>145</v>
      </c>
      <c r="AE136" s="52"/>
      <c r="AF136" s="52">
        <v>100</v>
      </c>
      <c r="AG136" s="95"/>
      <c r="AH136" s="99" t="s">
        <v>242</v>
      </c>
      <c r="AI136" s="141">
        <v>173888</v>
      </c>
      <c r="AJ136" s="52"/>
      <c r="AK136" s="52"/>
      <c r="AL136" s="52">
        <v>39800</v>
      </c>
      <c r="AM136" s="52"/>
      <c r="AN136" s="142"/>
      <c r="AO136" s="52">
        <v>2158829</v>
      </c>
      <c r="AP136" s="52">
        <v>75432</v>
      </c>
      <c r="AQ136" s="52">
        <v>100629</v>
      </c>
      <c r="AR136" s="52">
        <v>34211</v>
      </c>
      <c r="AS136" s="52"/>
      <c r="AT136" s="52">
        <v>136950</v>
      </c>
      <c r="AU136" s="95"/>
      <c r="AV136" s="99"/>
      <c r="AW136" s="89">
        <v>0.5</v>
      </c>
      <c r="AX136" s="89">
        <v>0.5</v>
      </c>
      <c r="AY136" s="55" t="s">
        <v>95</v>
      </c>
      <c r="AZ136" s="102" t="s">
        <v>95</v>
      </c>
      <c r="BA136" s="99"/>
      <c r="BB136" s="87">
        <v>74.36</v>
      </c>
      <c r="BC136" s="83">
        <v>27253340</v>
      </c>
      <c r="BD136" s="83">
        <v>36923880</v>
      </c>
      <c r="BE136" s="83">
        <v>23736780</v>
      </c>
      <c r="BF136" s="83">
        <v>87914000</v>
      </c>
      <c r="BG136" s="55" t="s">
        <v>42</v>
      </c>
      <c r="BH136" s="87">
        <v>75.790000000000006</v>
      </c>
      <c r="BI136" s="150"/>
      <c r="BJ136" s="55" t="s">
        <v>42</v>
      </c>
    </row>
    <row r="137" spans="1:62" s="56" customFormat="1" ht="11.25" customHeight="1" x14ac:dyDescent="0.15">
      <c r="A137" s="170" t="s">
        <v>356</v>
      </c>
      <c r="B137" s="57"/>
      <c r="C137" s="57"/>
      <c r="D137" s="57"/>
      <c r="E137" s="57"/>
      <c r="F137" s="58"/>
      <c r="G137" s="57"/>
      <c r="H137" s="52"/>
      <c r="I137" s="52"/>
      <c r="J137" s="52"/>
      <c r="K137" s="52"/>
      <c r="L137" s="52"/>
      <c r="M137" s="52"/>
      <c r="N137" s="52"/>
      <c r="O137" s="52"/>
      <c r="P137" s="52"/>
      <c r="Q137" s="52"/>
      <c r="R137" s="52"/>
      <c r="S137" s="52"/>
      <c r="T137" s="52"/>
      <c r="U137" s="52"/>
      <c r="V137" s="52"/>
      <c r="W137" s="52"/>
      <c r="X137" s="52"/>
      <c r="Y137" s="52"/>
      <c r="Z137" s="52"/>
      <c r="AA137" s="89"/>
      <c r="AB137" s="89"/>
      <c r="AC137" s="89"/>
      <c r="AD137" s="52"/>
      <c r="AE137" s="52"/>
      <c r="AF137" s="52"/>
      <c r="AG137" s="95"/>
      <c r="AH137" s="99"/>
      <c r="AI137" s="141"/>
      <c r="AJ137" s="52"/>
      <c r="AK137" s="52"/>
      <c r="AL137" s="52"/>
      <c r="AM137" s="52"/>
      <c r="AN137" s="142"/>
      <c r="AO137" s="52"/>
      <c r="AP137" s="52"/>
      <c r="AQ137" s="52"/>
      <c r="AR137" s="52"/>
      <c r="AS137" s="52"/>
      <c r="AT137" s="52"/>
      <c r="AU137" s="95"/>
      <c r="AV137" s="99"/>
      <c r="AW137" s="89"/>
      <c r="AX137" s="89"/>
      <c r="AY137" s="55"/>
      <c r="AZ137" s="102"/>
      <c r="BA137" s="99"/>
      <c r="BB137" s="87"/>
      <c r="BC137" s="83"/>
      <c r="BD137" s="83"/>
      <c r="BE137" s="83"/>
      <c r="BF137" s="83"/>
      <c r="BG137" s="55"/>
      <c r="BH137" s="87"/>
      <c r="BI137" s="150"/>
      <c r="BJ137" s="55"/>
    </row>
    <row r="138" spans="1:62" s="56" customFormat="1" ht="11.25" customHeight="1" x14ac:dyDescent="0.15">
      <c r="A138" s="75" t="s">
        <v>141</v>
      </c>
      <c r="B138" s="57" t="s">
        <v>38</v>
      </c>
      <c r="C138" s="57" t="s">
        <v>39</v>
      </c>
      <c r="D138" s="57" t="s">
        <v>40</v>
      </c>
      <c r="E138" s="57" t="s">
        <v>227</v>
      </c>
      <c r="F138" s="58"/>
      <c r="G138" s="57">
        <v>77000</v>
      </c>
      <c r="H138" s="52">
        <v>34000</v>
      </c>
      <c r="I138" s="52">
        <v>1617</v>
      </c>
      <c r="J138" s="52">
        <v>111</v>
      </c>
      <c r="K138" s="52">
        <v>3</v>
      </c>
      <c r="L138" s="52">
        <v>83</v>
      </c>
      <c r="M138" s="52">
        <v>530</v>
      </c>
      <c r="N138" s="52">
        <v>532</v>
      </c>
      <c r="O138" s="52">
        <v>800</v>
      </c>
      <c r="P138" s="52">
        <v>0</v>
      </c>
      <c r="Q138" s="52">
        <v>0</v>
      </c>
      <c r="R138" s="52">
        <v>0</v>
      </c>
      <c r="S138" s="52">
        <v>0</v>
      </c>
      <c r="T138" s="52">
        <v>0</v>
      </c>
      <c r="U138" s="52">
        <v>0</v>
      </c>
      <c r="V138" s="52">
        <v>0</v>
      </c>
      <c r="W138" s="52">
        <v>0</v>
      </c>
      <c r="X138" s="52">
        <v>0</v>
      </c>
      <c r="Y138" s="52">
        <v>3000</v>
      </c>
      <c r="Z138" s="52">
        <v>500</v>
      </c>
      <c r="AA138" s="89">
        <v>1</v>
      </c>
      <c r="AB138" s="89">
        <v>0</v>
      </c>
      <c r="AC138" s="89">
        <v>0</v>
      </c>
      <c r="AD138" s="52">
        <v>180</v>
      </c>
      <c r="AE138" s="52">
        <v>265000</v>
      </c>
      <c r="AF138" s="52">
        <v>173</v>
      </c>
      <c r="AG138" s="95">
        <v>2800000</v>
      </c>
      <c r="AH138" s="99"/>
      <c r="AI138" s="141">
        <v>120000</v>
      </c>
      <c r="AJ138" s="52">
        <v>700</v>
      </c>
      <c r="AK138" s="52">
        <v>0</v>
      </c>
      <c r="AL138" s="52">
        <v>74000</v>
      </c>
      <c r="AM138" s="52">
        <v>0</v>
      </c>
      <c r="AN138" s="142"/>
      <c r="AO138" s="52">
        <v>3200000</v>
      </c>
      <c r="AP138" s="52">
        <v>0</v>
      </c>
      <c r="AQ138" s="52">
        <v>0</v>
      </c>
      <c r="AR138" s="52">
        <v>0</v>
      </c>
      <c r="AS138" s="52">
        <v>0</v>
      </c>
      <c r="AT138" s="52">
        <v>700000</v>
      </c>
      <c r="AU138" s="95">
        <v>0</v>
      </c>
      <c r="AV138" s="99"/>
      <c r="AW138" s="89">
        <v>0.82</v>
      </c>
      <c r="AX138" s="89">
        <v>0.18</v>
      </c>
      <c r="AY138" s="55" t="s">
        <v>41</v>
      </c>
      <c r="AZ138" s="102" t="s">
        <v>41</v>
      </c>
      <c r="BA138" s="99"/>
      <c r="BB138" s="87">
        <v>80</v>
      </c>
      <c r="BC138" s="83">
        <v>21800000</v>
      </c>
      <c r="BD138" s="83">
        <v>12300000</v>
      </c>
      <c r="BE138" s="83">
        <v>15900000</v>
      </c>
      <c r="BF138" s="83">
        <v>50000000</v>
      </c>
      <c r="BG138" s="55" t="s">
        <v>42</v>
      </c>
      <c r="BH138" s="87">
        <v>73</v>
      </c>
      <c r="BI138" s="150"/>
      <c r="BJ138" s="55" t="s">
        <v>42</v>
      </c>
    </row>
    <row r="139" spans="1:62" s="56" customFormat="1" ht="11.25" customHeight="1" x14ac:dyDescent="0.15">
      <c r="A139" s="75" t="s">
        <v>142</v>
      </c>
      <c r="B139" s="57" t="s">
        <v>173</v>
      </c>
      <c r="C139" s="57" t="s">
        <v>190</v>
      </c>
      <c r="D139" s="57" t="s">
        <v>208</v>
      </c>
      <c r="E139" s="57" t="s">
        <v>228</v>
      </c>
      <c r="F139" s="58"/>
      <c r="G139" s="57">
        <v>25000</v>
      </c>
      <c r="H139" s="52">
        <v>12500</v>
      </c>
      <c r="I139" s="52">
        <v>565</v>
      </c>
      <c r="J139" s="52">
        <v>68</v>
      </c>
      <c r="K139" s="52">
        <v>37</v>
      </c>
      <c r="L139" s="52">
        <v>8</v>
      </c>
      <c r="M139" s="52">
        <v>373</v>
      </c>
      <c r="N139" s="52">
        <v>4</v>
      </c>
      <c r="O139" s="52">
        <v>450</v>
      </c>
      <c r="P139" s="52">
        <v>0</v>
      </c>
      <c r="Q139" s="52">
        <v>0</v>
      </c>
      <c r="R139" s="52">
        <v>0</v>
      </c>
      <c r="S139" s="52">
        <v>0</v>
      </c>
      <c r="T139" s="52">
        <v>0</v>
      </c>
      <c r="U139" s="52">
        <v>0</v>
      </c>
      <c r="V139" s="52">
        <v>0</v>
      </c>
      <c r="W139" s="52">
        <v>0</v>
      </c>
      <c r="X139" s="52">
        <v>0</v>
      </c>
      <c r="Y139" s="52">
        <v>562</v>
      </c>
      <c r="Z139" s="52">
        <v>175</v>
      </c>
      <c r="AA139" s="89">
        <v>0.99</v>
      </c>
      <c r="AB139" s="89">
        <v>0</v>
      </c>
      <c r="AC139" s="89">
        <v>0.01</v>
      </c>
      <c r="AD139" s="52">
        <v>12</v>
      </c>
      <c r="AE139" s="52">
        <v>3350</v>
      </c>
      <c r="AF139" s="52">
        <v>175</v>
      </c>
      <c r="AG139" s="95">
        <v>1750000</v>
      </c>
      <c r="AH139" s="99" t="s">
        <v>243</v>
      </c>
      <c r="AI139" s="141">
        <v>3216</v>
      </c>
      <c r="AJ139" s="52">
        <v>0</v>
      </c>
      <c r="AK139" s="52">
        <v>0</v>
      </c>
      <c r="AL139" s="52">
        <v>214443</v>
      </c>
      <c r="AM139" s="52"/>
      <c r="AN139" s="142"/>
      <c r="AO139" s="52">
        <v>5333929</v>
      </c>
      <c r="AP139" s="52">
        <v>0</v>
      </c>
      <c r="AQ139" s="52">
        <v>2177288</v>
      </c>
      <c r="AR139" s="52">
        <v>0</v>
      </c>
      <c r="AS139" s="52">
        <v>0</v>
      </c>
      <c r="AT139" s="52">
        <v>0</v>
      </c>
      <c r="AU139" s="95">
        <v>0</v>
      </c>
      <c r="AV139" s="99"/>
      <c r="AW139" s="89">
        <v>0.71</v>
      </c>
      <c r="AX139" s="89">
        <v>0.28999999999999998</v>
      </c>
      <c r="AY139" s="55" t="s">
        <v>95</v>
      </c>
      <c r="AZ139" s="102" t="s">
        <v>95</v>
      </c>
      <c r="BA139" s="99" t="s">
        <v>269</v>
      </c>
      <c r="BB139" s="87">
        <v>83</v>
      </c>
      <c r="BC139" s="83">
        <v>6675388</v>
      </c>
      <c r="BD139" s="83">
        <v>4318351</v>
      </c>
      <c r="BE139" s="83">
        <v>8759423</v>
      </c>
      <c r="BF139" s="83">
        <v>19853164</v>
      </c>
      <c r="BG139" s="55" t="s">
        <v>42</v>
      </c>
      <c r="BH139" s="87">
        <v>83</v>
      </c>
      <c r="BI139" s="150" t="s">
        <v>284</v>
      </c>
      <c r="BJ139" s="55" t="s">
        <v>46</v>
      </c>
    </row>
    <row r="140" spans="1:62" s="56" customFormat="1" ht="11.25" customHeight="1" x14ac:dyDescent="0.15">
      <c r="A140" s="75" t="s">
        <v>64</v>
      </c>
      <c r="B140" s="57" t="s">
        <v>62</v>
      </c>
      <c r="C140" s="57" t="s">
        <v>63</v>
      </c>
      <c r="D140" s="57" t="s">
        <v>65</v>
      </c>
      <c r="E140" s="57" t="s">
        <v>66</v>
      </c>
      <c r="F140" s="58"/>
      <c r="G140" s="57">
        <v>24000</v>
      </c>
      <c r="H140" s="52">
        <v>10000</v>
      </c>
      <c r="I140" s="52">
        <v>698</v>
      </c>
      <c r="J140" s="52">
        <v>135</v>
      </c>
      <c r="K140" s="52">
        <v>26</v>
      </c>
      <c r="L140" s="52">
        <v>21</v>
      </c>
      <c r="M140" s="52">
        <v>537</v>
      </c>
      <c r="N140" s="52">
        <v>1</v>
      </c>
      <c r="O140" s="52">
        <v>58</v>
      </c>
      <c r="P140" s="52">
        <v>0</v>
      </c>
      <c r="Q140" s="52">
        <v>0</v>
      </c>
      <c r="R140" s="52">
        <v>0</v>
      </c>
      <c r="S140" s="52">
        <v>0</v>
      </c>
      <c r="T140" s="52">
        <v>0</v>
      </c>
      <c r="U140" s="52">
        <v>0</v>
      </c>
      <c r="V140" s="52">
        <v>0</v>
      </c>
      <c r="W140" s="52">
        <v>0</v>
      </c>
      <c r="X140" s="52">
        <v>0</v>
      </c>
      <c r="Y140" s="52">
        <v>839</v>
      </c>
      <c r="Z140" s="52">
        <v>0</v>
      </c>
      <c r="AA140" s="89">
        <v>0.96</v>
      </c>
      <c r="AB140" s="89">
        <v>0</v>
      </c>
      <c r="AC140" s="89">
        <v>0.04</v>
      </c>
      <c r="AD140" s="52">
        <v>131</v>
      </c>
      <c r="AE140" s="52">
        <v>162000</v>
      </c>
      <c r="AF140" s="52">
        <v>130</v>
      </c>
      <c r="AG140" s="95">
        <v>6650000</v>
      </c>
      <c r="AH140" s="99"/>
      <c r="AI140" s="141">
        <v>111000</v>
      </c>
      <c r="AJ140" s="52">
        <v>22</v>
      </c>
      <c r="AK140" s="52">
        <v>9000</v>
      </c>
      <c r="AL140" s="52">
        <v>45000</v>
      </c>
      <c r="AM140" s="52">
        <v>0</v>
      </c>
      <c r="AN140" s="142"/>
      <c r="AO140" s="52">
        <v>0</v>
      </c>
      <c r="AP140" s="52">
        <v>0</v>
      </c>
      <c r="AQ140" s="52">
        <v>1900000</v>
      </c>
      <c r="AR140" s="52">
        <v>11000</v>
      </c>
      <c r="AS140" s="52">
        <v>0</v>
      </c>
      <c r="AT140" s="52">
        <v>486000</v>
      </c>
      <c r="AU140" s="95">
        <v>0</v>
      </c>
      <c r="AV140" s="99"/>
      <c r="AW140" s="89">
        <v>0.7</v>
      </c>
      <c r="AX140" s="89">
        <v>0.3</v>
      </c>
      <c r="AY140" s="55" t="s">
        <v>50</v>
      </c>
      <c r="AZ140" s="102" t="s">
        <v>50</v>
      </c>
      <c r="BA140" s="99" t="s">
        <v>67</v>
      </c>
      <c r="BB140" s="87">
        <v>52</v>
      </c>
      <c r="BC140" s="83">
        <v>3400000</v>
      </c>
      <c r="BD140" s="83">
        <v>7900000</v>
      </c>
      <c r="BE140" s="83">
        <v>11000000</v>
      </c>
      <c r="BF140" s="83">
        <v>22300000</v>
      </c>
      <c r="BG140" s="55" t="s">
        <v>42</v>
      </c>
      <c r="BH140" s="87">
        <v>57.56</v>
      </c>
      <c r="BI140" s="150"/>
      <c r="BJ140" s="55" t="s">
        <v>46</v>
      </c>
    </row>
    <row r="141" spans="1:62" s="56" customFormat="1" ht="11.25" customHeight="1" x14ac:dyDescent="0.15">
      <c r="A141" s="75" t="s">
        <v>157</v>
      </c>
      <c r="B141" s="57" t="s">
        <v>174</v>
      </c>
      <c r="C141" s="57" t="s">
        <v>191</v>
      </c>
      <c r="D141" s="57" t="s">
        <v>209</v>
      </c>
      <c r="E141" s="57" t="s">
        <v>229</v>
      </c>
      <c r="F141" s="58"/>
      <c r="G141" s="57">
        <v>13706</v>
      </c>
      <c r="H141" s="52">
        <v>5397</v>
      </c>
      <c r="I141" s="52">
        <v>319</v>
      </c>
      <c r="J141" s="52">
        <v>50</v>
      </c>
      <c r="K141" s="52">
        <v>13</v>
      </c>
      <c r="L141" s="52">
        <v>2</v>
      </c>
      <c r="M141" s="52">
        <v>38</v>
      </c>
      <c r="N141" s="52">
        <v>0</v>
      </c>
      <c r="O141" s="52">
        <v>319</v>
      </c>
      <c r="P141" s="52">
        <v>0</v>
      </c>
      <c r="Q141" s="52">
        <v>0</v>
      </c>
      <c r="R141" s="52">
        <v>0</v>
      </c>
      <c r="S141" s="52">
        <v>0</v>
      </c>
      <c r="T141" s="52">
        <v>0</v>
      </c>
      <c r="U141" s="52">
        <v>0</v>
      </c>
      <c r="V141" s="52">
        <v>0</v>
      </c>
      <c r="W141" s="52">
        <v>0</v>
      </c>
      <c r="X141" s="52">
        <v>0</v>
      </c>
      <c r="Y141" s="52">
        <v>429</v>
      </c>
      <c r="Z141" s="52">
        <v>37</v>
      </c>
      <c r="AA141" s="89">
        <v>1</v>
      </c>
      <c r="AB141" s="89">
        <v>0</v>
      </c>
      <c r="AC141" s="89">
        <v>0</v>
      </c>
      <c r="AD141" s="52">
        <v>8</v>
      </c>
      <c r="AE141" s="52">
        <v>3000</v>
      </c>
      <c r="AF141" s="52">
        <v>15</v>
      </c>
      <c r="AG141" s="95">
        <v>568000</v>
      </c>
      <c r="AH141" s="99"/>
      <c r="AI141" s="141">
        <v>859</v>
      </c>
      <c r="AJ141" s="52">
        <v>0</v>
      </c>
      <c r="AK141" s="52">
        <v>0</v>
      </c>
      <c r="AL141" s="52">
        <v>59111</v>
      </c>
      <c r="AM141" s="52">
        <v>1397</v>
      </c>
      <c r="AN141" s="142" t="s">
        <v>270</v>
      </c>
      <c r="AO141" s="52">
        <v>263246</v>
      </c>
      <c r="AP141" s="52">
        <v>0</v>
      </c>
      <c r="AQ141" s="52">
        <v>5329</v>
      </c>
      <c r="AR141" s="52">
        <v>21988</v>
      </c>
      <c r="AS141" s="52">
        <v>0</v>
      </c>
      <c r="AT141" s="52">
        <v>0</v>
      </c>
      <c r="AU141" s="95">
        <v>0</v>
      </c>
      <c r="AV141" s="99"/>
      <c r="AW141" s="89">
        <v>0.95</v>
      </c>
      <c r="AX141" s="89">
        <v>0.05</v>
      </c>
      <c r="AY141" s="55" t="s">
        <v>41</v>
      </c>
      <c r="AZ141" s="102" t="s">
        <v>41</v>
      </c>
      <c r="BA141" s="99" t="s">
        <v>271</v>
      </c>
      <c r="BB141" s="87">
        <v>51.31</v>
      </c>
      <c r="BC141" s="83">
        <v>913484</v>
      </c>
      <c r="BD141" s="83">
        <v>2351597</v>
      </c>
      <c r="BE141" s="83">
        <v>1809527</v>
      </c>
      <c r="BF141" s="83">
        <v>5074608</v>
      </c>
      <c r="BG141" s="55" t="s">
        <v>42</v>
      </c>
      <c r="BH141" s="87">
        <v>49.95</v>
      </c>
      <c r="BI141" s="150"/>
      <c r="BJ141" s="55" t="s">
        <v>46</v>
      </c>
    </row>
    <row r="142" spans="1:62" s="56" customFormat="1" ht="11.25" customHeight="1" x14ac:dyDescent="0.15">
      <c r="A142" s="75" t="s">
        <v>336</v>
      </c>
      <c r="B142" s="57" t="s">
        <v>337</v>
      </c>
      <c r="C142" s="57" t="s">
        <v>338</v>
      </c>
      <c r="D142" s="57" t="s">
        <v>339</v>
      </c>
      <c r="E142" s="57" t="s">
        <v>340</v>
      </c>
      <c r="F142" s="58"/>
      <c r="G142" s="57">
        <v>9366</v>
      </c>
      <c r="H142" s="52">
        <v>4600</v>
      </c>
      <c r="I142" s="52">
        <v>335</v>
      </c>
      <c r="J142" s="52">
        <v>22</v>
      </c>
      <c r="K142" s="52">
        <v>2</v>
      </c>
      <c r="L142" s="52">
        <v>3</v>
      </c>
      <c r="M142" s="52">
        <v>503</v>
      </c>
      <c r="N142" s="52">
        <v>6</v>
      </c>
      <c r="O142" s="52">
        <v>165</v>
      </c>
      <c r="P142" s="52"/>
      <c r="Q142" s="52">
        <v>401</v>
      </c>
      <c r="R142" s="52">
        <v>1</v>
      </c>
      <c r="S142" s="52"/>
      <c r="T142" s="52"/>
      <c r="U142" s="52">
        <v>300</v>
      </c>
      <c r="V142" s="52"/>
      <c r="W142" s="52"/>
      <c r="X142" s="52"/>
      <c r="Y142" s="52">
        <v>664</v>
      </c>
      <c r="Z142" s="52"/>
      <c r="AA142" s="89">
        <v>0.46</v>
      </c>
      <c r="AB142" s="89">
        <v>0.54</v>
      </c>
      <c r="AC142" s="89">
        <v>0</v>
      </c>
      <c r="AD142" s="52">
        <v>107</v>
      </c>
      <c r="AE142" s="52">
        <v>209630</v>
      </c>
      <c r="AF142" s="52">
        <v>44</v>
      </c>
      <c r="AG142" s="95">
        <v>232000</v>
      </c>
      <c r="AH142" s="99"/>
      <c r="AI142" s="143"/>
      <c r="AJ142" s="52">
        <v>201292.6</v>
      </c>
      <c r="AK142" s="52"/>
      <c r="AL142" s="52">
        <v>75726.98</v>
      </c>
      <c r="AM142" s="52">
        <v>43.34</v>
      </c>
      <c r="AN142" s="142" t="s">
        <v>341</v>
      </c>
      <c r="AO142" s="54" t="s">
        <v>276</v>
      </c>
      <c r="AP142" s="52">
        <v>87530</v>
      </c>
      <c r="AQ142" s="52">
        <v>40930</v>
      </c>
      <c r="AR142" s="52"/>
      <c r="AS142" s="52">
        <v>163733</v>
      </c>
      <c r="AT142" s="52"/>
      <c r="AU142" s="95"/>
      <c r="AV142" s="99"/>
      <c r="AW142" s="89">
        <v>0.86</v>
      </c>
      <c r="AX142" s="89">
        <v>0.14000000000000001</v>
      </c>
      <c r="AY142" s="55" t="s">
        <v>50</v>
      </c>
      <c r="AZ142" s="102" t="s">
        <v>50</v>
      </c>
      <c r="BA142" s="99"/>
      <c r="BB142" s="87">
        <v>57.16</v>
      </c>
      <c r="BC142" s="83">
        <v>10805040.880000001</v>
      </c>
      <c r="BD142" s="83">
        <v>5978000</v>
      </c>
      <c r="BE142" s="83">
        <v>12123842.779999999</v>
      </c>
      <c r="BF142" s="83">
        <v>29162864.02</v>
      </c>
      <c r="BG142" s="55" t="s">
        <v>42</v>
      </c>
      <c r="BH142" s="87">
        <v>60.16</v>
      </c>
      <c r="BI142" s="150"/>
      <c r="BJ142" s="55" t="s">
        <v>42</v>
      </c>
    </row>
    <row r="143" spans="1:62" s="56" customFormat="1" ht="11.25" customHeight="1" x14ac:dyDescent="0.15">
      <c r="A143" s="75" t="s">
        <v>158</v>
      </c>
      <c r="B143" s="57" t="s">
        <v>57</v>
      </c>
      <c r="C143" s="57" t="s">
        <v>58</v>
      </c>
      <c r="D143" s="57" t="s">
        <v>59</v>
      </c>
      <c r="E143" s="57" t="s">
        <v>60</v>
      </c>
      <c r="F143" s="58"/>
      <c r="G143" s="57">
        <v>13295</v>
      </c>
      <c r="H143" s="52">
        <v>8410</v>
      </c>
      <c r="I143" s="52">
        <v>550</v>
      </c>
      <c r="J143" s="52">
        <v>5</v>
      </c>
      <c r="K143" s="52">
        <v>3</v>
      </c>
      <c r="L143" s="52">
        <v>0</v>
      </c>
      <c r="M143" s="52">
        <v>50</v>
      </c>
      <c r="N143" s="52">
        <v>25</v>
      </c>
      <c r="O143" s="52">
        <v>275</v>
      </c>
      <c r="P143" s="52">
        <v>0</v>
      </c>
      <c r="Q143" s="52">
        <v>1792</v>
      </c>
      <c r="R143" s="52">
        <v>0</v>
      </c>
      <c r="S143" s="52">
        <v>0</v>
      </c>
      <c r="T143" s="52">
        <v>0</v>
      </c>
      <c r="U143" s="52">
        <v>0</v>
      </c>
      <c r="V143" s="52">
        <v>0</v>
      </c>
      <c r="W143" s="52">
        <v>0</v>
      </c>
      <c r="X143" s="52">
        <v>0</v>
      </c>
      <c r="Y143" s="52">
        <v>700</v>
      </c>
      <c r="Z143" s="52">
        <v>150</v>
      </c>
      <c r="AA143" s="89">
        <v>1</v>
      </c>
      <c r="AB143" s="89">
        <v>0</v>
      </c>
      <c r="AC143" s="89">
        <v>0</v>
      </c>
      <c r="AD143" s="52">
        <v>66</v>
      </c>
      <c r="AE143" s="52">
        <v>228585</v>
      </c>
      <c r="AF143" s="52">
        <v>66</v>
      </c>
      <c r="AG143" s="95">
        <v>858810</v>
      </c>
      <c r="AH143" s="99"/>
      <c r="AI143" s="141">
        <v>470973</v>
      </c>
      <c r="AJ143" s="52">
        <v>0</v>
      </c>
      <c r="AK143" s="52">
        <v>0</v>
      </c>
      <c r="AL143" s="52">
        <v>2514</v>
      </c>
      <c r="AM143" s="52">
        <v>0</v>
      </c>
      <c r="AN143" s="142"/>
      <c r="AO143" s="52">
        <v>938953</v>
      </c>
      <c r="AP143" s="52">
        <v>1167018</v>
      </c>
      <c r="AQ143" s="52">
        <v>0</v>
      </c>
      <c r="AR143" s="52">
        <v>0</v>
      </c>
      <c r="AS143" s="52">
        <v>0</v>
      </c>
      <c r="AT143" s="52">
        <v>0</v>
      </c>
      <c r="AU143" s="95">
        <v>0</v>
      </c>
      <c r="AV143" s="99"/>
      <c r="AW143" s="89">
        <v>0.5</v>
      </c>
      <c r="AX143" s="89">
        <v>0.5</v>
      </c>
      <c r="AY143" s="55" t="s">
        <v>50</v>
      </c>
      <c r="AZ143" s="102" t="s">
        <v>41</v>
      </c>
      <c r="BA143" s="99" t="s">
        <v>61</v>
      </c>
      <c r="BB143" s="87">
        <v>62</v>
      </c>
      <c r="BC143" s="83"/>
      <c r="BD143" s="83"/>
      <c r="BE143" s="83">
        <v>26023573</v>
      </c>
      <c r="BF143" s="83">
        <v>127928431</v>
      </c>
      <c r="BG143" s="55" t="s">
        <v>42</v>
      </c>
      <c r="BH143" s="87">
        <v>70</v>
      </c>
      <c r="BI143" s="150"/>
      <c r="BJ143" s="55" t="s">
        <v>46</v>
      </c>
    </row>
    <row r="144" spans="1:62" s="56" customFormat="1" ht="11.25" customHeight="1" x14ac:dyDescent="0.15">
      <c r="A144" s="170" t="s">
        <v>357</v>
      </c>
      <c r="B144" s="57"/>
      <c r="C144" s="57"/>
      <c r="D144" s="57"/>
      <c r="E144" s="57"/>
      <c r="F144" s="58"/>
      <c r="G144" s="57"/>
      <c r="H144" s="52"/>
      <c r="I144" s="52"/>
      <c r="J144" s="52"/>
      <c r="K144" s="52"/>
      <c r="L144" s="52"/>
      <c r="M144" s="52"/>
      <c r="N144" s="52"/>
      <c r="O144" s="52"/>
      <c r="P144" s="52"/>
      <c r="Q144" s="52"/>
      <c r="R144" s="52"/>
      <c r="S144" s="52"/>
      <c r="T144" s="52"/>
      <c r="U144" s="52"/>
      <c r="V144" s="52"/>
      <c r="W144" s="52"/>
      <c r="X144" s="52"/>
      <c r="Y144" s="52"/>
      <c r="Z144" s="52"/>
      <c r="AA144" s="89"/>
      <c r="AB144" s="89"/>
      <c r="AC144" s="89"/>
      <c r="AD144" s="52"/>
      <c r="AE144" s="52"/>
      <c r="AF144" s="52"/>
      <c r="AG144" s="95"/>
      <c r="AH144" s="99"/>
      <c r="AI144" s="141"/>
      <c r="AJ144" s="52"/>
      <c r="AK144" s="52"/>
      <c r="AL144" s="52"/>
      <c r="AM144" s="52"/>
      <c r="AN144" s="142"/>
      <c r="AO144" s="52"/>
      <c r="AP144" s="52"/>
      <c r="AQ144" s="52"/>
      <c r="AR144" s="52"/>
      <c r="AS144" s="52"/>
      <c r="AT144" s="52"/>
      <c r="AU144" s="95"/>
      <c r="AV144" s="99"/>
      <c r="AW144" s="89"/>
      <c r="AX144" s="89"/>
      <c r="AY144" s="55"/>
      <c r="AZ144" s="102"/>
      <c r="BA144" s="99"/>
      <c r="BB144" s="87"/>
      <c r="BC144" s="83"/>
      <c r="BD144" s="83"/>
      <c r="BE144" s="83"/>
      <c r="BF144" s="83"/>
      <c r="BG144" s="55"/>
      <c r="BH144" s="87"/>
      <c r="BI144" s="150"/>
      <c r="BJ144" s="55"/>
    </row>
    <row r="145" spans="1:62" s="56" customFormat="1" ht="11.25" customHeight="1" x14ac:dyDescent="0.15">
      <c r="A145" s="75" t="s">
        <v>100</v>
      </c>
      <c r="B145" s="57" t="s">
        <v>98</v>
      </c>
      <c r="C145" s="57" t="s">
        <v>99</v>
      </c>
      <c r="D145" s="57" t="s">
        <v>101</v>
      </c>
      <c r="E145" s="57" t="s">
        <v>102</v>
      </c>
      <c r="F145" s="58"/>
      <c r="G145" s="57">
        <v>43546</v>
      </c>
      <c r="H145" s="52"/>
      <c r="I145" s="52">
        <v>1462</v>
      </c>
      <c r="J145" s="52">
        <v>37</v>
      </c>
      <c r="K145" s="52">
        <v>41</v>
      </c>
      <c r="L145" s="52">
        <v>62</v>
      </c>
      <c r="M145" s="52">
        <v>1462</v>
      </c>
      <c r="N145" s="52">
        <v>133</v>
      </c>
      <c r="O145" s="52">
        <v>1315</v>
      </c>
      <c r="P145" s="52"/>
      <c r="Q145" s="52"/>
      <c r="R145" s="52"/>
      <c r="S145" s="52"/>
      <c r="T145" s="52"/>
      <c r="U145" s="52"/>
      <c r="V145" s="52"/>
      <c r="W145" s="52"/>
      <c r="X145" s="52"/>
      <c r="Y145" s="52">
        <v>3385</v>
      </c>
      <c r="Z145" s="52">
        <v>365</v>
      </c>
      <c r="AA145" s="89">
        <v>0.84</v>
      </c>
      <c r="AB145" s="89">
        <v>0</v>
      </c>
      <c r="AC145" s="89">
        <v>0.16</v>
      </c>
      <c r="AD145" s="52">
        <v>257</v>
      </c>
      <c r="AE145" s="52">
        <v>490180</v>
      </c>
      <c r="AF145" s="52">
        <v>60</v>
      </c>
      <c r="AG145" s="95">
        <v>1100000</v>
      </c>
      <c r="AH145" s="99" t="s">
        <v>103</v>
      </c>
      <c r="AI145" s="141">
        <v>1106185</v>
      </c>
      <c r="AJ145" s="52"/>
      <c r="AK145" s="52"/>
      <c r="AL145" s="52">
        <v>16725</v>
      </c>
      <c r="AM145" s="52">
        <v>79800</v>
      </c>
      <c r="AN145" s="142" t="s">
        <v>104</v>
      </c>
      <c r="AO145" s="52">
        <v>1156515</v>
      </c>
      <c r="AP145" s="52">
        <v>69050</v>
      </c>
      <c r="AQ145" s="52">
        <v>201525</v>
      </c>
      <c r="AR145" s="52"/>
      <c r="AS145" s="52"/>
      <c r="AT145" s="52">
        <v>600</v>
      </c>
      <c r="AU145" s="95"/>
      <c r="AV145" s="99"/>
      <c r="AW145" s="89">
        <v>1</v>
      </c>
      <c r="AX145" s="89">
        <v>0</v>
      </c>
      <c r="AY145" s="55" t="s">
        <v>95</v>
      </c>
      <c r="AZ145" s="102" t="s">
        <v>95</v>
      </c>
      <c r="BA145" s="99" t="s">
        <v>105</v>
      </c>
      <c r="BB145" s="87">
        <v>57.87</v>
      </c>
      <c r="BC145" s="83">
        <v>169000000</v>
      </c>
      <c r="BD145" s="83">
        <v>42000000</v>
      </c>
      <c r="BE145" s="83">
        <v>57000000</v>
      </c>
      <c r="BF145" s="83">
        <v>330000000</v>
      </c>
      <c r="BG145" s="55" t="s">
        <v>42</v>
      </c>
      <c r="BH145" s="87">
        <v>62.29</v>
      </c>
      <c r="BI145" s="150" t="s">
        <v>106</v>
      </c>
      <c r="BJ145" s="55" t="s">
        <v>42</v>
      </c>
    </row>
    <row r="146" spans="1:62" s="56" customFormat="1" ht="11.25" customHeight="1" x14ac:dyDescent="0.15">
      <c r="A146" s="170" t="s">
        <v>358</v>
      </c>
      <c r="B146" s="57"/>
      <c r="C146" s="57"/>
      <c r="D146" s="57"/>
      <c r="E146" s="57"/>
      <c r="F146" s="58"/>
      <c r="G146" s="57"/>
      <c r="H146" s="52"/>
      <c r="I146" s="52"/>
      <c r="J146" s="52"/>
      <c r="K146" s="52"/>
      <c r="L146" s="52"/>
      <c r="M146" s="52"/>
      <c r="N146" s="52"/>
      <c r="O146" s="52"/>
      <c r="P146" s="52"/>
      <c r="Q146" s="52"/>
      <c r="R146" s="52"/>
      <c r="S146" s="52"/>
      <c r="T146" s="52"/>
      <c r="U146" s="52"/>
      <c r="V146" s="52"/>
      <c r="W146" s="52"/>
      <c r="X146" s="52"/>
      <c r="Y146" s="52"/>
      <c r="Z146" s="52"/>
      <c r="AA146" s="89"/>
      <c r="AB146" s="89"/>
      <c r="AC146" s="89"/>
      <c r="AD146" s="52"/>
      <c r="AE146" s="52"/>
      <c r="AF146" s="52"/>
      <c r="AG146" s="95"/>
      <c r="AH146" s="99"/>
      <c r="AI146" s="141"/>
      <c r="AJ146" s="52"/>
      <c r="AK146" s="52"/>
      <c r="AL146" s="52"/>
      <c r="AM146" s="52"/>
      <c r="AN146" s="142"/>
      <c r="AO146" s="52"/>
      <c r="AP146" s="52"/>
      <c r="AQ146" s="52"/>
      <c r="AR146" s="52"/>
      <c r="AS146" s="52"/>
      <c r="AT146" s="52"/>
      <c r="AU146" s="95"/>
      <c r="AV146" s="99"/>
      <c r="AW146" s="89"/>
      <c r="AX146" s="89"/>
      <c r="AY146" s="55"/>
      <c r="AZ146" s="102"/>
      <c r="BA146" s="99"/>
      <c r="BB146" s="87"/>
      <c r="BC146" s="83"/>
      <c r="BD146" s="83"/>
      <c r="BE146" s="83"/>
      <c r="BF146" s="83"/>
      <c r="BG146" s="55"/>
      <c r="BH146" s="87"/>
      <c r="BI146" s="150"/>
      <c r="BJ146" s="55"/>
    </row>
    <row r="147" spans="1:62" s="56" customFormat="1" ht="11.25" customHeight="1" x14ac:dyDescent="0.15">
      <c r="A147" s="75" t="s">
        <v>143</v>
      </c>
      <c r="B147" s="57" t="s">
        <v>175</v>
      </c>
      <c r="C147" s="57" t="s">
        <v>192</v>
      </c>
      <c r="D147" s="57" t="s">
        <v>210</v>
      </c>
      <c r="E147" s="57" t="s">
        <v>230</v>
      </c>
      <c r="F147" s="58"/>
      <c r="G147" s="57">
        <v>17049</v>
      </c>
      <c r="H147" s="52">
        <v>8525</v>
      </c>
      <c r="I147" s="52">
        <v>361</v>
      </c>
      <c r="J147" s="52">
        <v>25</v>
      </c>
      <c r="K147" s="52">
        <v>63</v>
      </c>
      <c r="L147" s="52">
        <v>25</v>
      </c>
      <c r="M147" s="52">
        <v>209</v>
      </c>
      <c r="N147" s="52">
        <v>234</v>
      </c>
      <c r="O147" s="52">
        <v>360</v>
      </c>
      <c r="P147" s="52">
        <v>3</v>
      </c>
      <c r="Q147" s="52"/>
      <c r="R147" s="52"/>
      <c r="S147" s="52"/>
      <c r="T147" s="52"/>
      <c r="U147" s="52"/>
      <c r="V147" s="52"/>
      <c r="W147" s="52"/>
      <c r="X147" s="52"/>
      <c r="Y147" s="52">
        <v>371</v>
      </c>
      <c r="Z147" s="52">
        <v>0</v>
      </c>
      <c r="AA147" s="89">
        <v>0.98</v>
      </c>
      <c r="AB147" s="89">
        <v>0</v>
      </c>
      <c r="AC147" s="89">
        <v>0.02</v>
      </c>
      <c r="AD147" s="52">
        <v>70</v>
      </c>
      <c r="AE147" s="52">
        <v>91150</v>
      </c>
      <c r="AF147" s="52">
        <v>84</v>
      </c>
      <c r="AG147" s="95">
        <v>1435000</v>
      </c>
      <c r="AH147" s="99" t="s">
        <v>244</v>
      </c>
      <c r="AI147" s="141">
        <v>42256</v>
      </c>
      <c r="AJ147" s="52">
        <v>0</v>
      </c>
      <c r="AK147" s="52">
        <v>0</v>
      </c>
      <c r="AL147" s="52">
        <v>51549</v>
      </c>
      <c r="AM147" s="52"/>
      <c r="AN147" s="142"/>
      <c r="AO147" s="52">
        <v>1818415</v>
      </c>
      <c r="AP147" s="52">
        <v>0</v>
      </c>
      <c r="AQ147" s="52">
        <v>0</v>
      </c>
      <c r="AR147" s="52">
        <v>5730</v>
      </c>
      <c r="AS147" s="52">
        <v>0</v>
      </c>
      <c r="AT147" s="52">
        <v>468989</v>
      </c>
      <c r="AU147" s="95"/>
      <c r="AV147" s="99"/>
      <c r="AW147" s="89">
        <v>0.8</v>
      </c>
      <c r="AX147" s="89">
        <v>0.2</v>
      </c>
      <c r="AY147" s="55" t="s">
        <v>50</v>
      </c>
      <c r="AZ147" s="102" t="s">
        <v>95</v>
      </c>
      <c r="BA147" s="99" t="s">
        <v>272</v>
      </c>
      <c r="BB147" s="87">
        <v>82</v>
      </c>
      <c r="BC147" s="83">
        <v>9000932</v>
      </c>
      <c r="BD147" s="83">
        <v>7316181</v>
      </c>
      <c r="BE147" s="83">
        <v>4195364</v>
      </c>
      <c r="BF147" s="83">
        <v>20710725</v>
      </c>
      <c r="BG147" s="55" t="s">
        <v>42</v>
      </c>
      <c r="BH147" s="87">
        <v>77</v>
      </c>
      <c r="BI147" s="150" t="s">
        <v>285</v>
      </c>
      <c r="BJ147" s="55" t="s">
        <v>42</v>
      </c>
    </row>
    <row r="148" spans="1:62" s="56" customFormat="1" ht="11.25" customHeight="1" x14ac:dyDescent="0.15">
      <c r="A148" s="75" t="s">
        <v>116</v>
      </c>
      <c r="B148" s="57" t="s">
        <v>114</v>
      </c>
      <c r="C148" s="57" t="s">
        <v>115</v>
      </c>
      <c r="D148" s="57" t="s">
        <v>117</v>
      </c>
      <c r="E148" s="57" t="s">
        <v>118</v>
      </c>
      <c r="F148" s="58"/>
      <c r="G148" s="57">
        <v>43337</v>
      </c>
      <c r="H148" s="52">
        <v>19232</v>
      </c>
      <c r="I148" s="52">
        <v>1610</v>
      </c>
      <c r="J148" s="52">
        <v>57</v>
      </c>
      <c r="K148" s="52">
        <v>9</v>
      </c>
      <c r="L148" s="52">
        <v>3</v>
      </c>
      <c r="M148" s="52">
        <v>362</v>
      </c>
      <c r="N148" s="52">
        <v>182</v>
      </c>
      <c r="O148" s="52">
        <v>1610</v>
      </c>
      <c r="P148" s="52">
        <v>3</v>
      </c>
      <c r="Q148" s="52">
        <v>12</v>
      </c>
      <c r="R148" s="52">
        <v>0</v>
      </c>
      <c r="S148" s="52">
        <v>0</v>
      </c>
      <c r="T148" s="52">
        <v>0</v>
      </c>
      <c r="U148" s="52">
        <v>0</v>
      </c>
      <c r="V148" s="52">
        <v>0</v>
      </c>
      <c r="W148" s="52">
        <v>0</v>
      </c>
      <c r="X148" s="52">
        <v>0</v>
      </c>
      <c r="Y148" s="52">
        <v>2668</v>
      </c>
      <c r="Z148" s="52">
        <v>420</v>
      </c>
      <c r="AA148" s="89">
        <v>0.99</v>
      </c>
      <c r="AB148" s="89">
        <v>0</v>
      </c>
      <c r="AC148" s="89">
        <v>0.01</v>
      </c>
      <c r="AD148" s="52">
        <v>233</v>
      </c>
      <c r="AE148" s="52">
        <v>738098</v>
      </c>
      <c r="AF148" s="52">
        <v>206</v>
      </c>
      <c r="AG148" s="95">
        <v>2812000</v>
      </c>
      <c r="AH148" s="99"/>
      <c r="AI148" s="141">
        <v>949313</v>
      </c>
      <c r="AJ148" s="52">
        <v>0</v>
      </c>
      <c r="AK148" s="52">
        <v>0</v>
      </c>
      <c r="AL148" s="52">
        <v>16754</v>
      </c>
      <c r="AM148" s="52">
        <v>0</v>
      </c>
      <c r="AN148" s="142"/>
      <c r="AO148" s="52">
        <v>8394084</v>
      </c>
      <c r="AP148" s="52">
        <v>1632487</v>
      </c>
      <c r="AQ148" s="52">
        <v>0</v>
      </c>
      <c r="AR148" s="52">
        <v>0</v>
      </c>
      <c r="AS148" s="52">
        <v>171338</v>
      </c>
      <c r="AT148" s="52">
        <v>790345</v>
      </c>
      <c r="AU148" s="95">
        <v>17374</v>
      </c>
      <c r="AV148" s="99" t="s">
        <v>119</v>
      </c>
      <c r="AW148" s="89">
        <v>0.76</v>
      </c>
      <c r="AX148" s="89">
        <v>0.24</v>
      </c>
      <c r="AY148" s="55" t="s">
        <v>41</v>
      </c>
      <c r="AZ148" s="102" t="s">
        <v>41</v>
      </c>
      <c r="BA148" s="99" t="s">
        <v>120</v>
      </c>
      <c r="BB148" s="87">
        <v>76.28</v>
      </c>
      <c r="BC148" s="83">
        <v>21412761</v>
      </c>
      <c r="BD148" s="83">
        <v>36161515</v>
      </c>
      <c r="BE148" s="83">
        <v>63272939</v>
      </c>
      <c r="BF148" s="83">
        <v>120847215</v>
      </c>
      <c r="BG148" s="55" t="s">
        <v>42</v>
      </c>
      <c r="BH148" s="87">
        <v>62.08</v>
      </c>
      <c r="BI148" s="150" t="s">
        <v>121</v>
      </c>
      <c r="BJ148" s="55" t="s">
        <v>46</v>
      </c>
    </row>
    <row r="149" spans="1:62" s="56" customFormat="1" ht="11.25" customHeight="1" x14ac:dyDescent="0.15">
      <c r="A149" s="170" t="s">
        <v>359</v>
      </c>
      <c r="B149" s="57"/>
      <c r="C149" s="57"/>
      <c r="D149" s="57"/>
      <c r="E149" s="57"/>
      <c r="F149" s="58"/>
      <c r="G149" s="57"/>
      <c r="H149" s="52"/>
      <c r="I149" s="52"/>
      <c r="J149" s="52"/>
      <c r="K149" s="52"/>
      <c r="L149" s="52"/>
      <c r="M149" s="52"/>
      <c r="N149" s="52"/>
      <c r="O149" s="52"/>
      <c r="P149" s="52"/>
      <c r="Q149" s="52"/>
      <c r="R149" s="52"/>
      <c r="S149" s="52"/>
      <c r="T149" s="52"/>
      <c r="U149" s="52"/>
      <c r="V149" s="52"/>
      <c r="W149" s="52"/>
      <c r="X149" s="52"/>
      <c r="Y149" s="52"/>
      <c r="Z149" s="52"/>
      <c r="AA149" s="89"/>
      <c r="AB149" s="89"/>
      <c r="AC149" s="89"/>
      <c r="AD149" s="52"/>
      <c r="AE149" s="52"/>
      <c r="AF149" s="52"/>
      <c r="AG149" s="95"/>
      <c r="AH149" s="99"/>
      <c r="AI149" s="141"/>
      <c r="AJ149" s="52"/>
      <c r="AK149" s="52"/>
      <c r="AL149" s="52"/>
      <c r="AM149" s="52"/>
      <c r="AN149" s="142"/>
      <c r="AO149" s="52"/>
      <c r="AP149" s="52"/>
      <c r="AQ149" s="52"/>
      <c r="AR149" s="52"/>
      <c r="AS149" s="52"/>
      <c r="AT149" s="52"/>
      <c r="AU149" s="95"/>
      <c r="AV149" s="99"/>
      <c r="AW149" s="89"/>
      <c r="AX149" s="89"/>
      <c r="AY149" s="55"/>
      <c r="AZ149" s="102"/>
      <c r="BA149" s="99"/>
      <c r="BB149" s="87"/>
      <c r="BC149" s="83"/>
      <c r="BD149" s="83"/>
      <c r="BE149" s="83"/>
      <c r="BF149" s="83"/>
      <c r="BG149" s="55"/>
      <c r="BH149" s="87"/>
      <c r="BI149" s="150"/>
      <c r="BJ149" s="55"/>
    </row>
    <row r="150" spans="1:62" s="56" customFormat="1" ht="11.25" customHeight="1" x14ac:dyDescent="0.15">
      <c r="A150" s="75" t="s">
        <v>144</v>
      </c>
      <c r="B150" s="57" t="s">
        <v>176</v>
      </c>
      <c r="C150" s="57" t="s">
        <v>193</v>
      </c>
      <c r="D150" s="57" t="s">
        <v>211</v>
      </c>
      <c r="E150" s="57" t="s">
        <v>231</v>
      </c>
      <c r="F150" s="58"/>
      <c r="G150" s="57">
        <v>19090</v>
      </c>
      <c r="H150" s="52">
        <v>8029</v>
      </c>
      <c r="I150" s="52">
        <v>437</v>
      </c>
      <c r="J150" s="52">
        <v>63</v>
      </c>
      <c r="K150" s="52">
        <v>29</v>
      </c>
      <c r="L150" s="52">
        <v>0</v>
      </c>
      <c r="M150" s="52">
        <v>314</v>
      </c>
      <c r="N150" s="52">
        <v>35</v>
      </c>
      <c r="O150" s="52"/>
      <c r="P150" s="52">
        <v>0</v>
      </c>
      <c r="Q150" s="52">
        <v>0</v>
      </c>
      <c r="R150" s="52">
        <v>0</v>
      </c>
      <c r="S150" s="52">
        <v>0</v>
      </c>
      <c r="T150" s="52">
        <v>0</v>
      </c>
      <c r="U150" s="52">
        <v>0</v>
      </c>
      <c r="V150" s="52">
        <v>0</v>
      </c>
      <c r="W150" s="52">
        <v>0</v>
      </c>
      <c r="X150" s="52">
        <v>0</v>
      </c>
      <c r="Y150" s="52">
        <v>950</v>
      </c>
      <c r="Z150" s="52">
        <v>46</v>
      </c>
      <c r="AA150" s="89">
        <v>1</v>
      </c>
      <c r="AB150" s="89">
        <v>0</v>
      </c>
      <c r="AC150" s="89">
        <v>0</v>
      </c>
      <c r="AD150" s="52">
        <v>3</v>
      </c>
      <c r="AE150" s="52">
        <v>1000</v>
      </c>
      <c r="AF150" s="52">
        <v>101</v>
      </c>
      <c r="AG150" s="95">
        <v>2031900</v>
      </c>
      <c r="AH150" s="99"/>
      <c r="AI150" s="141">
        <v>187</v>
      </c>
      <c r="AJ150" s="52">
        <v>0</v>
      </c>
      <c r="AK150" s="52">
        <v>0</v>
      </c>
      <c r="AL150" s="52">
        <v>136862</v>
      </c>
      <c r="AM150" s="52"/>
      <c r="AN150" s="142"/>
      <c r="AO150" s="52">
        <v>0</v>
      </c>
      <c r="AP150" s="52">
        <v>0</v>
      </c>
      <c r="AQ150" s="52">
        <v>2884705</v>
      </c>
      <c r="AR150" s="52">
        <v>0</v>
      </c>
      <c r="AS150" s="52">
        <v>0</v>
      </c>
      <c r="AT150" s="52">
        <v>0</v>
      </c>
      <c r="AU150" s="95"/>
      <c r="AV150" s="99"/>
      <c r="AW150" s="89">
        <v>0</v>
      </c>
      <c r="AX150" s="89">
        <v>1</v>
      </c>
      <c r="AY150" s="55" t="s">
        <v>41</v>
      </c>
      <c r="AZ150" s="102" t="s">
        <v>95</v>
      </c>
      <c r="BA150" s="99" t="s">
        <v>273</v>
      </c>
      <c r="BB150" s="87">
        <v>105</v>
      </c>
      <c r="BC150" s="83">
        <v>8224516</v>
      </c>
      <c r="BD150" s="83">
        <v>6094848</v>
      </c>
      <c r="BE150" s="83">
        <v>4625139</v>
      </c>
      <c r="BF150" s="83">
        <v>19326648</v>
      </c>
      <c r="BG150" s="55" t="s">
        <v>42</v>
      </c>
      <c r="BH150" s="87">
        <v>105</v>
      </c>
      <c r="BI150" s="150"/>
      <c r="BJ150" s="55" t="s">
        <v>46</v>
      </c>
    </row>
    <row r="151" spans="1:62" s="56" customFormat="1" ht="11.25" customHeight="1" x14ac:dyDescent="0.15">
      <c r="A151" s="75" t="s">
        <v>145</v>
      </c>
      <c r="B151" s="57" t="s">
        <v>47</v>
      </c>
      <c r="C151" s="57" t="s">
        <v>48</v>
      </c>
      <c r="D151" s="57" t="s">
        <v>49</v>
      </c>
      <c r="E151" s="57"/>
      <c r="F151" s="58"/>
      <c r="G151" s="57">
        <v>96000</v>
      </c>
      <c r="H151" s="52">
        <v>46000</v>
      </c>
      <c r="I151" s="52">
        <v>2454</v>
      </c>
      <c r="J151" s="52">
        <v>137</v>
      </c>
      <c r="K151" s="52">
        <v>24</v>
      </c>
      <c r="L151" s="52">
        <v>11</v>
      </c>
      <c r="M151" s="52">
        <v>1405</v>
      </c>
      <c r="N151" s="52">
        <v>0</v>
      </c>
      <c r="O151" s="52">
        <v>2454</v>
      </c>
      <c r="P151" s="52">
        <v>0</v>
      </c>
      <c r="Q151" s="52">
        <v>659</v>
      </c>
      <c r="R151" s="52">
        <v>0</v>
      </c>
      <c r="S151" s="52">
        <v>0</v>
      </c>
      <c r="T151" s="52">
        <v>0</v>
      </c>
      <c r="U151" s="52">
        <v>500</v>
      </c>
      <c r="V151" s="52">
        <v>0</v>
      </c>
      <c r="W151" s="52">
        <v>0</v>
      </c>
      <c r="X151" s="52">
        <v>0</v>
      </c>
      <c r="Y151" s="52">
        <v>4880</v>
      </c>
      <c r="Z151" s="52">
        <v>702</v>
      </c>
      <c r="AA151" s="89">
        <v>0.8</v>
      </c>
      <c r="AB151" s="89">
        <v>0.08</v>
      </c>
      <c r="AC151" s="89">
        <v>0.12</v>
      </c>
      <c r="AD151" s="52">
        <v>449</v>
      </c>
      <c r="AE151" s="52">
        <v>836000</v>
      </c>
      <c r="AF151" s="52">
        <v>62</v>
      </c>
      <c r="AG151" s="95">
        <v>901000</v>
      </c>
      <c r="AH151" s="99"/>
      <c r="AI151" s="141">
        <v>1100000</v>
      </c>
      <c r="AJ151" s="52">
        <v>0</v>
      </c>
      <c r="AK151" s="52">
        <v>0</v>
      </c>
      <c r="AL151" s="52">
        <v>858000</v>
      </c>
      <c r="AM151" s="52">
        <v>0</v>
      </c>
      <c r="AN151" s="142"/>
      <c r="AO151" s="52">
        <v>10800000</v>
      </c>
      <c r="AP151" s="52">
        <v>0</v>
      </c>
      <c r="AQ151" s="52">
        <v>0</v>
      </c>
      <c r="AR151" s="52">
        <v>0</v>
      </c>
      <c r="AS151" s="52">
        <v>0</v>
      </c>
      <c r="AT151" s="52">
        <v>0</v>
      </c>
      <c r="AU151" s="95">
        <v>0</v>
      </c>
      <c r="AV151" s="99"/>
      <c r="AW151" s="89">
        <v>1</v>
      </c>
      <c r="AX151" s="89">
        <v>0</v>
      </c>
      <c r="AY151" s="55" t="s">
        <v>41</v>
      </c>
      <c r="AZ151" s="102" t="s">
        <v>50</v>
      </c>
      <c r="BA151" s="99"/>
      <c r="BB151" s="87">
        <v>64.040000000000006</v>
      </c>
      <c r="BC151" s="83">
        <v>118000000</v>
      </c>
      <c r="BD151" s="83">
        <v>32900000</v>
      </c>
      <c r="BE151" s="83">
        <v>92700000</v>
      </c>
      <c r="BF151" s="83">
        <v>275000000</v>
      </c>
      <c r="BG151" s="55" t="s">
        <v>42</v>
      </c>
      <c r="BH151" s="87">
        <v>71.930000000000007</v>
      </c>
      <c r="BI151" s="150"/>
      <c r="BJ151" s="55" t="s">
        <v>42</v>
      </c>
    </row>
    <row r="152" spans="1:62" s="56" customFormat="1" ht="11.25" customHeight="1" x14ac:dyDescent="0.15">
      <c r="A152" s="75" t="s">
        <v>324</v>
      </c>
      <c r="B152" s="57" t="s">
        <v>325</v>
      </c>
      <c r="C152" s="57" t="s">
        <v>326</v>
      </c>
      <c r="D152" s="57" t="s">
        <v>327</v>
      </c>
      <c r="E152" s="57" t="s">
        <v>328</v>
      </c>
      <c r="F152" s="58"/>
      <c r="G152" s="57">
        <v>3300</v>
      </c>
      <c r="H152" s="52"/>
      <c r="I152" s="52">
        <v>110</v>
      </c>
      <c r="J152" s="52">
        <v>0</v>
      </c>
      <c r="K152" s="52">
        <v>1</v>
      </c>
      <c r="L152" s="52">
        <v>0</v>
      </c>
      <c r="M152" s="52">
        <v>65</v>
      </c>
      <c r="N152" s="52">
        <v>0</v>
      </c>
      <c r="O152" s="52">
        <v>100</v>
      </c>
      <c r="P152" s="52">
        <v>0</v>
      </c>
      <c r="Q152" s="52">
        <v>350</v>
      </c>
      <c r="R152" s="52">
        <v>0</v>
      </c>
      <c r="S152" s="52">
        <v>2</v>
      </c>
      <c r="T152" s="52">
        <v>0</v>
      </c>
      <c r="U152" s="52"/>
      <c r="V152" s="52">
        <v>0</v>
      </c>
      <c r="W152" s="52"/>
      <c r="X152" s="52">
        <v>0</v>
      </c>
      <c r="Y152" s="52">
        <v>150</v>
      </c>
      <c r="Z152" s="52">
        <v>0</v>
      </c>
      <c r="AA152" s="89">
        <v>1</v>
      </c>
      <c r="AB152" s="89">
        <v>0</v>
      </c>
      <c r="AC152" s="89">
        <v>0</v>
      </c>
      <c r="AD152" s="52">
        <v>14</v>
      </c>
      <c r="AE152" s="52">
        <v>35000</v>
      </c>
      <c r="AF152" s="52">
        <v>28</v>
      </c>
      <c r="AG152" s="95">
        <v>140000</v>
      </c>
      <c r="AH152" s="99"/>
      <c r="AI152" s="141">
        <v>82500</v>
      </c>
      <c r="AJ152" s="52">
        <v>0</v>
      </c>
      <c r="AK152" s="52">
        <v>0</v>
      </c>
      <c r="AL152" s="52">
        <v>12000</v>
      </c>
      <c r="AM152" s="52"/>
      <c r="AN152" s="142"/>
      <c r="AO152" s="52">
        <v>10000</v>
      </c>
      <c r="AP152" s="52">
        <v>5000</v>
      </c>
      <c r="AQ152" s="52">
        <v>5000</v>
      </c>
      <c r="AR152" s="52">
        <v>0</v>
      </c>
      <c r="AS152" s="52">
        <v>0</v>
      </c>
      <c r="AT152" s="52">
        <v>0</v>
      </c>
      <c r="AU152" s="95">
        <v>0</v>
      </c>
      <c r="AV152" s="99"/>
      <c r="AW152" s="89">
        <v>0.5</v>
      </c>
      <c r="AX152" s="89">
        <v>0.5</v>
      </c>
      <c r="AY152" s="55" t="s">
        <v>50</v>
      </c>
      <c r="AZ152" s="102" t="s">
        <v>50</v>
      </c>
      <c r="BA152" s="99"/>
      <c r="BB152" s="87">
        <v>62</v>
      </c>
      <c r="BC152" s="83">
        <v>700000</v>
      </c>
      <c r="BD152" s="83">
        <v>3500000</v>
      </c>
      <c r="BE152" s="83">
        <v>5300000</v>
      </c>
      <c r="BF152" s="83">
        <v>9400000</v>
      </c>
      <c r="BG152" s="55" t="s">
        <v>42</v>
      </c>
      <c r="BH152" s="87">
        <v>62</v>
      </c>
      <c r="BI152" s="150" t="s">
        <v>329</v>
      </c>
      <c r="BJ152" s="55" t="s">
        <v>42</v>
      </c>
    </row>
    <row r="153" spans="1:62" s="56" customFormat="1" ht="11.25" customHeight="1" x14ac:dyDescent="0.15">
      <c r="A153" s="75" t="s">
        <v>70</v>
      </c>
      <c r="B153" s="57" t="s">
        <v>68</v>
      </c>
      <c r="C153" s="57" t="s">
        <v>69</v>
      </c>
      <c r="D153" s="57" t="s">
        <v>71</v>
      </c>
      <c r="E153" s="57" t="s">
        <v>72</v>
      </c>
      <c r="F153" s="58"/>
      <c r="G153" s="57">
        <v>90514</v>
      </c>
      <c r="H153" s="52">
        <v>41391</v>
      </c>
      <c r="I153" s="52">
        <v>553</v>
      </c>
      <c r="J153" s="52">
        <v>116</v>
      </c>
      <c r="K153" s="52">
        <v>0</v>
      </c>
      <c r="L153" s="52">
        <v>0</v>
      </c>
      <c r="M153" s="52">
        <v>0</v>
      </c>
      <c r="N153" s="52">
        <v>0</v>
      </c>
      <c r="O153" s="52">
        <v>150</v>
      </c>
      <c r="P153" s="52">
        <v>23</v>
      </c>
      <c r="Q153" s="52">
        <v>40</v>
      </c>
      <c r="R153" s="52">
        <v>25</v>
      </c>
      <c r="S153" s="52">
        <v>0</v>
      </c>
      <c r="T153" s="52">
        <v>0</v>
      </c>
      <c r="U153" s="52">
        <v>0</v>
      </c>
      <c r="V153" s="52">
        <v>0</v>
      </c>
      <c r="W153" s="52">
        <v>0</v>
      </c>
      <c r="X153" s="52">
        <v>0</v>
      </c>
      <c r="Y153" s="52">
        <v>3107</v>
      </c>
      <c r="Z153" s="52">
        <v>0</v>
      </c>
      <c r="AA153" s="89">
        <v>0.95</v>
      </c>
      <c r="AB153" s="89">
        <v>0.02</v>
      </c>
      <c r="AC153" s="89">
        <v>0.03</v>
      </c>
      <c r="AD153" s="52">
        <v>60</v>
      </c>
      <c r="AE153" s="52">
        <v>57000</v>
      </c>
      <c r="AF153" s="52">
        <v>150</v>
      </c>
      <c r="AG153" s="95">
        <v>528000</v>
      </c>
      <c r="AH153" s="99" t="s">
        <v>73</v>
      </c>
      <c r="AI153" s="141">
        <v>12560</v>
      </c>
      <c r="AJ153" s="52">
        <v>0</v>
      </c>
      <c r="AK153" s="52">
        <v>0</v>
      </c>
      <c r="AL153" s="52">
        <v>4000</v>
      </c>
      <c r="AM153" s="52">
        <v>0</v>
      </c>
      <c r="AN153" s="142"/>
      <c r="AO153" s="52">
        <v>1162453</v>
      </c>
      <c r="AP153" s="52">
        <v>25718</v>
      </c>
      <c r="AQ153" s="52">
        <v>0</v>
      </c>
      <c r="AR153" s="52">
        <v>0</v>
      </c>
      <c r="AS153" s="52">
        <v>0</v>
      </c>
      <c r="AT153" s="52">
        <v>0</v>
      </c>
      <c r="AU153" s="95">
        <v>0</v>
      </c>
      <c r="AV153" s="99"/>
      <c r="AW153" s="89">
        <v>0.97</v>
      </c>
      <c r="AX153" s="89">
        <v>0.03</v>
      </c>
      <c r="AY153" s="55" t="s">
        <v>50</v>
      </c>
      <c r="AZ153" s="102" t="s">
        <v>50</v>
      </c>
      <c r="BA153" s="99"/>
      <c r="BB153" s="87">
        <v>104</v>
      </c>
      <c r="BC153" s="83">
        <v>1272202</v>
      </c>
      <c r="BD153" s="83">
        <v>343405</v>
      </c>
      <c r="BE153" s="83">
        <v>1356191</v>
      </c>
      <c r="BF153" s="83">
        <v>2972438</v>
      </c>
      <c r="BG153" s="55" t="s">
        <v>42</v>
      </c>
      <c r="BH153" s="87">
        <v>108</v>
      </c>
      <c r="BI153" s="150"/>
      <c r="BJ153" s="55" t="s">
        <v>46</v>
      </c>
    </row>
    <row r="154" spans="1:62" s="56" customFormat="1" ht="11.25" customHeight="1" x14ac:dyDescent="0.15">
      <c r="A154" s="75" t="s">
        <v>146</v>
      </c>
      <c r="B154" s="57" t="s">
        <v>177</v>
      </c>
      <c r="C154" s="57" t="s">
        <v>194</v>
      </c>
      <c r="D154" s="57" t="s">
        <v>212</v>
      </c>
      <c r="E154" s="57" t="s">
        <v>232</v>
      </c>
      <c r="F154" s="58"/>
      <c r="G154" s="57">
        <v>18612</v>
      </c>
      <c r="H154" s="52">
        <v>0</v>
      </c>
      <c r="I154" s="52">
        <v>483</v>
      </c>
      <c r="J154" s="52">
        <v>25</v>
      </c>
      <c r="K154" s="52">
        <v>50</v>
      </c>
      <c r="L154" s="52">
        <v>0</v>
      </c>
      <c r="M154" s="52">
        <v>503</v>
      </c>
      <c r="N154" s="52">
        <v>242</v>
      </c>
      <c r="O154" s="52">
        <v>475</v>
      </c>
      <c r="P154" s="52">
        <v>0</v>
      </c>
      <c r="Q154" s="52">
        <v>0</v>
      </c>
      <c r="R154" s="52">
        <v>0</v>
      </c>
      <c r="S154" s="52">
        <v>0</v>
      </c>
      <c r="T154" s="52">
        <v>0</v>
      </c>
      <c r="U154" s="52">
        <v>0</v>
      </c>
      <c r="V154" s="52">
        <v>0</v>
      </c>
      <c r="W154" s="52">
        <v>0</v>
      </c>
      <c r="X154" s="52">
        <v>0</v>
      </c>
      <c r="Y154" s="52">
        <v>331</v>
      </c>
      <c r="Z154" s="52">
        <v>55</v>
      </c>
      <c r="AA154" s="89">
        <v>0.97</v>
      </c>
      <c r="AB154" s="89">
        <v>0</v>
      </c>
      <c r="AC154" s="89">
        <v>0.03</v>
      </c>
      <c r="AD154" s="52">
        <v>66</v>
      </c>
      <c r="AE154" s="52">
        <v>90000</v>
      </c>
      <c r="AF154" s="52">
        <v>75</v>
      </c>
      <c r="AG154" s="95">
        <v>550000</v>
      </c>
      <c r="AH154" s="99"/>
      <c r="AI154" s="141">
        <v>61177</v>
      </c>
      <c r="AJ154" s="52">
        <v>0</v>
      </c>
      <c r="AK154" s="52">
        <v>0</v>
      </c>
      <c r="AL154" s="52">
        <v>23053</v>
      </c>
      <c r="AM154" s="52">
        <v>0</v>
      </c>
      <c r="AN154" s="142"/>
      <c r="AO154" s="52">
        <v>897507</v>
      </c>
      <c r="AP154" s="52">
        <v>0</v>
      </c>
      <c r="AQ154" s="52">
        <v>444391</v>
      </c>
      <c r="AR154" s="52">
        <v>0</v>
      </c>
      <c r="AS154" s="52">
        <v>0</v>
      </c>
      <c r="AT154" s="52">
        <v>0</v>
      </c>
      <c r="AU154" s="95">
        <v>0</v>
      </c>
      <c r="AV154" s="99"/>
      <c r="AW154" s="89">
        <v>0.75</v>
      </c>
      <c r="AX154" s="89">
        <v>0.25</v>
      </c>
      <c r="AY154" s="55" t="s">
        <v>50</v>
      </c>
      <c r="AZ154" s="102" t="s">
        <v>95</v>
      </c>
      <c r="BA154" s="99" t="s">
        <v>274</v>
      </c>
      <c r="BB154" s="87">
        <v>67.58</v>
      </c>
      <c r="BC154" s="83">
        <v>3023579</v>
      </c>
      <c r="BD154" s="83">
        <v>7341708</v>
      </c>
      <c r="BE154" s="83">
        <v>4438773</v>
      </c>
      <c r="BF154" s="83">
        <v>15174848</v>
      </c>
      <c r="BG154" s="55" t="s">
        <v>42</v>
      </c>
      <c r="BH154" s="87">
        <v>69.03</v>
      </c>
      <c r="BI154" s="150"/>
      <c r="BJ154" s="55" t="s">
        <v>46</v>
      </c>
    </row>
    <row r="155" spans="1:62" s="56" customFormat="1" ht="11.25" customHeight="1" x14ac:dyDescent="0.15">
      <c r="A155" s="75" t="s">
        <v>159</v>
      </c>
      <c r="B155" s="57" t="s">
        <v>178</v>
      </c>
      <c r="C155" s="57" t="s">
        <v>195</v>
      </c>
      <c r="D155" s="57" t="s">
        <v>213</v>
      </c>
      <c r="E155" s="57" t="s">
        <v>233</v>
      </c>
      <c r="F155" s="58"/>
      <c r="G155" s="57">
        <v>37662</v>
      </c>
      <c r="H155" s="52">
        <v>13877</v>
      </c>
      <c r="I155" s="52">
        <v>813</v>
      </c>
      <c r="J155" s="52">
        <v>72</v>
      </c>
      <c r="K155" s="52">
        <v>0</v>
      </c>
      <c r="L155" s="52">
        <v>10</v>
      </c>
      <c r="M155" s="52">
        <v>2</v>
      </c>
      <c r="N155" s="52">
        <v>40</v>
      </c>
      <c r="O155" s="52">
        <v>90</v>
      </c>
      <c r="P155" s="52"/>
      <c r="Q155" s="52">
        <v>24</v>
      </c>
      <c r="R155" s="52">
        <v>10</v>
      </c>
      <c r="S155" s="52">
        <v>0</v>
      </c>
      <c r="T155" s="52">
        <v>0</v>
      </c>
      <c r="U155" s="52">
        <v>0</v>
      </c>
      <c r="V155" s="52">
        <v>0</v>
      </c>
      <c r="W155" s="52">
        <v>24</v>
      </c>
      <c r="X155" s="52">
        <v>0</v>
      </c>
      <c r="Y155" s="52">
        <v>1600</v>
      </c>
      <c r="Z155" s="52"/>
      <c r="AA155" s="89">
        <v>0.99</v>
      </c>
      <c r="AB155" s="89">
        <v>0.01</v>
      </c>
      <c r="AC155" s="89">
        <v>0</v>
      </c>
      <c r="AD155" s="52">
        <v>136</v>
      </c>
      <c r="AE155" s="52">
        <v>252904</v>
      </c>
      <c r="AF155" s="52">
        <v>95</v>
      </c>
      <c r="AG155" s="95">
        <v>1712397</v>
      </c>
      <c r="AH155" s="99"/>
      <c r="AI155" s="141">
        <v>160652</v>
      </c>
      <c r="AJ155" s="52"/>
      <c r="AK155" s="52"/>
      <c r="AL155" s="52"/>
      <c r="AM155" s="52"/>
      <c r="AN155" s="142"/>
      <c r="AO155" s="52">
        <v>4850346</v>
      </c>
      <c r="AP155" s="52">
        <v>85813</v>
      </c>
      <c r="AQ155" s="52"/>
      <c r="AR155" s="52"/>
      <c r="AS155" s="52"/>
      <c r="AT155" s="52">
        <v>46702</v>
      </c>
      <c r="AU155" s="95"/>
      <c r="AV155" s="99"/>
      <c r="AW155" s="89">
        <v>0.97</v>
      </c>
      <c r="AX155" s="89">
        <v>0.03</v>
      </c>
      <c r="AY155" s="55" t="s">
        <v>41</v>
      </c>
      <c r="AZ155" s="102" t="s">
        <v>41</v>
      </c>
      <c r="BA155" s="99"/>
      <c r="BB155" s="87">
        <v>75</v>
      </c>
      <c r="BC155" s="83">
        <v>7387201</v>
      </c>
      <c r="BD155" s="83">
        <v>4518469</v>
      </c>
      <c r="BE155" s="83">
        <v>12128030</v>
      </c>
      <c r="BF155" s="83">
        <v>24033700</v>
      </c>
      <c r="BG155" s="55" t="s">
        <v>42</v>
      </c>
      <c r="BH155" s="87">
        <v>85</v>
      </c>
      <c r="BI155" s="150"/>
      <c r="BJ155" s="55" t="s">
        <v>46</v>
      </c>
    </row>
    <row r="156" spans="1:62" s="56" customFormat="1" ht="11.25" customHeight="1" x14ac:dyDescent="0.15">
      <c r="A156" s="170" t="s">
        <v>360</v>
      </c>
      <c r="B156" s="57"/>
      <c r="C156" s="57"/>
      <c r="D156" s="57"/>
      <c r="E156" s="57"/>
      <c r="F156" s="58"/>
      <c r="G156" s="57"/>
      <c r="H156" s="52"/>
      <c r="I156" s="52"/>
      <c r="J156" s="52"/>
      <c r="K156" s="52"/>
      <c r="L156" s="52"/>
      <c r="M156" s="52"/>
      <c r="N156" s="52"/>
      <c r="O156" s="52"/>
      <c r="P156" s="52"/>
      <c r="Q156" s="52"/>
      <c r="R156" s="52"/>
      <c r="S156" s="52"/>
      <c r="T156" s="52"/>
      <c r="U156" s="52"/>
      <c r="V156" s="52"/>
      <c r="W156" s="52"/>
      <c r="X156" s="52"/>
      <c r="Y156" s="52"/>
      <c r="Z156" s="52"/>
      <c r="AA156" s="89"/>
      <c r="AB156" s="89"/>
      <c r="AC156" s="89"/>
      <c r="AD156" s="52"/>
      <c r="AE156" s="52"/>
      <c r="AF156" s="52"/>
      <c r="AG156" s="95"/>
      <c r="AH156" s="99"/>
      <c r="AI156" s="141"/>
      <c r="AJ156" s="52"/>
      <c r="AK156" s="52"/>
      <c r="AL156" s="52"/>
      <c r="AM156" s="52"/>
      <c r="AN156" s="142"/>
      <c r="AO156" s="52"/>
      <c r="AP156" s="52"/>
      <c r="AQ156" s="52"/>
      <c r="AR156" s="52"/>
      <c r="AS156" s="52"/>
      <c r="AT156" s="52"/>
      <c r="AU156" s="95"/>
      <c r="AV156" s="99"/>
      <c r="AW156" s="89"/>
      <c r="AX156" s="89"/>
      <c r="AY156" s="55"/>
      <c r="AZ156" s="102"/>
      <c r="BA156" s="99"/>
      <c r="BB156" s="87"/>
      <c r="BC156" s="83"/>
      <c r="BD156" s="83"/>
      <c r="BE156" s="83"/>
      <c r="BF156" s="83"/>
      <c r="BG156" s="55"/>
      <c r="BH156" s="87"/>
      <c r="BI156" s="150"/>
      <c r="BJ156" s="55"/>
    </row>
    <row r="157" spans="1:62" s="56" customFormat="1" ht="11.25" customHeight="1" x14ac:dyDescent="0.15">
      <c r="A157" s="171" t="s">
        <v>361</v>
      </c>
      <c r="B157" s="57"/>
      <c r="C157" s="57"/>
      <c r="D157" s="57"/>
      <c r="E157" s="57"/>
      <c r="F157" s="58"/>
      <c r="G157" s="57"/>
      <c r="H157" s="52"/>
      <c r="I157" s="52"/>
      <c r="J157" s="52"/>
      <c r="K157" s="52"/>
      <c r="L157" s="52"/>
      <c r="M157" s="52"/>
      <c r="N157" s="52"/>
      <c r="O157" s="52"/>
      <c r="P157" s="52"/>
      <c r="Q157" s="52"/>
      <c r="R157" s="52"/>
      <c r="S157" s="52"/>
      <c r="T157" s="52"/>
      <c r="U157" s="52"/>
      <c r="V157" s="52"/>
      <c r="W157" s="52"/>
      <c r="X157" s="52"/>
      <c r="Y157" s="52"/>
      <c r="Z157" s="52"/>
      <c r="AA157" s="89"/>
      <c r="AB157" s="89"/>
      <c r="AC157" s="89"/>
      <c r="AD157" s="52"/>
      <c r="AE157" s="52"/>
      <c r="AF157" s="52"/>
      <c r="AG157" s="95"/>
      <c r="AH157" s="99"/>
      <c r="AI157" s="141"/>
      <c r="AJ157" s="52"/>
      <c r="AK157" s="52"/>
      <c r="AL157" s="52"/>
      <c r="AM157" s="52"/>
      <c r="AN157" s="142"/>
      <c r="AO157" s="52"/>
      <c r="AP157" s="52"/>
      <c r="AQ157" s="52"/>
      <c r="AR157" s="52"/>
      <c r="AS157" s="52"/>
      <c r="AT157" s="52"/>
      <c r="AU157" s="95"/>
      <c r="AV157" s="99"/>
      <c r="AW157" s="89"/>
      <c r="AX157" s="89"/>
      <c r="AY157" s="55"/>
      <c r="AZ157" s="102"/>
      <c r="BA157" s="99"/>
      <c r="BB157" s="87"/>
      <c r="BC157" s="83"/>
      <c r="BD157" s="83"/>
      <c r="BE157" s="83"/>
      <c r="BF157" s="83"/>
      <c r="BG157" s="55"/>
      <c r="BH157" s="87"/>
      <c r="BI157" s="150"/>
      <c r="BJ157" s="55"/>
    </row>
    <row r="158" spans="1:62" s="56" customFormat="1" ht="11.25" customHeight="1" x14ac:dyDescent="0.15">
      <c r="A158" s="53" t="s">
        <v>147</v>
      </c>
      <c r="B158" s="57" t="s">
        <v>78</v>
      </c>
      <c r="C158" s="57" t="s">
        <v>79</v>
      </c>
      <c r="D158" s="57" t="s">
        <v>80</v>
      </c>
      <c r="E158" s="57" t="s">
        <v>81</v>
      </c>
      <c r="F158" s="58"/>
      <c r="G158" s="57">
        <v>6522</v>
      </c>
      <c r="H158" s="52">
        <v>3481</v>
      </c>
      <c r="I158" s="52">
        <v>275</v>
      </c>
      <c r="J158" s="52">
        <v>8</v>
      </c>
      <c r="K158" s="52">
        <v>0</v>
      </c>
      <c r="L158" s="52">
        <v>2</v>
      </c>
      <c r="M158" s="52">
        <v>275</v>
      </c>
      <c r="N158" s="52">
        <v>3</v>
      </c>
      <c r="O158" s="52">
        <v>275</v>
      </c>
      <c r="P158" s="52">
        <v>0</v>
      </c>
      <c r="Q158" s="52">
        <v>1</v>
      </c>
      <c r="R158" s="52">
        <v>1</v>
      </c>
      <c r="S158" s="52">
        <v>0</v>
      </c>
      <c r="T158" s="52">
        <v>0</v>
      </c>
      <c r="U158" s="52">
        <v>1</v>
      </c>
      <c r="V158" s="52">
        <v>0</v>
      </c>
      <c r="W158" s="52">
        <v>0</v>
      </c>
      <c r="X158" s="52">
        <v>0</v>
      </c>
      <c r="Y158" s="52">
        <v>300</v>
      </c>
      <c r="Z158" s="52">
        <v>25</v>
      </c>
      <c r="AA158" s="89">
        <v>0.99</v>
      </c>
      <c r="AB158" s="89">
        <v>0</v>
      </c>
      <c r="AC158" s="89">
        <v>0.01</v>
      </c>
      <c r="AD158" s="52">
        <v>64</v>
      </c>
      <c r="AE158" s="52">
        <v>128000</v>
      </c>
      <c r="AF158" s="52">
        <v>63</v>
      </c>
      <c r="AG158" s="95">
        <v>180000</v>
      </c>
      <c r="AH158" s="99"/>
      <c r="AI158" s="141">
        <v>132271</v>
      </c>
      <c r="AJ158" s="52">
        <v>0</v>
      </c>
      <c r="AK158" s="52">
        <v>0</v>
      </c>
      <c r="AL158" s="52">
        <v>7430</v>
      </c>
      <c r="AM158" s="52"/>
      <c r="AN158" s="142"/>
      <c r="AO158" s="52">
        <v>2274378</v>
      </c>
      <c r="AP158" s="52">
        <v>0</v>
      </c>
      <c r="AQ158" s="52"/>
      <c r="AR158" s="52">
        <v>0</v>
      </c>
      <c r="AS158" s="52"/>
      <c r="AT158" s="52"/>
      <c r="AU158" s="95">
        <v>159284</v>
      </c>
      <c r="AV158" s="99" t="s">
        <v>82</v>
      </c>
      <c r="AW158" s="89">
        <v>0.93</v>
      </c>
      <c r="AX158" s="89">
        <v>7.0000000000000007E-2</v>
      </c>
      <c r="AY158" s="55" t="s">
        <v>50</v>
      </c>
      <c r="AZ158" s="102" t="s">
        <v>41</v>
      </c>
      <c r="BA158" s="99" t="s">
        <v>83</v>
      </c>
      <c r="BB158" s="87">
        <v>77</v>
      </c>
      <c r="BC158" s="83">
        <v>9927972</v>
      </c>
      <c r="BD158" s="83">
        <v>11050538</v>
      </c>
      <c r="BE158" s="83">
        <v>9959052</v>
      </c>
      <c r="BF158" s="83">
        <v>30937562</v>
      </c>
      <c r="BG158" s="55" t="s">
        <v>42</v>
      </c>
      <c r="BH158" s="87">
        <v>79.7</v>
      </c>
      <c r="BI158" s="150"/>
      <c r="BJ158" s="55" t="s">
        <v>46</v>
      </c>
    </row>
    <row r="159" spans="1:62" s="56" customFormat="1" ht="11.25" customHeight="1" x14ac:dyDescent="0.15">
      <c r="A159" s="171" t="s">
        <v>362</v>
      </c>
      <c r="B159" s="57"/>
      <c r="C159" s="57"/>
      <c r="D159" s="57"/>
      <c r="E159" s="57"/>
      <c r="F159" s="58"/>
      <c r="G159" s="57"/>
      <c r="H159" s="52"/>
      <c r="I159" s="52"/>
      <c r="J159" s="52"/>
      <c r="K159" s="52"/>
      <c r="L159" s="52"/>
      <c r="M159" s="52"/>
      <c r="N159" s="52"/>
      <c r="O159" s="52"/>
      <c r="P159" s="52"/>
      <c r="Q159" s="52"/>
      <c r="R159" s="52"/>
      <c r="S159" s="52"/>
      <c r="T159" s="52"/>
      <c r="U159" s="52"/>
      <c r="V159" s="52"/>
      <c r="W159" s="52"/>
      <c r="X159" s="52"/>
      <c r="Y159" s="52"/>
      <c r="Z159" s="52"/>
      <c r="AA159" s="89"/>
      <c r="AB159" s="89"/>
      <c r="AC159" s="89"/>
      <c r="AD159" s="52"/>
      <c r="AE159" s="52"/>
      <c r="AF159" s="52"/>
      <c r="AG159" s="95"/>
      <c r="AH159" s="99"/>
      <c r="AI159" s="141"/>
      <c r="AJ159" s="52"/>
      <c r="AK159" s="52"/>
      <c r="AL159" s="52"/>
      <c r="AM159" s="52"/>
      <c r="AN159" s="142"/>
      <c r="AO159" s="52"/>
      <c r="AP159" s="52"/>
      <c r="AQ159" s="52"/>
      <c r="AR159" s="52"/>
      <c r="AS159" s="52"/>
      <c r="AT159" s="52"/>
      <c r="AU159" s="95"/>
      <c r="AV159" s="99"/>
      <c r="AW159" s="89"/>
      <c r="AX159" s="89"/>
      <c r="AY159" s="55"/>
      <c r="AZ159" s="102"/>
      <c r="BA159" s="99"/>
      <c r="BB159" s="87"/>
      <c r="BC159" s="83"/>
      <c r="BD159" s="83"/>
      <c r="BE159" s="83"/>
      <c r="BF159" s="83"/>
      <c r="BG159" s="55"/>
      <c r="BH159" s="87"/>
      <c r="BI159" s="150"/>
      <c r="BJ159" s="55"/>
    </row>
    <row r="160" spans="1:62" s="56" customFormat="1" ht="11.25" customHeight="1" x14ac:dyDescent="0.15">
      <c r="A160" s="53" t="s">
        <v>148</v>
      </c>
      <c r="B160" s="57" t="s">
        <v>179</v>
      </c>
      <c r="C160" s="57" t="s">
        <v>196</v>
      </c>
      <c r="D160" s="57" t="s">
        <v>214</v>
      </c>
      <c r="E160" s="57" t="s">
        <v>234</v>
      </c>
      <c r="F160" s="58"/>
      <c r="G160" s="57">
        <v>18600</v>
      </c>
      <c r="H160" s="52">
        <v>7069</v>
      </c>
      <c r="I160" s="52">
        <v>500</v>
      </c>
      <c r="J160" s="52">
        <v>35</v>
      </c>
      <c r="K160" s="52">
        <v>20</v>
      </c>
      <c r="L160" s="52">
        <v>1</v>
      </c>
      <c r="M160" s="52">
        <v>128</v>
      </c>
      <c r="N160" s="52">
        <v>28</v>
      </c>
      <c r="O160" s="52">
        <v>350</v>
      </c>
      <c r="P160" s="52">
        <v>9</v>
      </c>
      <c r="Q160" s="52">
        <v>0</v>
      </c>
      <c r="R160" s="52">
        <v>0</v>
      </c>
      <c r="S160" s="52">
        <v>0</v>
      </c>
      <c r="T160" s="52">
        <v>0</v>
      </c>
      <c r="U160" s="52">
        <v>0</v>
      </c>
      <c r="V160" s="52">
        <v>0</v>
      </c>
      <c r="W160" s="52">
        <v>0</v>
      </c>
      <c r="X160" s="52">
        <v>0</v>
      </c>
      <c r="Y160" s="52">
        <v>1110</v>
      </c>
      <c r="Z160" s="52">
        <v>166</v>
      </c>
      <c r="AA160" s="89">
        <v>1</v>
      </c>
      <c r="AB160" s="89">
        <v>0</v>
      </c>
      <c r="AC160" s="89">
        <v>0</v>
      </c>
      <c r="AD160" s="52">
        <v>139</v>
      </c>
      <c r="AE160" s="52">
        <v>54000</v>
      </c>
      <c r="AF160" s="52">
        <v>127</v>
      </c>
      <c r="AG160" s="95">
        <v>1100000</v>
      </c>
      <c r="AH160" s="99"/>
      <c r="AI160" s="141">
        <v>31698</v>
      </c>
      <c r="AJ160" s="52">
        <v>0</v>
      </c>
      <c r="AK160" s="52">
        <v>0</v>
      </c>
      <c r="AL160" s="52">
        <v>8000</v>
      </c>
      <c r="AM160" s="52">
        <v>52000</v>
      </c>
      <c r="AN160" s="142" t="s">
        <v>275</v>
      </c>
      <c r="AO160" s="52">
        <v>1200000</v>
      </c>
      <c r="AP160" s="52">
        <v>639688</v>
      </c>
      <c r="AQ160" s="52">
        <v>332053</v>
      </c>
      <c r="AR160" s="52">
        <v>2909</v>
      </c>
      <c r="AS160" s="52">
        <v>0</v>
      </c>
      <c r="AT160" s="52">
        <v>0</v>
      </c>
      <c r="AU160" s="95">
        <v>0</v>
      </c>
      <c r="AV160" s="99"/>
      <c r="AW160" s="89">
        <v>0.55000000000000004</v>
      </c>
      <c r="AX160" s="89">
        <v>0.45</v>
      </c>
      <c r="AY160" s="55" t="s">
        <v>95</v>
      </c>
      <c r="AZ160" s="102" t="s">
        <v>95</v>
      </c>
      <c r="BA160" s="99"/>
      <c r="BB160" s="87">
        <v>121</v>
      </c>
      <c r="BC160" s="83">
        <v>12450362</v>
      </c>
      <c r="BD160" s="83">
        <v>11548672</v>
      </c>
      <c r="BE160" s="83">
        <v>7022521</v>
      </c>
      <c r="BF160" s="83">
        <v>34000000</v>
      </c>
      <c r="BG160" s="55" t="s">
        <v>42</v>
      </c>
      <c r="BH160" s="87">
        <v>119</v>
      </c>
      <c r="BI160" s="150"/>
      <c r="BJ160" s="55" t="s">
        <v>42</v>
      </c>
    </row>
    <row r="161" spans="1:62" s="56" customFormat="1" ht="11.25" customHeight="1" x14ac:dyDescent="0.15">
      <c r="A161" s="53" t="s">
        <v>149</v>
      </c>
      <c r="B161" s="57" t="s">
        <v>180</v>
      </c>
      <c r="C161" s="57" t="s">
        <v>197</v>
      </c>
      <c r="D161" s="57" t="s">
        <v>215</v>
      </c>
      <c r="E161" s="57" t="s">
        <v>235</v>
      </c>
      <c r="F161" s="58"/>
      <c r="G161" s="57">
        <v>75000</v>
      </c>
      <c r="H161" s="52">
        <v>36000</v>
      </c>
      <c r="I161" s="52">
        <v>1020</v>
      </c>
      <c r="J161" s="52">
        <v>137</v>
      </c>
      <c r="K161" s="52">
        <v>29</v>
      </c>
      <c r="L161" s="52">
        <v>0</v>
      </c>
      <c r="M161" s="52">
        <v>10</v>
      </c>
      <c r="N161" s="52">
        <v>0</v>
      </c>
      <c r="O161" s="52">
        <v>100</v>
      </c>
      <c r="P161" s="52">
        <v>0</v>
      </c>
      <c r="Q161" s="52"/>
      <c r="R161" s="52"/>
      <c r="S161" s="52"/>
      <c r="T161" s="52"/>
      <c r="U161" s="52"/>
      <c r="V161" s="52"/>
      <c r="W161" s="52"/>
      <c r="X161" s="52"/>
      <c r="Y161" s="52">
        <v>4500</v>
      </c>
      <c r="Z161" s="52">
        <v>125</v>
      </c>
      <c r="AA161" s="89">
        <v>1</v>
      </c>
      <c r="AB161" s="89">
        <v>0</v>
      </c>
      <c r="AC161" s="89">
        <v>0</v>
      </c>
      <c r="AD161" s="52">
        <v>158</v>
      </c>
      <c r="AE161" s="52">
        <v>177000</v>
      </c>
      <c r="AF161" s="52">
        <v>75</v>
      </c>
      <c r="AG161" s="95">
        <v>450000</v>
      </c>
      <c r="AH161" s="99" t="s">
        <v>245</v>
      </c>
      <c r="AI161" s="141">
        <v>253575</v>
      </c>
      <c r="AJ161" s="52">
        <v>200</v>
      </c>
      <c r="AK161" s="52"/>
      <c r="AL161" s="52">
        <v>381425</v>
      </c>
      <c r="AM161" s="52"/>
      <c r="AN161" s="142"/>
      <c r="AO161" s="52">
        <v>681000</v>
      </c>
      <c r="AP161" s="52">
        <v>100000</v>
      </c>
      <c r="AQ161" s="52"/>
      <c r="AR161" s="52"/>
      <c r="AS161" s="52"/>
      <c r="AT161" s="52"/>
      <c r="AU161" s="95"/>
      <c r="AV161" s="99"/>
      <c r="AW161" s="89">
        <v>0.87</v>
      </c>
      <c r="AX161" s="89">
        <v>0.13</v>
      </c>
      <c r="AY161" s="55" t="s">
        <v>50</v>
      </c>
      <c r="AZ161" s="102" t="s">
        <v>50</v>
      </c>
      <c r="BA161" s="99"/>
      <c r="BB161" s="87">
        <v>80.930000000000007</v>
      </c>
      <c r="BC161" s="83"/>
      <c r="BD161" s="83"/>
      <c r="BE161" s="83"/>
      <c r="BF161" s="83">
        <v>61530000</v>
      </c>
      <c r="BG161" s="55" t="s">
        <v>46</v>
      </c>
      <c r="BH161" s="87"/>
      <c r="BI161" s="150"/>
      <c r="BJ161" s="55" t="s">
        <v>46</v>
      </c>
    </row>
    <row r="162" spans="1:62" s="56" customFormat="1" ht="11.25" customHeight="1" x14ac:dyDescent="0.15">
      <c r="A162" s="75" t="s">
        <v>75</v>
      </c>
      <c r="B162" s="76" t="s">
        <v>74</v>
      </c>
      <c r="C162" s="76" t="s">
        <v>420</v>
      </c>
      <c r="D162" s="76" t="s">
        <v>76</v>
      </c>
      <c r="E162" s="76" t="s">
        <v>236</v>
      </c>
      <c r="F162" s="77"/>
      <c r="G162" s="76">
        <v>34535</v>
      </c>
      <c r="H162" s="78">
        <v>11463.54</v>
      </c>
      <c r="I162" s="78">
        <v>0</v>
      </c>
      <c r="J162" s="78">
        <v>0</v>
      </c>
      <c r="K162" s="78">
        <v>0</v>
      </c>
      <c r="L162" s="78">
        <v>2</v>
      </c>
      <c r="M162" s="78">
        <v>0</v>
      </c>
      <c r="N162" s="78">
        <v>0</v>
      </c>
      <c r="O162" s="78">
        <v>0</v>
      </c>
      <c r="P162" s="78">
        <v>0</v>
      </c>
      <c r="Q162" s="78">
        <v>1517</v>
      </c>
      <c r="R162" s="78">
        <v>762</v>
      </c>
      <c r="S162" s="78">
        <v>31</v>
      </c>
      <c r="T162" s="78">
        <v>0</v>
      </c>
      <c r="U162" s="78">
        <v>3251</v>
      </c>
      <c r="V162" s="78">
        <v>716</v>
      </c>
      <c r="W162" s="78">
        <v>1281</v>
      </c>
      <c r="X162" s="78">
        <v>2</v>
      </c>
      <c r="Y162" s="78">
        <v>0</v>
      </c>
      <c r="Z162" s="78">
        <v>0</v>
      </c>
      <c r="AA162" s="89">
        <v>0</v>
      </c>
      <c r="AB162" s="89">
        <v>0</v>
      </c>
      <c r="AC162" s="89">
        <v>1</v>
      </c>
      <c r="AD162" s="78">
        <v>262</v>
      </c>
      <c r="AE162" s="78">
        <v>525456</v>
      </c>
      <c r="AF162" s="78"/>
      <c r="AG162" s="96"/>
      <c r="AH162" s="100" t="s">
        <v>77</v>
      </c>
      <c r="AI162" s="144">
        <v>388797</v>
      </c>
      <c r="AJ162" s="78">
        <v>120</v>
      </c>
      <c r="AK162" s="78">
        <v>0</v>
      </c>
      <c r="AL162" s="78">
        <v>31221</v>
      </c>
      <c r="AM162" s="78"/>
      <c r="AN162" s="145"/>
      <c r="AO162" s="78">
        <v>3300471</v>
      </c>
      <c r="AP162" s="78">
        <v>106487</v>
      </c>
      <c r="AQ162" s="78">
        <v>56715</v>
      </c>
      <c r="AR162" s="78">
        <v>0</v>
      </c>
      <c r="AS162" s="78"/>
      <c r="AT162" s="78">
        <v>104101</v>
      </c>
      <c r="AU162" s="96"/>
      <c r="AV162" s="100"/>
      <c r="AW162" s="89">
        <v>0.92</v>
      </c>
      <c r="AX162" s="89">
        <v>0.08</v>
      </c>
      <c r="AY162" s="79" t="s">
        <v>50</v>
      </c>
      <c r="AZ162" s="103" t="s">
        <v>41</v>
      </c>
      <c r="BA162" s="100"/>
      <c r="BB162" s="88">
        <v>69.010000000000005</v>
      </c>
      <c r="BC162" s="84">
        <v>19007154</v>
      </c>
      <c r="BD162" s="84">
        <v>23767883</v>
      </c>
      <c r="BE162" s="84">
        <v>31419463</v>
      </c>
      <c r="BF162" s="84">
        <v>74194500</v>
      </c>
      <c r="BG162" s="79"/>
      <c r="BH162" s="87">
        <v>71.349999999999994</v>
      </c>
      <c r="BI162" s="161"/>
      <c r="BJ162" s="79" t="s">
        <v>42</v>
      </c>
    </row>
    <row r="163" spans="1:62" s="56" customFormat="1" ht="11.25" customHeight="1" x14ac:dyDescent="0.15">
      <c r="A163" s="170" t="s">
        <v>363</v>
      </c>
      <c r="B163" s="76"/>
      <c r="C163" s="76"/>
      <c r="D163" s="76"/>
      <c r="E163" s="76"/>
      <c r="F163" s="77"/>
      <c r="G163" s="76"/>
      <c r="H163" s="78"/>
      <c r="I163" s="78"/>
      <c r="J163" s="78"/>
      <c r="K163" s="78"/>
      <c r="L163" s="78"/>
      <c r="M163" s="78"/>
      <c r="N163" s="78"/>
      <c r="O163" s="78"/>
      <c r="P163" s="78"/>
      <c r="Q163" s="78"/>
      <c r="R163" s="78"/>
      <c r="S163" s="78"/>
      <c r="T163" s="78"/>
      <c r="U163" s="78"/>
      <c r="V163" s="78"/>
      <c r="W163" s="78"/>
      <c r="X163" s="78"/>
      <c r="Y163" s="78"/>
      <c r="Z163" s="78"/>
      <c r="AA163" s="167"/>
      <c r="AB163" s="167"/>
      <c r="AC163" s="167"/>
      <c r="AD163" s="78"/>
      <c r="AE163" s="78"/>
      <c r="AF163" s="78"/>
      <c r="AG163" s="96"/>
      <c r="AH163" s="100"/>
      <c r="AI163" s="144"/>
      <c r="AJ163" s="78"/>
      <c r="AK163" s="78"/>
      <c r="AL163" s="78"/>
      <c r="AM163" s="78"/>
      <c r="AN163" s="145"/>
      <c r="AO163" s="78"/>
      <c r="AP163" s="78"/>
      <c r="AQ163" s="78"/>
      <c r="AR163" s="78"/>
      <c r="AS163" s="78"/>
      <c r="AT163" s="78"/>
      <c r="AU163" s="96"/>
      <c r="AV163" s="100"/>
      <c r="AW163" s="167"/>
      <c r="AX163" s="167"/>
      <c r="AY163" s="79"/>
      <c r="AZ163" s="103"/>
      <c r="BA163" s="100"/>
      <c r="BB163" s="88"/>
      <c r="BC163" s="84"/>
      <c r="BD163" s="84"/>
      <c r="BE163" s="84"/>
      <c r="BF163" s="84"/>
      <c r="BG163" s="79"/>
      <c r="BH163" s="88"/>
      <c r="BI163" s="161"/>
      <c r="BJ163" s="79"/>
    </row>
    <row r="164" spans="1:62" s="56" customFormat="1" ht="11.25" customHeight="1" x14ac:dyDescent="0.15">
      <c r="A164" s="59"/>
      <c r="B164" s="60"/>
      <c r="C164" s="60"/>
      <c r="D164" s="60"/>
      <c r="E164" s="60"/>
      <c r="F164" s="61"/>
      <c r="G164" s="60"/>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97"/>
      <c r="AH164" s="101"/>
      <c r="AI164" s="146"/>
      <c r="AJ164" s="147"/>
      <c r="AK164" s="147"/>
      <c r="AL164" s="147"/>
      <c r="AM164" s="147"/>
      <c r="AN164" s="148"/>
      <c r="AO164" s="62"/>
      <c r="AP164" s="62"/>
      <c r="AQ164" s="62"/>
      <c r="AR164" s="62"/>
      <c r="AS164" s="62"/>
      <c r="AT164" s="62"/>
      <c r="AU164" s="97"/>
      <c r="AV164" s="101"/>
      <c r="AW164" s="62"/>
      <c r="AX164" s="62"/>
      <c r="AY164" s="63"/>
      <c r="AZ164" s="104"/>
      <c r="BA164" s="101"/>
      <c r="BB164" s="85"/>
      <c r="BC164" s="85"/>
      <c r="BD164" s="85"/>
      <c r="BE164" s="85"/>
      <c r="BF164" s="85"/>
      <c r="BG164" s="63"/>
      <c r="BH164" s="86"/>
      <c r="BI164" s="62"/>
      <c r="BJ164" s="63"/>
    </row>
    <row r="165" spans="1:62" s="56" customFormat="1" ht="11.25" customHeight="1" x14ac:dyDescent="0.15">
      <c r="A165" s="65" t="s">
        <v>251</v>
      </c>
      <c r="B165" s="64"/>
      <c r="C165" s="64"/>
      <c r="D165" s="64"/>
      <c r="E165" s="64"/>
      <c r="F165" s="64"/>
      <c r="G165" s="64"/>
      <c r="H165" s="64"/>
      <c r="I165" s="64"/>
      <c r="J165" s="64"/>
      <c r="K165" s="64"/>
      <c r="L165" s="64"/>
      <c r="M165" s="64"/>
      <c r="N165" s="64"/>
      <c r="O165" s="64"/>
      <c r="P165" s="64"/>
      <c r="Q165" s="64"/>
      <c r="R165" s="64"/>
      <c r="S165" s="64"/>
      <c r="T165" s="64"/>
      <c r="U165" s="64"/>
    </row>
    <row r="166" spans="1:62" s="56" customFormat="1" ht="11.25" customHeight="1" x14ac:dyDescent="0.15">
      <c r="A166" s="66" t="s">
        <v>250</v>
      </c>
      <c r="B166" s="64"/>
      <c r="C166" s="64"/>
      <c r="D166" s="64"/>
      <c r="E166" s="64"/>
      <c r="F166" s="64"/>
      <c r="G166" s="64"/>
      <c r="H166" s="64"/>
      <c r="I166" s="64"/>
      <c r="J166" s="64"/>
      <c r="K166" s="64"/>
      <c r="L166" s="64"/>
      <c r="M166" s="64"/>
      <c r="N166" s="64"/>
      <c r="O166" s="64"/>
      <c r="P166" s="64"/>
      <c r="Q166" s="64"/>
      <c r="R166" s="64"/>
      <c r="S166" s="64"/>
      <c r="T166" s="64"/>
      <c r="U166" s="64"/>
    </row>
    <row r="167" spans="1:62" ht="11.25" customHeight="1" x14ac:dyDescent="0.2">
      <c r="A167" s="66" t="s">
        <v>252</v>
      </c>
      <c r="B167" s="31"/>
      <c r="C167" s="31"/>
      <c r="D167" s="34"/>
      <c r="E167" s="31"/>
      <c r="F167" s="31"/>
      <c r="G167" s="31"/>
      <c r="H167" s="31"/>
      <c r="I167" s="31"/>
      <c r="J167" s="31"/>
      <c r="K167" s="31"/>
      <c r="L167" s="31"/>
      <c r="M167" s="31"/>
      <c r="N167" s="31"/>
      <c r="O167" s="31"/>
      <c r="P167" s="31"/>
      <c r="Q167" s="31"/>
      <c r="R167" s="31"/>
      <c r="S167" s="31"/>
      <c r="T167" s="31"/>
      <c r="U167" s="31"/>
    </row>
    <row r="168" spans="1:62" ht="11.25" customHeight="1" x14ac:dyDescent="0.2">
      <c r="A168" s="66" t="s">
        <v>290</v>
      </c>
      <c r="B168" s="31"/>
      <c r="C168" s="31"/>
      <c r="D168" s="34"/>
      <c r="E168" s="31"/>
      <c r="F168" s="31"/>
      <c r="G168" s="31"/>
      <c r="H168" s="31"/>
      <c r="I168" s="31"/>
      <c r="J168" s="31"/>
      <c r="K168" s="31"/>
      <c r="L168" s="31"/>
      <c r="M168" s="31"/>
      <c r="N168" s="31"/>
      <c r="O168" s="31"/>
      <c r="P168" s="31"/>
      <c r="Q168" s="31"/>
      <c r="R168" s="31"/>
      <c r="S168" s="31"/>
      <c r="T168" s="31"/>
      <c r="U168" s="31"/>
    </row>
    <row r="169" spans="1:62" ht="11.25" customHeight="1" x14ac:dyDescent="0.2">
      <c r="A169" s="66" t="s">
        <v>289</v>
      </c>
      <c r="B169" s="31"/>
      <c r="C169" s="31"/>
      <c r="D169" s="34"/>
      <c r="E169" s="31"/>
      <c r="F169" s="31"/>
      <c r="G169" s="31"/>
      <c r="H169" s="31"/>
      <c r="I169" s="31"/>
      <c r="J169" s="31"/>
      <c r="K169" s="31"/>
      <c r="L169" s="31"/>
      <c r="M169" s="31"/>
      <c r="N169" s="31"/>
      <c r="O169" s="31"/>
      <c r="P169" s="31"/>
      <c r="Q169" s="31"/>
      <c r="R169" s="31"/>
      <c r="S169" s="31"/>
      <c r="T169" s="31"/>
      <c r="U169" s="31"/>
    </row>
    <row r="170" spans="1:62" ht="12.75" x14ac:dyDescent="0.2">
      <c r="A170" s="36"/>
      <c r="B170" s="31"/>
      <c r="C170" s="31"/>
      <c r="D170" s="34"/>
      <c r="E170" s="31"/>
      <c r="F170" s="31"/>
      <c r="G170" s="37"/>
      <c r="H170" s="37"/>
      <c r="I170" s="31"/>
      <c r="J170" s="31"/>
      <c r="K170" s="31"/>
      <c r="L170" s="31"/>
      <c r="M170" s="31"/>
      <c r="N170" s="31"/>
      <c r="O170" s="31"/>
      <c r="P170" s="31"/>
      <c r="Q170" s="31"/>
      <c r="R170" s="31"/>
      <c r="S170" s="31"/>
      <c r="T170" s="31"/>
      <c r="U170" s="31"/>
    </row>
    <row r="171" spans="1:62" ht="11.25" customHeight="1" x14ac:dyDescent="0.2">
      <c r="A171" s="31"/>
      <c r="B171" s="31"/>
      <c r="C171" s="31"/>
      <c r="D171" s="34"/>
      <c r="E171" s="31"/>
      <c r="F171" s="31"/>
      <c r="G171" s="31"/>
      <c r="H171" s="31"/>
      <c r="I171" s="31"/>
      <c r="J171" s="31"/>
      <c r="K171" s="31"/>
      <c r="L171" s="31"/>
      <c r="M171" s="31"/>
      <c r="N171" s="31"/>
      <c r="O171" s="31"/>
      <c r="P171" s="31"/>
      <c r="Q171" s="31"/>
      <c r="R171" s="31"/>
      <c r="S171" s="31"/>
      <c r="T171" s="31"/>
      <c r="U171" s="31"/>
    </row>
    <row r="172" spans="1:62" ht="11.25" customHeight="1" x14ac:dyDescent="0.2">
      <c r="A172" s="31"/>
      <c r="B172" s="31"/>
      <c r="C172" s="31"/>
      <c r="D172" s="34"/>
      <c r="E172" s="31"/>
      <c r="F172" s="31"/>
      <c r="G172" s="31"/>
      <c r="H172" s="31"/>
      <c r="I172" s="31"/>
      <c r="J172" s="31"/>
      <c r="K172" s="31"/>
      <c r="L172" s="31"/>
      <c r="M172" s="31"/>
      <c r="N172" s="31"/>
      <c r="O172" s="31"/>
      <c r="P172" s="31"/>
      <c r="Q172" s="31"/>
      <c r="R172" s="31"/>
      <c r="S172" s="31"/>
      <c r="T172" s="31"/>
      <c r="U172" s="31"/>
    </row>
    <row r="173" spans="1:62" ht="11.25" customHeight="1" x14ac:dyDescent="0.2">
      <c r="A173" s="31"/>
      <c r="B173" s="31"/>
      <c r="C173" s="31"/>
      <c r="D173" s="34"/>
      <c r="E173" s="31"/>
      <c r="F173" s="31"/>
      <c r="G173" s="31"/>
      <c r="H173" s="31"/>
      <c r="I173" s="31"/>
      <c r="J173" s="31"/>
      <c r="K173" s="31"/>
      <c r="L173" s="31"/>
      <c r="M173" s="31"/>
      <c r="N173" s="31"/>
      <c r="O173" s="31"/>
      <c r="P173" s="31"/>
      <c r="Q173" s="31"/>
      <c r="R173" s="31"/>
      <c r="S173" s="31"/>
      <c r="T173" s="31"/>
      <c r="U173" s="31"/>
    </row>
    <row r="174" spans="1:62" ht="11.25" customHeight="1" x14ac:dyDescent="0.2">
      <c r="A174" s="31"/>
      <c r="B174" s="31"/>
      <c r="C174" s="31"/>
      <c r="D174" s="34"/>
      <c r="E174" s="31"/>
      <c r="F174" s="31"/>
      <c r="G174" s="31"/>
      <c r="H174" s="31"/>
      <c r="I174" s="31"/>
      <c r="J174" s="31"/>
      <c r="K174" s="31"/>
      <c r="L174" s="31"/>
      <c r="M174" s="31"/>
      <c r="N174" s="31"/>
      <c r="O174" s="31"/>
      <c r="P174" s="31"/>
      <c r="Q174" s="31"/>
      <c r="R174" s="31"/>
      <c r="S174" s="31"/>
      <c r="T174" s="31"/>
      <c r="U174" s="31"/>
    </row>
    <row r="175" spans="1:62" ht="11.25" customHeight="1" x14ac:dyDescent="0.2">
      <c r="A175" s="31"/>
      <c r="B175" s="31"/>
      <c r="C175" s="31"/>
      <c r="D175" s="34"/>
      <c r="E175" s="31"/>
      <c r="F175" s="31"/>
      <c r="G175" s="31"/>
      <c r="H175" s="31"/>
      <c r="I175" s="31"/>
      <c r="J175" s="31"/>
      <c r="K175" s="31"/>
      <c r="L175" s="31"/>
      <c r="M175" s="31"/>
      <c r="N175" s="31"/>
      <c r="O175" s="31"/>
      <c r="P175" s="31"/>
      <c r="Q175" s="31"/>
      <c r="R175" s="31"/>
      <c r="S175" s="31"/>
      <c r="T175" s="31"/>
      <c r="U175" s="31"/>
    </row>
    <row r="176" spans="1:62" ht="11.25" customHeight="1" x14ac:dyDescent="0.2">
      <c r="A176" s="31"/>
      <c r="B176" s="31"/>
      <c r="C176" s="31"/>
      <c r="D176" s="34"/>
      <c r="E176" s="31"/>
      <c r="F176" s="31"/>
      <c r="G176" s="31"/>
      <c r="H176" s="31"/>
      <c r="I176" s="31"/>
      <c r="J176" s="31"/>
      <c r="K176" s="31"/>
      <c r="L176" s="31"/>
      <c r="M176" s="31"/>
      <c r="N176" s="31"/>
      <c r="O176" s="31"/>
      <c r="P176" s="31"/>
      <c r="Q176" s="31"/>
      <c r="R176" s="31"/>
      <c r="S176" s="31"/>
      <c r="T176" s="31"/>
      <c r="U176" s="31"/>
    </row>
    <row r="177" spans="1:21" ht="11.25" customHeight="1" x14ac:dyDescent="0.2">
      <c r="A177" s="31"/>
      <c r="B177" s="31"/>
      <c r="C177" s="31"/>
      <c r="D177" s="34"/>
      <c r="E177" s="31"/>
      <c r="F177" s="31"/>
      <c r="G177" s="31"/>
      <c r="H177" s="31"/>
      <c r="I177" s="31"/>
      <c r="J177" s="31"/>
      <c r="K177" s="31"/>
      <c r="L177" s="31"/>
      <c r="M177" s="31"/>
      <c r="N177" s="31"/>
      <c r="O177" s="31"/>
      <c r="P177" s="31"/>
      <c r="Q177" s="31"/>
      <c r="R177" s="31"/>
      <c r="S177" s="31"/>
      <c r="T177" s="31"/>
      <c r="U177" s="31"/>
    </row>
    <row r="178" spans="1:21" ht="11.25" customHeight="1" x14ac:dyDescent="0.2">
      <c r="A178" s="31"/>
      <c r="B178" s="31"/>
      <c r="C178" s="31"/>
      <c r="D178" s="34"/>
      <c r="E178" s="31"/>
      <c r="F178" s="31"/>
      <c r="G178" s="31"/>
      <c r="H178" s="31"/>
      <c r="I178" s="31"/>
      <c r="J178" s="31"/>
      <c r="K178" s="31"/>
      <c r="L178" s="31"/>
      <c r="M178" s="31"/>
      <c r="N178" s="31"/>
      <c r="O178" s="31"/>
      <c r="P178" s="31"/>
      <c r="Q178" s="31"/>
      <c r="R178" s="31"/>
      <c r="S178" s="31"/>
      <c r="T178" s="31"/>
      <c r="U178" s="31"/>
    </row>
    <row r="179" spans="1:21" ht="11.25" customHeight="1" x14ac:dyDescent="0.2">
      <c r="A179" s="31"/>
      <c r="B179" s="31"/>
      <c r="C179" s="31"/>
      <c r="D179" s="34"/>
      <c r="E179" s="31"/>
      <c r="F179" s="31"/>
      <c r="G179" s="31"/>
      <c r="H179" s="31"/>
      <c r="I179" s="31"/>
      <c r="J179" s="31"/>
      <c r="K179" s="31"/>
      <c r="L179" s="31"/>
      <c r="M179" s="31"/>
      <c r="N179" s="31"/>
      <c r="O179" s="31"/>
      <c r="P179" s="31"/>
      <c r="Q179" s="31"/>
      <c r="R179" s="31"/>
      <c r="S179" s="31"/>
      <c r="T179" s="31"/>
      <c r="U179" s="31"/>
    </row>
    <row r="180" spans="1:21" ht="11.25" customHeight="1" x14ac:dyDescent="0.2">
      <c r="A180" s="31"/>
      <c r="B180" s="31"/>
      <c r="C180" s="31"/>
      <c r="D180" s="34"/>
      <c r="E180" s="31"/>
      <c r="F180" s="31"/>
      <c r="G180" s="31"/>
      <c r="H180" s="31"/>
      <c r="I180" s="31"/>
      <c r="J180" s="31"/>
      <c r="K180" s="31"/>
      <c r="L180" s="31"/>
      <c r="M180" s="31"/>
      <c r="N180" s="31"/>
      <c r="O180" s="31"/>
      <c r="P180" s="31"/>
      <c r="Q180" s="31"/>
      <c r="R180" s="31"/>
      <c r="S180" s="31"/>
      <c r="T180" s="31"/>
      <c r="U180" s="31"/>
    </row>
    <row r="181" spans="1:21" ht="11.25" customHeight="1" x14ac:dyDescent="0.2">
      <c r="A181" s="31"/>
      <c r="B181" s="31"/>
      <c r="C181" s="31"/>
      <c r="D181" s="34"/>
      <c r="E181" s="31"/>
      <c r="F181" s="31"/>
      <c r="G181" s="31"/>
      <c r="H181" s="31"/>
      <c r="I181" s="31"/>
      <c r="J181" s="31"/>
      <c r="K181" s="31"/>
      <c r="L181" s="31"/>
      <c r="M181" s="31"/>
      <c r="N181" s="31"/>
      <c r="O181" s="31"/>
      <c r="P181" s="31"/>
      <c r="Q181" s="31"/>
      <c r="R181" s="31"/>
      <c r="S181" s="31"/>
      <c r="T181" s="31"/>
      <c r="U181" s="31"/>
    </row>
    <row r="182" spans="1:21" ht="11.25" customHeight="1" x14ac:dyDescent="0.2">
      <c r="A182" s="31"/>
      <c r="B182" s="31"/>
      <c r="C182" s="31"/>
      <c r="D182" s="34"/>
      <c r="E182" s="31"/>
      <c r="F182" s="31"/>
      <c r="G182" s="31"/>
      <c r="H182" s="31"/>
      <c r="I182" s="31"/>
      <c r="J182" s="31"/>
      <c r="K182" s="31"/>
      <c r="L182" s="31"/>
      <c r="M182" s="31"/>
      <c r="N182" s="31"/>
      <c r="O182" s="31"/>
      <c r="P182" s="31"/>
      <c r="Q182" s="31"/>
      <c r="R182" s="31"/>
      <c r="S182" s="31"/>
      <c r="T182" s="31"/>
      <c r="U182" s="31"/>
    </row>
    <row r="183" spans="1:21" ht="11.25" customHeight="1" x14ac:dyDescent="0.2">
      <c r="A183" s="31"/>
      <c r="B183" s="31"/>
      <c r="C183" s="31"/>
      <c r="D183" s="34"/>
      <c r="E183" s="31"/>
      <c r="F183" s="31"/>
      <c r="G183" s="31"/>
      <c r="H183" s="31"/>
      <c r="I183" s="31"/>
      <c r="J183" s="31"/>
      <c r="K183" s="31"/>
      <c r="L183" s="31"/>
      <c r="M183" s="31"/>
      <c r="N183" s="31"/>
      <c r="O183" s="31"/>
      <c r="P183" s="31"/>
      <c r="Q183" s="31"/>
      <c r="R183" s="31"/>
      <c r="S183" s="31"/>
      <c r="T183" s="31"/>
      <c r="U183" s="31"/>
    </row>
    <row r="184" spans="1:21" ht="11.25" customHeight="1" x14ac:dyDescent="0.2">
      <c r="A184" s="31"/>
      <c r="B184" s="31"/>
      <c r="C184" s="31"/>
      <c r="D184" s="34"/>
      <c r="E184" s="31"/>
      <c r="F184" s="31"/>
      <c r="G184" s="31"/>
      <c r="H184" s="31"/>
      <c r="I184" s="31"/>
      <c r="J184" s="31"/>
      <c r="K184" s="31"/>
      <c r="L184" s="31"/>
      <c r="M184" s="31"/>
      <c r="N184" s="31"/>
      <c r="O184" s="31"/>
      <c r="P184" s="31"/>
      <c r="Q184" s="31"/>
      <c r="R184" s="31"/>
      <c r="S184" s="31"/>
      <c r="T184" s="31"/>
      <c r="U184" s="31"/>
    </row>
    <row r="185" spans="1:21" ht="11.25" customHeight="1" x14ac:dyDescent="0.2">
      <c r="A185" s="31"/>
      <c r="B185" s="31"/>
      <c r="C185" s="31"/>
      <c r="D185" s="34"/>
      <c r="E185" s="31"/>
      <c r="F185" s="31"/>
      <c r="G185" s="31"/>
      <c r="H185" s="31"/>
      <c r="I185" s="31"/>
      <c r="J185" s="31"/>
      <c r="K185" s="31"/>
      <c r="L185" s="31"/>
      <c r="M185" s="31"/>
      <c r="N185" s="31"/>
      <c r="O185" s="31"/>
      <c r="P185" s="31"/>
      <c r="Q185" s="31"/>
      <c r="R185" s="31"/>
      <c r="S185" s="31"/>
      <c r="T185" s="31"/>
      <c r="U185" s="31"/>
    </row>
    <row r="186" spans="1:21" ht="11.25" customHeight="1" x14ac:dyDescent="0.2">
      <c r="A186" s="31"/>
      <c r="B186" s="31"/>
      <c r="C186" s="31"/>
      <c r="D186" s="34"/>
      <c r="E186" s="31"/>
      <c r="F186" s="31"/>
      <c r="G186" s="31"/>
      <c r="H186" s="31"/>
      <c r="I186" s="31"/>
      <c r="J186" s="31"/>
      <c r="K186" s="31"/>
      <c r="L186" s="31"/>
      <c r="M186" s="31"/>
      <c r="N186" s="31"/>
      <c r="O186" s="31"/>
      <c r="P186" s="31"/>
      <c r="Q186" s="31"/>
      <c r="R186" s="31"/>
      <c r="S186" s="31"/>
      <c r="T186" s="31"/>
      <c r="U186" s="31"/>
    </row>
    <row r="187" spans="1:21" ht="11.25" customHeight="1" x14ac:dyDescent="0.2">
      <c r="A187" s="31"/>
      <c r="B187" s="31"/>
      <c r="C187" s="31"/>
      <c r="D187" s="34"/>
      <c r="E187" s="31"/>
      <c r="F187" s="31"/>
      <c r="G187" s="31"/>
      <c r="H187" s="31"/>
      <c r="I187" s="31"/>
      <c r="J187" s="31"/>
      <c r="K187" s="31"/>
      <c r="L187" s="31"/>
      <c r="M187" s="31"/>
      <c r="N187" s="31"/>
      <c r="O187" s="31"/>
      <c r="P187" s="31"/>
      <c r="Q187" s="31"/>
      <c r="R187" s="31"/>
      <c r="S187" s="31"/>
      <c r="T187" s="31"/>
      <c r="U187" s="31"/>
    </row>
    <row r="188" spans="1:21" ht="11.25" customHeight="1" x14ac:dyDescent="0.2">
      <c r="A188" s="31"/>
      <c r="B188" s="31"/>
      <c r="C188" s="31"/>
      <c r="D188" s="34"/>
      <c r="E188" s="31"/>
      <c r="F188" s="31"/>
      <c r="G188" s="31"/>
      <c r="H188" s="31"/>
      <c r="I188" s="31"/>
      <c r="J188" s="31"/>
      <c r="K188" s="31"/>
      <c r="L188" s="31"/>
      <c r="M188" s="31"/>
      <c r="N188" s="31"/>
      <c r="O188" s="31"/>
      <c r="P188" s="31"/>
      <c r="Q188" s="31"/>
      <c r="R188" s="31"/>
      <c r="S188" s="31"/>
      <c r="T188" s="31"/>
      <c r="U188" s="31"/>
    </row>
    <row r="189" spans="1:21" ht="11.25" customHeight="1" x14ac:dyDescent="0.2">
      <c r="A189" s="31"/>
      <c r="B189" s="31"/>
      <c r="C189" s="31"/>
      <c r="D189" s="34"/>
      <c r="E189" s="31"/>
      <c r="F189" s="31"/>
      <c r="G189" s="31"/>
      <c r="H189" s="31"/>
      <c r="I189" s="31"/>
      <c r="J189" s="31"/>
      <c r="K189" s="31"/>
      <c r="L189" s="31"/>
      <c r="M189" s="31"/>
      <c r="N189" s="31"/>
      <c r="O189" s="31"/>
      <c r="P189" s="31"/>
      <c r="Q189" s="31"/>
      <c r="R189" s="31"/>
      <c r="S189" s="31"/>
      <c r="T189" s="31"/>
      <c r="U189" s="31"/>
    </row>
    <row r="190" spans="1:21" ht="11.25" customHeight="1" x14ac:dyDescent="0.2">
      <c r="A190" s="31"/>
      <c r="B190" s="31"/>
      <c r="C190" s="31"/>
      <c r="D190" s="34"/>
      <c r="E190" s="31"/>
      <c r="F190" s="31"/>
      <c r="G190" s="31"/>
      <c r="H190" s="31"/>
      <c r="I190" s="31"/>
      <c r="J190" s="31"/>
      <c r="K190" s="31"/>
      <c r="L190" s="31"/>
      <c r="M190" s="31"/>
      <c r="N190" s="31"/>
      <c r="O190" s="31"/>
      <c r="P190" s="31"/>
      <c r="Q190" s="31"/>
      <c r="R190" s="31"/>
      <c r="S190" s="31"/>
      <c r="T190" s="31"/>
      <c r="U190" s="31"/>
    </row>
    <row r="191" spans="1:21" ht="11.25" customHeight="1" x14ac:dyDescent="0.2">
      <c r="A191" s="31"/>
      <c r="B191" s="31"/>
      <c r="C191" s="31"/>
      <c r="D191" s="34"/>
      <c r="E191" s="31"/>
      <c r="F191" s="31"/>
      <c r="G191" s="31"/>
      <c r="H191" s="31"/>
      <c r="I191" s="31"/>
      <c r="J191" s="31"/>
      <c r="K191" s="31"/>
      <c r="L191" s="31"/>
      <c r="M191" s="31"/>
      <c r="N191" s="31"/>
      <c r="O191" s="31"/>
      <c r="P191" s="31"/>
      <c r="Q191" s="31"/>
      <c r="R191" s="31"/>
      <c r="S191" s="31"/>
      <c r="T191" s="31"/>
      <c r="U191" s="31"/>
    </row>
    <row r="192" spans="1:21" ht="11.25" customHeight="1" x14ac:dyDescent="0.2">
      <c r="A192" s="31"/>
      <c r="B192" s="31"/>
      <c r="C192" s="31"/>
      <c r="D192" s="34"/>
      <c r="E192" s="31"/>
      <c r="F192" s="31"/>
      <c r="G192" s="31"/>
      <c r="H192" s="31"/>
      <c r="I192" s="31"/>
      <c r="J192" s="31"/>
      <c r="K192" s="31"/>
      <c r="L192" s="31"/>
      <c r="M192" s="31"/>
      <c r="N192" s="31"/>
      <c r="O192" s="31"/>
      <c r="P192" s="31"/>
      <c r="Q192" s="31"/>
      <c r="R192" s="31"/>
      <c r="S192" s="31"/>
      <c r="T192" s="31"/>
      <c r="U192" s="31"/>
    </row>
    <row r="193" spans="1:21" ht="11.25" customHeight="1" x14ac:dyDescent="0.2">
      <c r="A193" s="31"/>
      <c r="B193" s="31"/>
      <c r="C193" s="31"/>
      <c r="D193" s="34"/>
      <c r="E193" s="31"/>
      <c r="F193" s="31"/>
      <c r="G193" s="31"/>
      <c r="H193" s="31"/>
      <c r="I193" s="31"/>
      <c r="J193" s="31"/>
      <c r="K193" s="31"/>
      <c r="L193" s="31"/>
      <c r="M193" s="31"/>
      <c r="N193" s="31"/>
      <c r="O193" s="31"/>
      <c r="P193" s="31"/>
      <c r="Q193" s="31"/>
      <c r="R193" s="31"/>
      <c r="S193" s="31"/>
      <c r="T193" s="31"/>
      <c r="U193" s="31"/>
    </row>
    <row r="194" spans="1:21" ht="11.25" customHeight="1" x14ac:dyDescent="0.2">
      <c r="A194" s="31"/>
      <c r="B194" s="31"/>
      <c r="C194" s="31"/>
      <c r="D194" s="34"/>
      <c r="E194" s="31"/>
      <c r="F194" s="31"/>
      <c r="G194" s="31"/>
      <c r="H194" s="31"/>
      <c r="I194" s="31"/>
      <c r="J194" s="31"/>
      <c r="K194" s="31"/>
      <c r="L194" s="31"/>
      <c r="M194" s="31"/>
      <c r="N194" s="31"/>
      <c r="O194" s="31"/>
      <c r="P194" s="31"/>
      <c r="Q194" s="31"/>
      <c r="R194" s="31"/>
      <c r="S194" s="31"/>
      <c r="T194" s="31"/>
      <c r="U194" s="31"/>
    </row>
    <row r="195" spans="1:21" ht="11.25" customHeight="1" x14ac:dyDescent="0.2">
      <c r="A195" s="31"/>
      <c r="B195" s="31"/>
      <c r="C195" s="31"/>
      <c r="D195" s="34"/>
      <c r="E195" s="31"/>
      <c r="F195" s="31"/>
      <c r="G195" s="31"/>
      <c r="H195" s="31"/>
      <c r="I195" s="31"/>
      <c r="J195" s="31"/>
      <c r="K195" s="31"/>
      <c r="L195" s="31"/>
      <c r="M195" s="31"/>
      <c r="N195" s="31"/>
      <c r="O195" s="31"/>
      <c r="P195" s="31"/>
      <c r="Q195" s="31"/>
      <c r="R195" s="31"/>
      <c r="S195" s="31"/>
      <c r="T195" s="31"/>
      <c r="U195" s="31"/>
    </row>
    <row r="196" spans="1:21" ht="11.25" customHeight="1" x14ac:dyDescent="0.2">
      <c r="A196" s="31"/>
      <c r="B196" s="31"/>
      <c r="C196" s="31"/>
      <c r="D196" s="34"/>
      <c r="E196" s="31"/>
      <c r="F196" s="31"/>
      <c r="G196" s="31"/>
      <c r="H196" s="31"/>
      <c r="I196" s="31"/>
      <c r="J196" s="31"/>
      <c r="K196" s="31"/>
      <c r="L196" s="31"/>
      <c r="M196" s="31"/>
      <c r="N196" s="31"/>
      <c r="O196" s="31"/>
      <c r="P196" s="31"/>
      <c r="Q196" s="31"/>
      <c r="R196" s="31"/>
      <c r="S196" s="31"/>
      <c r="T196" s="31"/>
      <c r="U196" s="31"/>
    </row>
    <row r="197" spans="1:21" ht="11.25" customHeight="1" x14ac:dyDescent="0.2">
      <c r="A197" s="31"/>
      <c r="B197" s="31"/>
      <c r="C197" s="31"/>
      <c r="D197" s="34"/>
      <c r="E197" s="31"/>
      <c r="F197" s="31"/>
      <c r="G197" s="31"/>
      <c r="H197" s="31"/>
      <c r="I197" s="31"/>
      <c r="J197" s="31"/>
      <c r="K197" s="31"/>
      <c r="L197" s="31"/>
      <c r="M197" s="31"/>
      <c r="N197" s="31"/>
      <c r="O197" s="31"/>
      <c r="P197" s="31"/>
      <c r="Q197" s="31"/>
      <c r="R197" s="31"/>
      <c r="S197" s="31"/>
      <c r="T197" s="31"/>
      <c r="U197" s="31"/>
    </row>
    <row r="198" spans="1:21" ht="11.25" customHeight="1" x14ac:dyDescent="0.2">
      <c r="A198" s="31"/>
      <c r="B198" s="31"/>
      <c r="C198" s="31"/>
      <c r="D198" s="34"/>
      <c r="E198" s="31"/>
      <c r="F198" s="31"/>
      <c r="G198" s="31"/>
      <c r="H198" s="31"/>
      <c r="I198" s="31"/>
      <c r="J198" s="31"/>
      <c r="K198" s="31"/>
      <c r="L198" s="31"/>
      <c r="M198" s="31"/>
      <c r="N198" s="31"/>
      <c r="O198" s="31"/>
      <c r="P198" s="31"/>
      <c r="Q198" s="31"/>
      <c r="R198" s="31"/>
      <c r="S198" s="31"/>
      <c r="T198" s="31"/>
      <c r="U198" s="31"/>
    </row>
    <row r="199" spans="1:21" ht="11.25" customHeight="1" x14ac:dyDescent="0.2">
      <c r="A199" s="31"/>
      <c r="B199" s="31"/>
      <c r="C199" s="31"/>
      <c r="D199" s="34"/>
      <c r="E199" s="31"/>
      <c r="F199" s="31"/>
      <c r="G199" s="31"/>
      <c r="H199" s="31"/>
      <c r="I199" s="31"/>
      <c r="J199" s="31"/>
      <c r="K199" s="31"/>
      <c r="L199" s="31"/>
      <c r="M199" s="31"/>
      <c r="N199" s="31"/>
      <c r="O199" s="31"/>
      <c r="P199" s="31"/>
      <c r="Q199" s="31"/>
      <c r="R199" s="31"/>
      <c r="S199" s="31"/>
      <c r="T199" s="31"/>
      <c r="U199" s="31"/>
    </row>
    <row r="200" spans="1:21" ht="11.25" customHeight="1" x14ac:dyDescent="0.2">
      <c r="A200" s="31"/>
      <c r="B200" s="31"/>
      <c r="C200" s="31"/>
      <c r="D200" s="34"/>
      <c r="E200" s="31"/>
      <c r="F200" s="31"/>
      <c r="G200" s="31"/>
      <c r="H200" s="31"/>
      <c r="I200" s="31"/>
      <c r="J200" s="31"/>
      <c r="K200" s="31"/>
      <c r="L200" s="31"/>
      <c r="M200" s="31"/>
      <c r="N200" s="31"/>
      <c r="O200" s="31"/>
      <c r="P200" s="31"/>
      <c r="Q200" s="31"/>
      <c r="R200" s="31"/>
      <c r="S200" s="31"/>
      <c r="T200" s="31"/>
      <c r="U200" s="31"/>
    </row>
    <row r="201" spans="1:21" ht="11.25" customHeight="1" x14ac:dyDescent="0.2">
      <c r="A201" s="31"/>
      <c r="B201" s="31"/>
      <c r="C201" s="31"/>
      <c r="D201" s="34"/>
      <c r="E201" s="31"/>
      <c r="F201" s="31"/>
      <c r="G201" s="31"/>
      <c r="H201" s="31"/>
      <c r="I201" s="31"/>
      <c r="J201" s="31"/>
      <c r="K201" s="31"/>
      <c r="L201" s="31"/>
      <c r="M201" s="31"/>
      <c r="N201" s="31"/>
      <c r="O201" s="31"/>
      <c r="P201" s="31"/>
      <c r="Q201" s="31"/>
      <c r="R201" s="31"/>
      <c r="S201" s="31"/>
      <c r="T201" s="31"/>
      <c r="U201" s="31"/>
    </row>
    <row r="202" spans="1:21" ht="11.25" customHeight="1" x14ac:dyDescent="0.2">
      <c r="A202" s="31"/>
      <c r="B202" s="31"/>
      <c r="C202" s="31"/>
      <c r="D202" s="34"/>
      <c r="E202" s="31"/>
      <c r="F202" s="31"/>
      <c r="G202" s="31"/>
      <c r="H202" s="31"/>
      <c r="I202" s="31"/>
      <c r="J202" s="31"/>
      <c r="K202" s="31"/>
      <c r="L202" s="31"/>
      <c r="M202" s="31"/>
      <c r="N202" s="31"/>
      <c r="O202" s="31"/>
      <c r="P202" s="31"/>
      <c r="Q202" s="31"/>
      <c r="R202" s="31"/>
      <c r="S202" s="31"/>
      <c r="T202" s="31"/>
      <c r="U202" s="31"/>
    </row>
    <row r="203" spans="1:21" ht="11.25" customHeight="1" x14ac:dyDescent="0.2">
      <c r="A203" s="31"/>
      <c r="B203" s="31"/>
      <c r="C203" s="31"/>
      <c r="D203" s="34"/>
      <c r="E203" s="31"/>
      <c r="F203" s="31"/>
      <c r="G203" s="31"/>
      <c r="H203" s="31"/>
      <c r="I203" s="31"/>
      <c r="J203" s="31"/>
      <c r="K203" s="31"/>
      <c r="L203" s="31"/>
      <c r="M203" s="31"/>
      <c r="N203" s="31"/>
      <c r="O203" s="31"/>
      <c r="P203" s="31"/>
      <c r="Q203" s="31"/>
      <c r="R203" s="31"/>
      <c r="S203" s="31"/>
      <c r="T203" s="31"/>
      <c r="U203" s="31"/>
    </row>
    <row r="204" spans="1:21" ht="11.25" customHeight="1" x14ac:dyDescent="0.2">
      <c r="A204" s="31"/>
      <c r="B204" s="31"/>
      <c r="C204" s="31"/>
      <c r="D204" s="34"/>
      <c r="E204" s="31"/>
      <c r="F204" s="31"/>
      <c r="G204" s="31"/>
      <c r="H204" s="31"/>
      <c r="I204" s="31"/>
      <c r="J204" s="31"/>
      <c r="K204" s="31"/>
      <c r="L204" s="31"/>
      <c r="M204" s="31"/>
      <c r="N204" s="31"/>
      <c r="O204" s="31"/>
      <c r="P204" s="31"/>
      <c r="Q204" s="31"/>
      <c r="R204" s="31"/>
      <c r="S204" s="31"/>
      <c r="T204" s="31"/>
      <c r="U204" s="31"/>
    </row>
    <row r="205" spans="1:21" ht="11.25" customHeight="1" x14ac:dyDescent="0.2">
      <c r="A205" s="31"/>
      <c r="B205" s="31"/>
      <c r="C205" s="31"/>
      <c r="D205" s="34"/>
      <c r="E205" s="31"/>
      <c r="F205" s="31"/>
      <c r="G205" s="31"/>
      <c r="H205" s="31"/>
      <c r="I205" s="31"/>
      <c r="J205" s="31"/>
      <c r="K205" s="31"/>
      <c r="L205" s="31"/>
      <c r="M205" s="31"/>
      <c r="N205" s="31"/>
      <c r="O205" s="31"/>
      <c r="P205" s="31"/>
      <c r="Q205" s="31"/>
      <c r="R205" s="31"/>
      <c r="S205" s="31"/>
      <c r="T205" s="31"/>
      <c r="U205" s="31"/>
    </row>
    <row r="206" spans="1:21" ht="11.25" customHeight="1" x14ac:dyDescent="0.2">
      <c r="A206" s="31"/>
      <c r="B206" s="31"/>
      <c r="C206" s="31"/>
      <c r="D206" s="34"/>
      <c r="E206" s="31"/>
      <c r="F206" s="31"/>
      <c r="G206" s="31"/>
      <c r="H206" s="31"/>
      <c r="I206" s="31"/>
      <c r="J206" s="31"/>
      <c r="K206" s="31"/>
      <c r="L206" s="31"/>
      <c r="M206" s="31"/>
      <c r="N206" s="31"/>
      <c r="O206" s="31"/>
      <c r="P206" s="31"/>
      <c r="Q206" s="31"/>
      <c r="R206" s="31"/>
      <c r="S206" s="31"/>
      <c r="T206" s="31"/>
      <c r="U206" s="31"/>
    </row>
    <row r="207" spans="1:21" ht="11.25" customHeight="1" x14ac:dyDescent="0.2">
      <c r="A207" s="31"/>
      <c r="B207" s="31"/>
      <c r="C207" s="31"/>
      <c r="D207" s="34"/>
      <c r="E207" s="31"/>
      <c r="F207" s="31"/>
      <c r="G207" s="31"/>
      <c r="H207" s="31"/>
      <c r="I207" s="31"/>
      <c r="J207" s="31"/>
      <c r="K207" s="31"/>
      <c r="L207" s="31"/>
      <c r="M207" s="31"/>
      <c r="N207" s="31"/>
      <c r="O207" s="31"/>
      <c r="P207" s="31"/>
      <c r="Q207" s="31"/>
      <c r="R207" s="31"/>
      <c r="S207" s="31"/>
      <c r="T207" s="31"/>
      <c r="U207" s="31"/>
    </row>
    <row r="208" spans="1:21" ht="11.25" customHeight="1" x14ac:dyDescent="0.2">
      <c r="A208" s="31"/>
      <c r="B208" s="31"/>
      <c r="C208" s="31"/>
      <c r="D208" s="34"/>
      <c r="E208" s="31"/>
      <c r="F208" s="31"/>
      <c r="G208" s="31"/>
      <c r="H208" s="31"/>
      <c r="I208" s="31"/>
      <c r="J208" s="31"/>
      <c r="K208" s="31"/>
      <c r="L208" s="31"/>
      <c r="M208" s="31"/>
      <c r="N208" s="31"/>
      <c r="O208" s="31"/>
      <c r="P208" s="31"/>
      <c r="Q208" s="31"/>
      <c r="R208" s="31"/>
      <c r="S208" s="31"/>
      <c r="T208" s="31"/>
      <c r="U208" s="31"/>
    </row>
    <row r="209" spans="1:21" ht="11.25" customHeight="1" x14ac:dyDescent="0.2">
      <c r="A209" s="31"/>
      <c r="B209" s="31"/>
      <c r="C209" s="31"/>
      <c r="D209" s="34"/>
      <c r="E209" s="31"/>
      <c r="F209" s="31"/>
      <c r="G209" s="31"/>
      <c r="H209" s="31"/>
      <c r="I209" s="31"/>
      <c r="J209" s="31"/>
      <c r="K209" s="31"/>
      <c r="L209" s="31"/>
      <c r="M209" s="31"/>
      <c r="N209" s="31"/>
      <c r="O209" s="31"/>
      <c r="P209" s="31"/>
      <c r="Q209" s="31"/>
      <c r="R209" s="31"/>
      <c r="S209" s="31"/>
      <c r="T209" s="31"/>
      <c r="U209" s="31"/>
    </row>
    <row r="210" spans="1:21" ht="11.25" customHeight="1" x14ac:dyDescent="0.2">
      <c r="A210" s="31"/>
      <c r="B210" s="31"/>
      <c r="C210" s="31"/>
      <c r="D210" s="34"/>
      <c r="E210" s="31"/>
      <c r="F210" s="31"/>
      <c r="G210" s="31"/>
      <c r="H210" s="31"/>
      <c r="I210" s="31"/>
      <c r="J210" s="31"/>
      <c r="K210" s="31"/>
      <c r="L210" s="31"/>
      <c r="M210" s="31"/>
      <c r="N210" s="31"/>
      <c r="O210" s="31"/>
      <c r="P210" s="31"/>
      <c r="Q210" s="31"/>
      <c r="R210" s="31"/>
      <c r="S210" s="31"/>
      <c r="T210" s="31"/>
      <c r="U210" s="31"/>
    </row>
    <row r="211" spans="1:21" ht="11.25" customHeight="1" x14ac:dyDescent="0.2">
      <c r="A211" s="31"/>
      <c r="B211" s="31"/>
      <c r="C211" s="31"/>
      <c r="D211" s="34"/>
      <c r="E211" s="31"/>
      <c r="F211" s="31"/>
      <c r="G211" s="31"/>
      <c r="H211" s="31"/>
      <c r="I211" s="31"/>
      <c r="J211" s="31"/>
      <c r="K211" s="31"/>
      <c r="L211" s="31"/>
      <c r="M211" s="31"/>
      <c r="N211" s="31"/>
      <c r="O211" s="31"/>
      <c r="P211" s="31"/>
      <c r="Q211" s="31"/>
      <c r="R211" s="31"/>
      <c r="S211" s="31"/>
      <c r="T211" s="31"/>
      <c r="U211" s="31"/>
    </row>
    <row r="212" spans="1:21" ht="11.25" customHeight="1" x14ac:dyDescent="0.2">
      <c r="A212" s="31"/>
      <c r="B212" s="31"/>
      <c r="C212" s="31"/>
      <c r="D212" s="34"/>
      <c r="E212" s="31"/>
      <c r="F212" s="31"/>
      <c r="G212" s="31"/>
      <c r="H212" s="31"/>
      <c r="I212" s="31"/>
      <c r="J212" s="31"/>
      <c r="K212" s="31"/>
      <c r="L212" s="31"/>
      <c r="M212" s="31"/>
      <c r="N212" s="31"/>
      <c r="O212" s="31"/>
      <c r="P212" s="31"/>
      <c r="Q212" s="31"/>
      <c r="R212" s="31"/>
      <c r="S212" s="31"/>
      <c r="T212" s="31"/>
      <c r="U212" s="31"/>
    </row>
    <row r="213" spans="1:21" ht="11.25" customHeight="1" x14ac:dyDescent="0.2">
      <c r="A213" s="31"/>
      <c r="B213" s="31"/>
      <c r="C213" s="31"/>
      <c r="D213" s="34"/>
      <c r="E213" s="31"/>
      <c r="F213" s="31"/>
      <c r="G213" s="31"/>
      <c r="H213" s="31"/>
      <c r="I213" s="31"/>
      <c r="J213" s="31"/>
      <c r="K213" s="31"/>
      <c r="L213" s="31"/>
      <c r="M213" s="31"/>
      <c r="N213" s="31"/>
      <c r="O213" s="31"/>
      <c r="P213" s="31"/>
      <c r="Q213" s="31"/>
      <c r="R213" s="31"/>
      <c r="S213" s="31"/>
      <c r="T213" s="31"/>
      <c r="U213" s="31"/>
    </row>
    <row r="214" spans="1:21" ht="11.25" customHeight="1" x14ac:dyDescent="0.2">
      <c r="A214" s="31"/>
      <c r="B214" s="31"/>
      <c r="C214" s="31"/>
      <c r="D214" s="34"/>
      <c r="E214" s="31"/>
      <c r="F214" s="31"/>
      <c r="G214" s="31"/>
      <c r="H214" s="31"/>
      <c r="I214" s="31"/>
      <c r="J214" s="31"/>
      <c r="K214" s="31"/>
      <c r="L214" s="31"/>
      <c r="M214" s="31"/>
      <c r="N214" s="31"/>
      <c r="O214" s="31"/>
      <c r="P214" s="31"/>
      <c r="Q214" s="31"/>
      <c r="R214" s="31"/>
      <c r="S214" s="31"/>
      <c r="T214" s="31"/>
      <c r="U214" s="31"/>
    </row>
    <row r="215" spans="1:21" ht="11.25" customHeight="1" x14ac:dyDescent="0.2">
      <c r="A215" s="31"/>
      <c r="B215" s="31"/>
      <c r="C215" s="31"/>
      <c r="D215" s="34"/>
      <c r="E215" s="31"/>
      <c r="F215" s="31"/>
      <c r="G215" s="31"/>
      <c r="H215" s="31"/>
      <c r="I215" s="31"/>
      <c r="J215" s="31"/>
      <c r="K215" s="31"/>
      <c r="L215" s="31"/>
      <c r="M215" s="31"/>
      <c r="N215" s="31"/>
      <c r="O215" s="31"/>
      <c r="P215" s="31"/>
      <c r="Q215" s="31"/>
      <c r="R215" s="31"/>
      <c r="S215" s="31"/>
      <c r="T215" s="31"/>
      <c r="U215" s="31"/>
    </row>
    <row r="216" spans="1:21" ht="11.25" customHeight="1" x14ac:dyDescent="0.2">
      <c r="A216" s="31"/>
      <c r="B216" s="31"/>
      <c r="C216" s="31"/>
      <c r="D216" s="34"/>
      <c r="E216" s="31"/>
      <c r="F216" s="31"/>
      <c r="G216" s="31"/>
      <c r="H216" s="31"/>
      <c r="I216" s="31"/>
      <c r="J216" s="31"/>
      <c r="K216" s="31"/>
      <c r="L216" s="31"/>
      <c r="M216" s="31"/>
      <c r="N216" s="31"/>
      <c r="O216" s="31"/>
      <c r="P216" s="31"/>
      <c r="Q216" s="31"/>
      <c r="R216" s="31"/>
      <c r="S216" s="31"/>
      <c r="T216" s="31"/>
      <c r="U216" s="31"/>
    </row>
    <row r="217" spans="1:21" ht="11.25" customHeight="1" x14ac:dyDescent="0.2">
      <c r="A217" s="31"/>
      <c r="B217" s="31"/>
      <c r="C217" s="31"/>
      <c r="D217" s="34"/>
      <c r="E217" s="31"/>
      <c r="F217" s="31"/>
      <c r="G217" s="31"/>
      <c r="H217" s="31"/>
      <c r="I217" s="31"/>
      <c r="J217" s="31"/>
      <c r="K217" s="31"/>
      <c r="L217" s="31"/>
      <c r="M217" s="31"/>
      <c r="N217" s="31"/>
      <c r="O217" s="31"/>
      <c r="P217" s="31"/>
      <c r="Q217" s="31"/>
      <c r="R217" s="31"/>
      <c r="S217" s="31"/>
      <c r="T217" s="31"/>
      <c r="U217" s="31"/>
    </row>
    <row r="218" spans="1:21" ht="11.25" customHeight="1" x14ac:dyDescent="0.2">
      <c r="A218" s="31"/>
      <c r="B218" s="31"/>
      <c r="C218" s="31"/>
      <c r="D218" s="34"/>
      <c r="E218" s="31"/>
      <c r="F218" s="31"/>
      <c r="G218" s="31"/>
      <c r="H218" s="31"/>
      <c r="I218" s="31"/>
      <c r="J218" s="31"/>
      <c r="K218" s="31"/>
      <c r="L218" s="31"/>
      <c r="M218" s="31"/>
      <c r="N218" s="31"/>
      <c r="O218" s="31"/>
      <c r="P218" s="31"/>
      <c r="Q218" s="31"/>
      <c r="R218" s="31"/>
      <c r="S218" s="31"/>
      <c r="T218" s="31"/>
      <c r="U218" s="31"/>
    </row>
    <row r="219" spans="1:21" ht="11.25" customHeight="1" x14ac:dyDescent="0.2">
      <c r="A219" s="31"/>
      <c r="B219" s="31"/>
      <c r="C219" s="31"/>
      <c r="D219" s="34"/>
      <c r="E219" s="31"/>
      <c r="F219" s="31"/>
      <c r="G219" s="31"/>
      <c r="H219" s="31"/>
      <c r="I219" s="31"/>
      <c r="J219" s="31"/>
      <c r="K219" s="31"/>
      <c r="L219" s="31"/>
      <c r="M219" s="31"/>
      <c r="N219" s="31"/>
      <c r="O219" s="31"/>
      <c r="P219" s="31"/>
      <c r="Q219" s="31"/>
      <c r="R219" s="31"/>
      <c r="S219" s="31"/>
      <c r="T219" s="31"/>
      <c r="U219" s="31"/>
    </row>
    <row r="220" spans="1:21" ht="11.25" customHeight="1" x14ac:dyDescent="0.2">
      <c r="A220" s="31"/>
      <c r="B220" s="31"/>
      <c r="C220" s="31"/>
      <c r="D220" s="34"/>
      <c r="E220" s="31"/>
      <c r="F220" s="31"/>
      <c r="G220" s="31"/>
      <c r="H220" s="31"/>
      <c r="I220" s="31"/>
      <c r="J220" s="31"/>
      <c r="K220" s="31"/>
      <c r="L220" s="31"/>
      <c r="M220" s="31"/>
      <c r="N220" s="31"/>
      <c r="O220" s="31"/>
      <c r="P220" s="31"/>
      <c r="Q220" s="31"/>
      <c r="R220" s="31"/>
      <c r="S220" s="31"/>
      <c r="T220" s="31"/>
      <c r="U220" s="31"/>
    </row>
    <row r="221" spans="1:21" ht="11.25" customHeight="1" x14ac:dyDescent="0.2">
      <c r="A221" s="31"/>
      <c r="B221" s="31"/>
      <c r="C221" s="31"/>
      <c r="D221" s="34"/>
      <c r="E221" s="31"/>
      <c r="F221" s="31"/>
      <c r="G221" s="31"/>
      <c r="H221" s="31"/>
      <c r="I221" s="31"/>
      <c r="J221" s="31"/>
      <c r="K221" s="31"/>
      <c r="L221" s="31"/>
      <c r="M221" s="31"/>
      <c r="N221" s="31"/>
      <c r="O221" s="31"/>
      <c r="P221" s="31"/>
      <c r="Q221" s="31"/>
      <c r="R221" s="31"/>
      <c r="S221" s="31"/>
      <c r="T221" s="31"/>
      <c r="U221" s="31"/>
    </row>
    <row r="222" spans="1:21" ht="11.25" customHeight="1" x14ac:dyDescent="0.2">
      <c r="A222" s="31"/>
      <c r="B222" s="31"/>
      <c r="C222" s="31"/>
      <c r="D222" s="34"/>
      <c r="E222" s="31"/>
      <c r="F222" s="31"/>
      <c r="G222" s="31"/>
      <c r="H222" s="31"/>
      <c r="I222" s="31"/>
      <c r="J222" s="31"/>
      <c r="K222" s="31"/>
      <c r="L222" s="31"/>
      <c r="M222" s="31"/>
      <c r="N222" s="31"/>
      <c r="O222" s="31"/>
      <c r="P222" s="31"/>
      <c r="Q222" s="31"/>
      <c r="R222" s="31"/>
      <c r="S222" s="31"/>
      <c r="T222" s="31"/>
      <c r="U222" s="31"/>
    </row>
    <row r="223" spans="1:21" ht="11.25" customHeight="1" x14ac:dyDescent="0.2">
      <c r="A223" s="31"/>
      <c r="B223" s="31"/>
      <c r="C223" s="31"/>
      <c r="D223" s="34"/>
      <c r="E223" s="31"/>
      <c r="F223" s="31"/>
      <c r="G223" s="31"/>
      <c r="H223" s="31"/>
      <c r="I223" s="31"/>
      <c r="J223" s="31"/>
      <c r="K223" s="31"/>
      <c r="L223" s="31"/>
      <c r="M223" s="31"/>
      <c r="N223" s="31"/>
      <c r="O223" s="31"/>
      <c r="P223" s="31"/>
      <c r="Q223" s="31"/>
      <c r="R223" s="31"/>
      <c r="S223" s="31"/>
      <c r="T223" s="31"/>
      <c r="U223" s="31"/>
    </row>
    <row r="224" spans="1:21" ht="11.25" customHeight="1" x14ac:dyDescent="0.2">
      <c r="A224" s="31"/>
      <c r="B224" s="31"/>
      <c r="C224" s="31"/>
      <c r="D224" s="34"/>
      <c r="E224" s="31"/>
      <c r="F224" s="31"/>
      <c r="G224" s="31"/>
      <c r="H224" s="31"/>
      <c r="I224" s="31"/>
      <c r="J224" s="31"/>
      <c r="K224" s="31"/>
      <c r="L224" s="31"/>
      <c r="M224" s="31"/>
      <c r="N224" s="31"/>
      <c r="O224" s="31"/>
      <c r="P224" s="31"/>
      <c r="Q224" s="31"/>
      <c r="R224" s="31"/>
      <c r="S224" s="31"/>
      <c r="T224" s="31"/>
      <c r="U224" s="31"/>
    </row>
    <row r="225" spans="1:21" ht="11.25" customHeight="1" x14ac:dyDescent="0.2">
      <c r="A225" s="31"/>
      <c r="B225" s="31"/>
      <c r="C225" s="31"/>
      <c r="D225" s="34"/>
      <c r="E225" s="31"/>
      <c r="F225" s="31"/>
      <c r="G225" s="31"/>
      <c r="H225" s="31"/>
      <c r="I225" s="31"/>
      <c r="J225" s="31"/>
      <c r="K225" s="31"/>
      <c r="L225" s="31"/>
      <c r="M225" s="31"/>
      <c r="N225" s="31"/>
      <c r="O225" s="31"/>
      <c r="P225" s="31"/>
      <c r="Q225" s="31"/>
      <c r="R225" s="31"/>
      <c r="S225" s="31"/>
      <c r="T225" s="31"/>
      <c r="U225" s="31"/>
    </row>
    <row r="226" spans="1:21" ht="11.25" customHeight="1" x14ac:dyDescent="0.2">
      <c r="A226" s="31"/>
      <c r="B226" s="31"/>
      <c r="C226" s="31"/>
      <c r="D226" s="34"/>
      <c r="E226" s="31"/>
      <c r="F226" s="31"/>
      <c r="G226" s="31"/>
      <c r="H226" s="31"/>
      <c r="I226" s="31"/>
      <c r="J226" s="31"/>
      <c r="K226" s="31"/>
      <c r="L226" s="31"/>
      <c r="M226" s="31"/>
      <c r="N226" s="31"/>
      <c r="O226" s="31"/>
      <c r="P226" s="31"/>
      <c r="Q226" s="31"/>
      <c r="R226" s="31"/>
      <c r="S226" s="31"/>
      <c r="T226" s="31"/>
      <c r="U226" s="31"/>
    </row>
    <row r="227" spans="1:21" ht="11.25" customHeight="1" x14ac:dyDescent="0.2">
      <c r="A227" s="31"/>
      <c r="B227" s="31"/>
      <c r="C227" s="31"/>
      <c r="D227" s="34"/>
      <c r="E227" s="31"/>
      <c r="F227" s="31"/>
      <c r="G227" s="31"/>
      <c r="H227" s="31"/>
      <c r="I227" s="31"/>
      <c r="J227" s="31"/>
      <c r="K227" s="31"/>
      <c r="L227" s="31"/>
      <c r="M227" s="31"/>
      <c r="N227" s="31"/>
      <c r="O227" s="31"/>
      <c r="P227" s="31"/>
      <c r="Q227" s="31"/>
      <c r="R227" s="31"/>
      <c r="S227" s="31"/>
      <c r="T227" s="31"/>
      <c r="U227" s="31"/>
    </row>
    <row r="228" spans="1:21" ht="11.25" customHeight="1" x14ac:dyDescent="0.2">
      <c r="A228" s="31"/>
      <c r="B228" s="31"/>
      <c r="C228" s="31"/>
      <c r="D228" s="34"/>
      <c r="E228" s="31"/>
      <c r="F228" s="31"/>
      <c r="G228" s="31"/>
      <c r="H228" s="31"/>
      <c r="I228" s="31"/>
      <c r="J228" s="31"/>
      <c r="K228" s="31"/>
      <c r="L228" s="31"/>
      <c r="M228" s="31"/>
      <c r="N228" s="31"/>
      <c r="O228" s="31"/>
      <c r="P228" s="31"/>
      <c r="Q228" s="31"/>
      <c r="R228" s="31"/>
      <c r="S228" s="31"/>
      <c r="T228" s="31"/>
      <c r="U228" s="31"/>
    </row>
    <row r="229" spans="1:21" ht="11.25" customHeight="1" x14ac:dyDescent="0.2">
      <c r="A229" s="31"/>
      <c r="B229" s="31"/>
      <c r="C229" s="31"/>
      <c r="D229" s="34"/>
      <c r="E229" s="31"/>
      <c r="F229" s="31"/>
      <c r="G229" s="31"/>
      <c r="H229" s="31"/>
      <c r="I229" s="31"/>
      <c r="J229" s="31"/>
      <c r="K229" s="31"/>
      <c r="L229" s="31"/>
      <c r="M229" s="31"/>
      <c r="N229" s="31"/>
      <c r="O229" s="31"/>
      <c r="P229" s="31"/>
      <c r="Q229" s="31"/>
      <c r="R229" s="31"/>
      <c r="S229" s="31"/>
      <c r="T229" s="31"/>
      <c r="U229" s="31"/>
    </row>
    <row r="230" spans="1:21" ht="11.25" customHeight="1" x14ac:dyDescent="0.2">
      <c r="A230" s="31"/>
      <c r="B230" s="31"/>
      <c r="C230" s="31"/>
      <c r="D230" s="34"/>
      <c r="E230" s="31"/>
      <c r="F230" s="31"/>
      <c r="G230" s="31"/>
      <c r="H230" s="31"/>
      <c r="I230" s="31"/>
      <c r="J230" s="31"/>
      <c r="K230" s="31"/>
      <c r="L230" s="31"/>
      <c r="M230" s="31"/>
      <c r="N230" s="31"/>
      <c r="O230" s="31"/>
      <c r="P230" s="31"/>
      <c r="Q230" s="31"/>
      <c r="R230" s="31"/>
      <c r="S230" s="31"/>
      <c r="T230" s="31"/>
      <c r="U230" s="31"/>
    </row>
    <row r="231" spans="1:21" ht="11.25" customHeight="1" x14ac:dyDescent="0.2">
      <c r="A231" s="31"/>
      <c r="B231" s="31"/>
      <c r="C231" s="31"/>
      <c r="D231" s="34"/>
      <c r="E231" s="31"/>
      <c r="F231" s="31"/>
      <c r="G231" s="31"/>
      <c r="H231" s="31"/>
      <c r="I231" s="31"/>
      <c r="J231" s="31"/>
      <c r="K231" s="31"/>
      <c r="L231" s="31"/>
      <c r="M231" s="31"/>
      <c r="N231" s="31"/>
      <c r="O231" s="31"/>
      <c r="P231" s="31"/>
      <c r="Q231" s="31"/>
      <c r="R231" s="31"/>
      <c r="S231" s="31"/>
      <c r="T231" s="31"/>
      <c r="U231" s="31"/>
    </row>
    <row r="232" spans="1:21" ht="11.25" customHeight="1" x14ac:dyDescent="0.2">
      <c r="A232" s="31"/>
      <c r="B232" s="31"/>
      <c r="C232" s="31"/>
      <c r="D232" s="34"/>
      <c r="E232" s="31"/>
      <c r="F232" s="31"/>
      <c r="G232" s="31"/>
      <c r="H232" s="31"/>
      <c r="I232" s="31"/>
      <c r="J232" s="31"/>
      <c r="K232" s="31"/>
      <c r="L232" s="31"/>
      <c r="M232" s="31"/>
      <c r="N232" s="31"/>
      <c r="O232" s="31"/>
      <c r="P232" s="31"/>
      <c r="Q232" s="31"/>
      <c r="R232" s="31"/>
      <c r="S232" s="31"/>
      <c r="T232" s="31"/>
      <c r="U232" s="31"/>
    </row>
    <row r="233" spans="1:21" ht="11.25" customHeight="1" x14ac:dyDescent="0.2">
      <c r="A233" s="31"/>
      <c r="B233" s="31"/>
      <c r="C233" s="31"/>
      <c r="D233" s="34"/>
      <c r="E233" s="31"/>
      <c r="F233" s="31"/>
      <c r="G233" s="31"/>
      <c r="H233" s="31"/>
      <c r="I233" s="31"/>
      <c r="J233" s="31"/>
      <c r="K233" s="31"/>
      <c r="L233" s="31"/>
      <c r="M233" s="31"/>
      <c r="N233" s="31"/>
      <c r="O233" s="31"/>
      <c r="P233" s="31"/>
      <c r="Q233" s="31"/>
      <c r="R233" s="31"/>
      <c r="S233" s="31"/>
      <c r="T233" s="31"/>
      <c r="U233" s="31"/>
    </row>
    <row r="234" spans="1:21" ht="11.25" customHeight="1" x14ac:dyDescent="0.2">
      <c r="A234" s="31"/>
      <c r="B234" s="31"/>
      <c r="C234" s="31"/>
      <c r="D234" s="34"/>
      <c r="E234" s="31"/>
      <c r="F234" s="31"/>
      <c r="G234" s="31"/>
      <c r="H234" s="31"/>
      <c r="I234" s="31"/>
      <c r="J234" s="31"/>
      <c r="K234" s="31"/>
      <c r="L234" s="31"/>
      <c r="M234" s="31"/>
      <c r="N234" s="31"/>
      <c r="O234" s="31"/>
      <c r="P234" s="31"/>
      <c r="Q234" s="31"/>
      <c r="R234" s="31"/>
      <c r="S234" s="31"/>
      <c r="T234" s="31"/>
      <c r="U234" s="31"/>
    </row>
    <row r="235" spans="1:21" ht="11.25" customHeight="1" x14ac:dyDescent="0.2">
      <c r="A235" s="31"/>
      <c r="B235" s="31"/>
      <c r="C235" s="31"/>
      <c r="D235" s="34"/>
      <c r="E235" s="31"/>
      <c r="F235" s="31"/>
      <c r="G235" s="31"/>
      <c r="H235" s="31"/>
      <c r="I235" s="31"/>
      <c r="J235" s="31"/>
      <c r="K235" s="31"/>
      <c r="L235" s="31"/>
      <c r="M235" s="31"/>
      <c r="N235" s="31"/>
      <c r="O235" s="31"/>
      <c r="P235" s="31"/>
      <c r="Q235" s="31"/>
      <c r="R235" s="31"/>
      <c r="S235" s="31"/>
      <c r="T235" s="31"/>
      <c r="U235" s="31"/>
    </row>
    <row r="236" spans="1:21" ht="11.25" customHeight="1" x14ac:dyDescent="0.2">
      <c r="A236" s="31"/>
      <c r="B236" s="31"/>
      <c r="C236" s="31"/>
      <c r="D236" s="34"/>
      <c r="E236" s="31"/>
      <c r="F236" s="31"/>
      <c r="G236" s="31"/>
      <c r="H236" s="31"/>
      <c r="I236" s="31"/>
      <c r="J236" s="31"/>
      <c r="K236" s="31"/>
      <c r="L236" s="31"/>
      <c r="M236" s="31"/>
      <c r="N236" s="31"/>
      <c r="O236" s="31"/>
      <c r="P236" s="31"/>
      <c r="Q236" s="31"/>
      <c r="R236" s="31"/>
      <c r="S236" s="31"/>
      <c r="T236" s="31"/>
      <c r="U236" s="31"/>
    </row>
    <row r="237" spans="1:21" ht="11.25" customHeight="1" x14ac:dyDescent="0.2">
      <c r="A237" s="31"/>
      <c r="B237" s="31"/>
      <c r="C237" s="31"/>
      <c r="D237" s="34"/>
      <c r="E237" s="31"/>
      <c r="F237" s="31"/>
      <c r="G237" s="31"/>
      <c r="H237" s="31"/>
      <c r="I237" s="31"/>
      <c r="J237" s="31"/>
      <c r="K237" s="31"/>
      <c r="L237" s="31"/>
      <c r="M237" s="31"/>
      <c r="N237" s="31"/>
      <c r="O237" s="31"/>
      <c r="P237" s="31"/>
      <c r="Q237" s="31"/>
      <c r="R237" s="31"/>
      <c r="S237" s="31"/>
      <c r="T237" s="31"/>
      <c r="U237" s="31"/>
    </row>
    <row r="238" spans="1:21" ht="11.25" customHeight="1" x14ac:dyDescent="0.2">
      <c r="A238" s="31"/>
      <c r="B238" s="31"/>
      <c r="C238" s="31"/>
      <c r="D238" s="34"/>
      <c r="E238" s="31"/>
      <c r="F238" s="31"/>
      <c r="G238" s="31"/>
      <c r="H238" s="31"/>
      <c r="I238" s="31"/>
      <c r="J238" s="31"/>
      <c r="K238" s="31"/>
      <c r="L238" s="31"/>
      <c r="M238" s="31"/>
      <c r="N238" s="31"/>
      <c r="O238" s="31"/>
      <c r="P238" s="31"/>
      <c r="Q238" s="31"/>
      <c r="R238" s="31"/>
      <c r="S238" s="31"/>
      <c r="T238" s="31"/>
      <c r="U238" s="31"/>
    </row>
    <row r="239" spans="1:21" ht="11.25" customHeight="1" x14ac:dyDescent="0.2">
      <c r="A239" s="31"/>
      <c r="B239" s="31"/>
      <c r="C239" s="31"/>
      <c r="D239" s="34"/>
      <c r="E239" s="31"/>
      <c r="F239" s="31"/>
      <c r="G239" s="31"/>
      <c r="H239" s="31"/>
      <c r="I239" s="31"/>
      <c r="J239" s="31"/>
      <c r="K239" s="31"/>
      <c r="L239" s="31"/>
      <c r="M239" s="31"/>
      <c r="N239" s="31"/>
      <c r="O239" s="31"/>
      <c r="P239" s="31"/>
      <c r="Q239" s="31"/>
      <c r="R239" s="31"/>
      <c r="S239" s="31"/>
      <c r="T239" s="31"/>
      <c r="U239" s="31"/>
    </row>
    <row r="240" spans="1:21" ht="11.25" customHeight="1" x14ac:dyDescent="0.2">
      <c r="A240" s="31"/>
      <c r="B240" s="31"/>
      <c r="C240" s="31"/>
      <c r="D240" s="34"/>
      <c r="E240" s="31"/>
      <c r="F240" s="31"/>
      <c r="G240" s="31"/>
      <c r="H240" s="31"/>
      <c r="I240" s="31"/>
      <c r="J240" s="31"/>
      <c r="K240" s="31"/>
      <c r="L240" s="31"/>
      <c r="M240" s="31"/>
      <c r="N240" s="31"/>
      <c r="O240" s="31"/>
      <c r="P240" s="31"/>
      <c r="Q240" s="31"/>
      <c r="R240" s="31"/>
      <c r="S240" s="31"/>
      <c r="T240" s="31"/>
      <c r="U240" s="31"/>
    </row>
    <row r="241" spans="1:21" ht="11.25" customHeight="1" x14ac:dyDescent="0.2">
      <c r="A241" s="31"/>
      <c r="B241" s="31"/>
      <c r="C241" s="31"/>
      <c r="D241" s="34"/>
      <c r="E241" s="31"/>
      <c r="F241" s="31"/>
      <c r="G241" s="31"/>
      <c r="H241" s="31"/>
      <c r="I241" s="31"/>
      <c r="J241" s="31"/>
      <c r="K241" s="31"/>
      <c r="L241" s="31"/>
      <c r="M241" s="31"/>
      <c r="N241" s="31"/>
      <c r="O241" s="31"/>
      <c r="P241" s="31"/>
      <c r="Q241" s="31"/>
      <c r="R241" s="31"/>
      <c r="S241" s="31"/>
      <c r="T241" s="31"/>
      <c r="U241" s="31"/>
    </row>
    <row r="242" spans="1:21" ht="11.25" customHeight="1" x14ac:dyDescent="0.2">
      <c r="A242" s="31"/>
      <c r="B242" s="31"/>
      <c r="C242" s="31"/>
      <c r="D242" s="34"/>
      <c r="E242" s="31"/>
      <c r="F242" s="31"/>
      <c r="G242" s="31"/>
      <c r="H242" s="31"/>
      <c r="I242" s="31"/>
      <c r="J242" s="31"/>
      <c r="K242" s="31"/>
      <c r="L242" s="31"/>
      <c r="M242" s="31"/>
      <c r="N242" s="31"/>
      <c r="O242" s="31"/>
      <c r="P242" s="31"/>
      <c r="Q242" s="31"/>
      <c r="R242" s="31"/>
      <c r="S242" s="31"/>
      <c r="T242" s="31"/>
      <c r="U242" s="31"/>
    </row>
    <row r="243" spans="1:21" ht="11.25" customHeight="1" x14ac:dyDescent="0.2">
      <c r="A243" s="31"/>
      <c r="B243" s="31"/>
      <c r="C243" s="31"/>
      <c r="D243" s="34"/>
      <c r="E243" s="31"/>
      <c r="F243" s="31"/>
      <c r="G243" s="31"/>
      <c r="H243" s="31"/>
      <c r="I243" s="31"/>
      <c r="J243" s="31"/>
      <c r="K243" s="31"/>
      <c r="L243" s="31"/>
      <c r="M243" s="31"/>
      <c r="N243" s="31"/>
      <c r="O243" s="31"/>
      <c r="P243" s="31"/>
      <c r="Q243" s="31"/>
      <c r="R243" s="31"/>
      <c r="S243" s="31"/>
      <c r="T243" s="31"/>
      <c r="U243" s="31"/>
    </row>
    <row r="244" spans="1:21" ht="11.25" customHeight="1" x14ac:dyDescent="0.2">
      <c r="A244" s="31"/>
      <c r="B244" s="31"/>
      <c r="C244" s="31"/>
      <c r="D244" s="34"/>
      <c r="E244" s="31"/>
      <c r="F244" s="31"/>
      <c r="G244" s="31"/>
      <c r="H244" s="31"/>
      <c r="I244" s="31"/>
      <c r="J244" s="31"/>
      <c r="K244" s="31"/>
      <c r="L244" s="31"/>
      <c r="M244" s="31"/>
      <c r="N244" s="31"/>
      <c r="O244" s="31"/>
      <c r="P244" s="31"/>
      <c r="Q244" s="31"/>
      <c r="R244" s="31"/>
      <c r="S244" s="31"/>
      <c r="T244" s="31"/>
      <c r="U244" s="31"/>
    </row>
    <row r="245" spans="1:21" ht="11.25" customHeight="1" x14ac:dyDescent="0.2">
      <c r="A245" s="31"/>
      <c r="B245" s="31"/>
      <c r="C245" s="31"/>
      <c r="D245" s="34"/>
      <c r="E245" s="31"/>
      <c r="F245" s="31"/>
      <c r="G245" s="31"/>
      <c r="H245" s="31"/>
      <c r="I245" s="31"/>
      <c r="J245" s="31"/>
      <c r="K245" s="31"/>
      <c r="L245" s="31"/>
      <c r="M245" s="31"/>
      <c r="N245" s="31"/>
      <c r="O245" s="31"/>
      <c r="P245" s="31"/>
      <c r="Q245" s="31"/>
      <c r="R245" s="31"/>
      <c r="S245" s="31"/>
      <c r="T245" s="31"/>
      <c r="U245" s="31"/>
    </row>
    <row r="246" spans="1:21" ht="11.25" customHeight="1" x14ac:dyDescent="0.2">
      <c r="A246" s="31"/>
      <c r="B246" s="31"/>
      <c r="C246" s="31"/>
      <c r="D246" s="34"/>
      <c r="E246" s="31"/>
      <c r="F246" s="31"/>
      <c r="G246" s="31"/>
      <c r="H246" s="31"/>
      <c r="I246" s="31"/>
      <c r="J246" s="31"/>
      <c r="K246" s="31"/>
      <c r="L246" s="31"/>
      <c r="M246" s="31"/>
      <c r="N246" s="31"/>
      <c r="O246" s="31"/>
      <c r="P246" s="31"/>
      <c r="Q246" s="31"/>
      <c r="R246" s="31"/>
      <c r="S246" s="31"/>
      <c r="T246" s="31"/>
      <c r="U246" s="31"/>
    </row>
    <row r="247" spans="1:21" ht="11.25" customHeight="1" x14ac:dyDescent="0.2">
      <c r="A247" s="31"/>
      <c r="B247" s="31"/>
      <c r="C247" s="31"/>
      <c r="D247" s="34"/>
      <c r="E247" s="31"/>
      <c r="F247" s="31"/>
      <c r="G247" s="31"/>
      <c r="H247" s="31"/>
      <c r="I247" s="31"/>
      <c r="J247" s="31"/>
      <c r="K247" s="31"/>
      <c r="L247" s="31"/>
      <c r="M247" s="31"/>
      <c r="N247" s="31"/>
      <c r="O247" s="31"/>
      <c r="P247" s="31"/>
      <c r="Q247" s="31"/>
      <c r="R247" s="31"/>
      <c r="S247" s="31"/>
      <c r="T247" s="31"/>
      <c r="U247" s="31"/>
    </row>
    <row r="248" spans="1:21" ht="11.25" customHeight="1" x14ac:dyDescent="0.2">
      <c r="A248" s="31"/>
      <c r="B248" s="31"/>
      <c r="C248" s="31"/>
      <c r="D248" s="34"/>
      <c r="E248" s="31"/>
      <c r="F248" s="31"/>
      <c r="G248" s="31"/>
      <c r="H248" s="31"/>
      <c r="I248" s="31"/>
      <c r="J248" s="31"/>
      <c r="K248" s="31"/>
      <c r="L248" s="31"/>
      <c r="M248" s="31"/>
      <c r="N248" s="31"/>
      <c r="O248" s="31"/>
      <c r="P248" s="31"/>
      <c r="Q248" s="31"/>
      <c r="R248" s="31"/>
      <c r="S248" s="31"/>
      <c r="T248" s="31"/>
      <c r="U248" s="31"/>
    </row>
    <row r="249" spans="1:21" ht="11.25" customHeight="1" x14ac:dyDescent="0.2">
      <c r="A249" s="31"/>
      <c r="B249" s="31"/>
      <c r="C249" s="31"/>
      <c r="D249" s="34"/>
      <c r="E249" s="31"/>
      <c r="F249" s="31"/>
      <c r="G249" s="31"/>
      <c r="H249" s="31"/>
      <c r="I249" s="31"/>
      <c r="J249" s="31"/>
      <c r="K249" s="31"/>
      <c r="L249" s="31"/>
      <c r="M249" s="31"/>
      <c r="N249" s="31"/>
      <c r="O249" s="31"/>
      <c r="P249" s="31"/>
      <c r="Q249" s="31"/>
      <c r="R249" s="31"/>
      <c r="S249" s="31"/>
      <c r="T249" s="31"/>
      <c r="U249" s="31"/>
    </row>
    <row r="250" spans="1:21" ht="11.25" customHeight="1" x14ac:dyDescent="0.2">
      <c r="A250" s="31"/>
      <c r="B250" s="31"/>
      <c r="C250" s="31"/>
      <c r="D250" s="34"/>
      <c r="E250" s="31"/>
      <c r="F250" s="31"/>
      <c r="G250" s="31"/>
      <c r="H250" s="31"/>
      <c r="I250" s="31"/>
      <c r="J250" s="31"/>
      <c r="K250" s="31"/>
      <c r="L250" s="31"/>
      <c r="M250" s="31"/>
      <c r="N250" s="31"/>
      <c r="O250" s="31"/>
      <c r="P250" s="31"/>
      <c r="Q250" s="31"/>
      <c r="R250" s="31"/>
      <c r="S250" s="31"/>
      <c r="T250" s="31"/>
      <c r="U250" s="31"/>
    </row>
    <row r="251" spans="1:21" ht="11.25" customHeight="1" x14ac:dyDescent="0.2">
      <c r="A251" s="31"/>
      <c r="B251" s="31"/>
      <c r="C251" s="31"/>
      <c r="D251" s="34"/>
      <c r="E251" s="31"/>
      <c r="F251" s="31"/>
      <c r="G251" s="31"/>
      <c r="H251" s="31"/>
      <c r="I251" s="31"/>
      <c r="J251" s="31"/>
      <c r="K251" s="31"/>
      <c r="L251" s="31"/>
      <c r="M251" s="31"/>
      <c r="N251" s="31"/>
      <c r="O251" s="31"/>
      <c r="P251" s="31"/>
      <c r="Q251" s="31"/>
      <c r="R251" s="31"/>
      <c r="S251" s="31"/>
      <c r="T251" s="31"/>
      <c r="U251" s="31"/>
    </row>
    <row r="252" spans="1:21" ht="11.25" customHeight="1" x14ac:dyDescent="0.2">
      <c r="A252" s="31"/>
      <c r="B252" s="31"/>
      <c r="C252" s="31"/>
      <c r="D252" s="34"/>
      <c r="E252" s="31"/>
      <c r="F252" s="31"/>
      <c r="G252" s="31"/>
      <c r="H252" s="31"/>
      <c r="I252" s="31"/>
      <c r="J252" s="31"/>
      <c r="K252" s="31"/>
      <c r="L252" s="31"/>
      <c r="M252" s="31"/>
      <c r="N252" s="31"/>
      <c r="O252" s="31"/>
      <c r="P252" s="31"/>
      <c r="Q252" s="31"/>
      <c r="R252" s="31"/>
      <c r="S252" s="31"/>
      <c r="T252" s="31"/>
      <c r="U252" s="31"/>
    </row>
    <row r="253" spans="1:21" ht="11.25" customHeight="1" x14ac:dyDescent="0.2">
      <c r="A253" s="31"/>
      <c r="B253" s="31"/>
      <c r="C253" s="31"/>
      <c r="D253" s="34"/>
      <c r="E253" s="31"/>
      <c r="F253" s="31"/>
      <c r="G253" s="31"/>
      <c r="H253" s="31"/>
      <c r="I253" s="31"/>
      <c r="J253" s="31"/>
      <c r="K253" s="31"/>
      <c r="L253" s="31"/>
      <c r="M253" s="31"/>
      <c r="N253" s="31"/>
      <c r="O253" s="31"/>
      <c r="P253" s="31"/>
      <c r="Q253" s="31"/>
      <c r="R253" s="31"/>
      <c r="S253" s="31"/>
      <c r="T253" s="31"/>
      <c r="U253" s="31"/>
    </row>
    <row r="254" spans="1:21" ht="11.25" customHeight="1" x14ac:dyDescent="0.2">
      <c r="A254" s="31"/>
      <c r="B254" s="31"/>
      <c r="C254" s="31"/>
      <c r="D254" s="34"/>
      <c r="E254" s="31"/>
      <c r="F254" s="31"/>
      <c r="G254" s="31"/>
      <c r="H254" s="31"/>
      <c r="I254" s="31"/>
      <c r="J254" s="31"/>
      <c r="K254" s="31"/>
      <c r="L254" s="31"/>
      <c r="M254" s="31"/>
      <c r="N254" s="31"/>
      <c r="O254" s="31"/>
      <c r="P254" s="31"/>
      <c r="Q254" s="31"/>
      <c r="R254" s="31"/>
      <c r="S254" s="31"/>
      <c r="T254" s="31"/>
      <c r="U254" s="31"/>
    </row>
    <row r="255" spans="1:21" ht="11.25" customHeight="1" x14ac:dyDescent="0.2">
      <c r="A255" s="31"/>
      <c r="B255" s="31"/>
      <c r="C255" s="31"/>
      <c r="D255" s="34"/>
      <c r="E255" s="31"/>
      <c r="F255" s="31"/>
      <c r="G255" s="31"/>
      <c r="H255" s="31"/>
      <c r="I255" s="31"/>
      <c r="J255" s="31"/>
      <c r="K255" s="31"/>
      <c r="L255" s="31"/>
      <c r="M255" s="31"/>
      <c r="N255" s="31"/>
      <c r="O255" s="31"/>
      <c r="P255" s="31"/>
      <c r="Q255" s="31"/>
      <c r="R255" s="31"/>
      <c r="S255" s="31"/>
      <c r="T255" s="31"/>
      <c r="U255" s="31"/>
    </row>
    <row r="256" spans="1:21" ht="11.25" customHeight="1" x14ac:dyDescent="0.2">
      <c r="A256" s="31"/>
      <c r="B256" s="31"/>
      <c r="C256" s="31"/>
      <c r="D256" s="34"/>
      <c r="E256" s="31"/>
      <c r="F256" s="31"/>
      <c r="G256" s="31"/>
      <c r="H256" s="31"/>
      <c r="I256" s="31"/>
      <c r="J256" s="31"/>
      <c r="K256" s="31"/>
      <c r="L256" s="31"/>
      <c r="M256" s="31"/>
      <c r="N256" s="31"/>
      <c r="O256" s="31"/>
      <c r="P256" s="31"/>
      <c r="Q256" s="31"/>
      <c r="R256" s="31"/>
      <c r="S256" s="31"/>
      <c r="T256" s="31"/>
      <c r="U256" s="31"/>
    </row>
    <row r="257" spans="1:21" ht="11.25" customHeight="1" x14ac:dyDescent="0.2">
      <c r="A257" s="31"/>
      <c r="B257" s="31"/>
      <c r="C257" s="31"/>
      <c r="D257" s="34"/>
      <c r="E257" s="31"/>
      <c r="F257" s="31"/>
      <c r="G257" s="31"/>
      <c r="H257" s="31"/>
      <c r="I257" s="31"/>
      <c r="J257" s="31"/>
      <c r="K257" s="31"/>
      <c r="L257" s="31"/>
      <c r="M257" s="31"/>
      <c r="N257" s="31"/>
      <c r="O257" s="31"/>
      <c r="P257" s="31"/>
      <c r="Q257" s="31"/>
      <c r="R257" s="31"/>
      <c r="S257" s="31"/>
      <c r="T257" s="31"/>
      <c r="U257" s="31"/>
    </row>
    <row r="258" spans="1:21" ht="11.25" customHeight="1" x14ac:dyDescent="0.2">
      <c r="A258" s="31"/>
      <c r="B258" s="31"/>
      <c r="C258" s="31"/>
      <c r="D258" s="34"/>
      <c r="E258" s="31"/>
      <c r="F258" s="31"/>
      <c r="G258" s="31"/>
      <c r="H258" s="31"/>
      <c r="I258" s="31"/>
      <c r="J258" s="31"/>
      <c r="K258" s="31"/>
      <c r="L258" s="31"/>
      <c r="M258" s="31"/>
      <c r="N258" s="31"/>
      <c r="O258" s="31"/>
      <c r="P258" s="31"/>
      <c r="Q258" s="31"/>
      <c r="R258" s="31"/>
      <c r="S258" s="31"/>
      <c r="T258" s="31"/>
      <c r="U258" s="31"/>
    </row>
    <row r="259" spans="1:21" ht="11.25" customHeight="1" x14ac:dyDescent="0.2">
      <c r="A259" s="31"/>
      <c r="B259" s="31"/>
      <c r="C259" s="31"/>
      <c r="D259" s="34"/>
      <c r="E259" s="31"/>
      <c r="F259" s="31"/>
      <c r="G259" s="31"/>
      <c r="H259" s="31"/>
      <c r="I259" s="31"/>
      <c r="J259" s="31"/>
      <c r="K259" s="31"/>
      <c r="L259" s="31"/>
      <c r="M259" s="31"/>
      <c r="N259" s="31"/>
      <c r="O259" s="31"/>
      <c r="P259" s="31"/>
      <c r="Q259" s="31"/>
      <c r="R259" s="31"/>
      <c r="S259" s="31"/>
      <c r="T259" s="31"/>
      <c r="U259" s="31"/>
    </row>
    <row r="260" spans="1:21" ht="11.25" customHeight="1" x14ac:dyDescent="0.2">
      <c r="A260" s="31"/>
      <c r="B260" s="31"/>
      <c r="C260" s="31"/>
      <c r="D260" s="34"/>
      <c r="E260" s="31"/>
      <c r="F260" s="31"/>
      <c r="G260" s="31"/>
      <c r="H260" s="31"/>
      <c r="I260" s="31"/>
      <c r="J260" s="31"/>
      <c r="K260" s="31"/>
      <c r="L260" s="31"/>
      <c r="M260" s="31"/>
      <c r="N260" s="31"/>
      <c r="O260" s="31"/>
      <c r="P260" s="31"/>
      <c r="Q260" s="31"/>
      <c r="R260" s="31"/>
      <c r="S260" s="31"/>
      <c r="T260" s="31"/>
      <c r="U260" s="31"/>
    </row>
    <row r="261" spans="1:21" ht="11.25" customHeight="1" x14ac:dyDescent="0.2">
      <c r="A261" s="31"/>
      <c r="B261" s="31"/>
      <c r="C261" s="31"/>
      <c r="D261" s="34"/>
      <c r="E261" s="31"/>
      <c r="F261" s="31"/>
      <c r="G261" s="31"/>
      <c r="H261" s="31"/>
      <c r="I261" s="31"/>
      <c r="J261" s="31"/>
      <c r="K261" s="31"/>
      <c r="L261" s="31"/>
      <c r="M261" s="31"/>
      <c r="N261" s="31"/>
      <c r="O261" s="31"/>
      <c r="P261" s="31"/>
      <c r="Q261" s="31"/>
      <c r="R261" s="31"/>
      <c r="S261" s="31"/>
      <c r="T261" s="31"/>
      <c r="U261" s="31"/>
    </row>
    <row r="262" spans="1:21" ht="11.25" customHeight="1" x14ac:dyDescent="0.2">
      <c r="A262" s="31"/>
      <c r="B262" s="31"/>
      <c r="C262" s="31"/>
      <c r="D262" s="34"/>
      <c r="E262" s="31"/>
      <c r="F262" s="31"/>
      <c r="G262" s="31"/>
      <c r="H262" s="31"/>
      <c r="I262" s="31"/>
      <c r="J262" s="31"/>
      <c r="K262" s="31"/>
      <c r="L262" s="31"/>
      <c r="M262" s="31"/>
      <c r="N262" s="31"/>
      <c r="O262" s="31"/>
      <c r="P262" s="31"/>
      <c r="Q262" s="31"/>
      <c r="R262" s="31"/>
      <c r="S262" s="31"/>
      <c r="T262" s="31"/>
      <c r="U262" s="31"/>
    </row>
    <row r="263" spans="1:21" ht="11.25" customHeight="1" x14ac:dyDescent="0.2">
      <c r="A263" s="31"/>
      <c r="B263" s="31"/>
      <c r="C263" s="31"/>
      <c r="D263" s="34"/>
      <c r="E263" s="31"/>
      <c r="F263" s="31"/>
      <c r="G263" s="31"/>
      <c r="H263" s="31"/>
      <c r="I263" s="31"/>
      <c r="J263" s="31"/>
      <c r="K263" s="31"/>
      <c r="L263" s="31"/>
      <c r="M263" s="31"/>
      <c r="N263" s="31"/>
      <c r="O263" s="31"/>
      <c r="P263" s="31"/>
      <c r="Q263" s="31"/>
      <c r="R263" s="31"/>
      <c r="S263" s="31"/>
      <c r="T263" s="31"/>
      <c r="U263" s="31"/>
    </row>
    <row r="264" spans="1:21" ht="11.25" customHeight="1" x14ac:dyDescent="0.2">
      <c r="A264" s="31"/>
      <c r="B264" s="31"/>
      <c r="C264" s="31"/>
      <c r="D264" s="34"/>
      <c r="E264" s="31"/>
      <c r="F264" s="31"/>
      <c r="G264" s="31"/>
      <c r="H264" s="31"/>
      <c r="I264" s="31"/>
      <c r="J264" s="31"/>
      <c r="K264" s="31"/>
      <c r="L264" s="31"/>
      <c r="M264" s="31"/>
      <c r="N264" s="31"/>
      <c r="O264" s="31"/>
      <c r="P264" s="31"/>
      <c r="Q264" s="31"/>
      <c r="R264" s="31"/>
      <c r="S264" s="31"/>
      <c r="T264" s="31"/>
      <c r="U264" s="31"/>
    </row>
    <row r="265" spans="1:21" ht="11.25" customHeight="1" x14ac:dyDescent="0.2">
      <c r="A265" s="31"/>
      <c r="B265" s="31"/>
      <c r="C265" s="31"/>
      <c r="D265" s="34"/>
      <c r="E265" s="31"/>
      <c r="F265" s="31"/>
      <c r="G265" s="31"/>
      <c r="H265" s="31"/>
      <c r="I265" s="31"/>
      <c r="J265" s="31"/>
      <c r="K265" s="31"/>
      <c r="L265" s="31"/>
      <c r="M265" s="31"/>
      <c r="N265" s="31"/>
      <c r="O265" s="31"/>
      <c r="P265" s="31"/>
      <c r="Q265" s="31"/>
      <c r="R265" s="31"/>
      <c r="S265" s="31"/>
      <c r="T265" s="31"/>
      <c r="U265" s="31"/>
    </row>
    <row r="266" spans="1:21" ht="11.25" customHeight="1" x14ac:dyDescent="0.2">
      <c r="A266" s="31"/>
      <c r="B266" s="31"/>
      <c r="C266" s="31"/>
      <c r="D266" s="34"/>
      <c r="E266" s="31"/>
      <c r="F266" s="31"/>
      <c r="G266" s="31"/>
      <c r="H266" s="31"/>
      <c r="I266" s="31"/>
      <c r="J266" s="31"/>
      <c r="K266" s="31"/>
      <c r="L266" s="31"/>
      <c r="M266" s="31"/>
      <c r="N266" s="31"/>
      <c r="O266" s="31"/>
      <c r="P266" s="31"/>
      <c r="Q266" s="31"/>
      <c r="R266" s="31"/>
      <c r="S266" s="31"/>
      <c r="T266" s="31"/>
      <c r="U266" s="31"/>
    </row>
    <row r="267" spans="1:21" ht="11.25" customHeight="1" x14ac:dyDescent="0.2">
      <c r="A267" s="31"/>
      <c r="B267" s="31"/>
      <c r="C267" s="31"/>
      <c r="D267" s="34"/>
      <c r="E267" s="31"/>
      <c r="F267" s="31"/>
      <c r="G267" s="31"/>
      <c r="H267" s="31"/>
      <c r="I267" s="31"/>
      <c r="J267" s="31"/>
      <c r="K267" s="31"/>
      <c r="L267" s="31"/>
      <c r="M267" s="31"/>
      <c r="N267" s="31"/>
      <c r="O267" s="31"/>
      <c r="P267" s="31"/>
      <c r="Q267" s="31"/>
      <c r="R267" s="31"/>
      <c r="S267" s="31"/>
      <c r="T267" s="31"/>
      <c r="U267" s="31"/>
    </row>
    <row r="268" spans="1:21" ht="11.25" customHeight="1" x14ac:dyDescent="0.2">
      <c r="A268" s="31"/>
      <c r="B268" s="31"/>
      <c r="C268" s="31"/>
      <c r="D268" s="34"/>
      <c r="E268" s="31"/>
      <c r="F268" s="31"/>
      <c r="G268" s="31"/>
      <c r="H268" s="31"/>
      <c r="I268" s="31"/>
      <c r="J268" s="31"/>
      <c r="K268" s="31"/>
      <c r="L268" s="31"/>
      <c r="M268" s="31"/>
      <c r="N268" s="31"/>
      <c r="O268" s="31"/>
      <c r="P268" s="31"/>
      <c r="Q268" s="31"/>
      <c r="R268" s="31"/>
      <c r="S268" s="31"/>
      <c r="T268" s="31"/>
      <c r="U268" s="31"/>
    </row>
    <row r="269" spans="1:21" ht="11.25" customHeight="1" x14ac:dyDescent="0.2">
      <c r="A269" s="31"/>
      <c r="B269" s="31"/>
      <c r="C269" s="31"/>
      <c r="D269" s="34"/>
      <c r="E269" s="31"/>
      <c r="F269" s="31"/>
      <c r="G269" s="31"/>
      <c r="H269" s="31"/>
      <c r="I269" s="31"/>
      <c r="J269" s="31"/>
      <c r="K269" s="31"/>
      <c r="L269" s="31"/>
      <c r="M269" s="31"/>
      <c r="N269" s="31"/>
      <c r="O269" s="31"/>
      <c r="P269" s="31"/>
      <c r="Q269" s="31"/>
      <c r="R269" s="31"/>
      <c r="S269" s="31"/>
      <c r="T269" s="31"/>
      <c r="U269" s="31"/>
    </row>
    <row r="270" spans="1:21" ht="11.25" customHeight="1" x14ac:dyDescent="0.2">
      <c r="A270" s="31"/>
      <c r="B270" s="31"/>
      <c r="C270" s="31"/>
      <c r="D270" s="34"/>
      <c r="E270" s="31"/>
      <c r="F270" s="31"/>
      <c r="G270" s="31"/>
      <c r="H270" s="31"/>
      <c r="I270" s="31"/>
      <c r="J270" s="31"/>
      <c r="K270" s="31"/>
      <c r="L270" s="31"/>
      <c r="M270" s="31"/>
      <c r="N270" s="31"/>
      <c r="O270" s="31"/>
      <c r="P270" s="31"/>
      <c r="Q270" s="31"/>
      <c r="R270" s="31"/>
      <c r="S270" s="31"/>
      <c r="T270" s="31"/>
      <c r="U270" s="31"/>
    </row>
    <row r="271" spans="1:21" ht="11.25" customHeight="1" x14ac:dyDescent="0.2">
      <c r="A271" s="31"/>
      <c r="B271" s="31"/>
      <c r="C271" s="31"/>
      <c r="D271" s="34"/>
      <c r="E271" s="31"/>
      <c r="F271" s="31"/>
      <c r="G271" s="31"/>
      <c r="H271" s="31"/>
      <c r="I271" s="31"/>
      <c r="J271" s="31"/>
      <c r="K271" s="31"/>
      <c r="L271" s="31"/>
      <c r="M271" s="31"/>
      <c r="N271" s="31"/>
      <c r="O271" s="31"/>
      <c r="P271" s="31"/>
      <c r="Q271" s="31"/>
      <c r="R271" s="31"/>
      <c r="S271" s="31"/>
      <c r="T271" s="31"/>
      <c r="U271" s="31"/>
    </row>
    <row r="272" spans="1:21" ht="11.25" customHeight="1" x14ac:dyDescent="0.2">
      <c r="A272" s="31"/>
      <c r="B272" s="31"/>
      <c r="C272" s="31"/>
      <c r="D272" s="34"/>
      <c r="E272" s="31"/>
      <c r="F272" s="31"/>
      <c r="G272" s="31"/>
      <c r="H272" s="31"/>
      <c r="I272" s="31"/>
      <c r="J272" s="31"/>
      <c r="K272" s="31"/>
      <c r="L272" s="31"/>
      <c r="M272" s="31"/>
      <c r="N272" s="31"/>
      <c r="O272" s="31"/>
      <c r="P272" s="31"/>
      <c r="Q272" s="31"/>
      <c r="R272" s="31"/>
      <c r="S272" s="31"/>
      <c r="T272" s="31"/>
      <c r="U272" s="31"/>
    </row>
    <row r="273" spans="1:21" ht="11.25" customHeight="1" x14ac:dyDescent="0.2">
      <c r="A273" s="31"/>
      <c r="B273" s="31"/>
      <c r="C273" s="31"/>
      <c r="D273" s="34"/>
      <c r="E273" s="31"/>
      <c r="F273" s="31"/>
      <c r="G273" s="31"/>
      <c r="H273" s="31"/>
      <c r="I273" s="31"/>
      <c r="J273" s="31"/>
      <c r="K273" s="31"/>
      <c r="L273" s="31"/>
      <c r="M273" s="31"/>
      <c r="N273" s="31"/>
      <c r="O273" s="31"/>
      <c r="P273" s="31"/>
      <c r="Q273" s="31"/>
      <c r="R273" s="31"/>
      <c r="S273" s="31"/>
      <c r="T273" s="31"/>
      <c r="U273" s="31"/>
    </row>
    <row r="274" spans="1:21" ht="11.25" customHeight="1" x14ac:dyDescent="0.2">
      <c r="A274" s="31"/>
      <c r="B274" s="31"/>
      <c r="C274" s="31"/>
      <c r="D274" s="34"/>
      <c r="E274" s="31"/>
      <c r="F274" s="31"/>
      <c r="G274" s="31"/>
      <c r="H274" s="31"/>
      <c r="I274" s="31"/>
      <c r="J274" s="31"/>
      <c r="K274" s="31"/>
      <c r="L274" s="31"/>
      <c r="M274" s="31"/>
      <c r="N274" s="31"/>
      <c r="O274" s="31"/>
      <c r="P274" s="31"/>
      <c r="Q274" s="31"/>
      <c r="R274" s="31"/>
      <c r="S274" s="31"/>
      <c r="T274" s="31"/>
      <c r="U274" s="31"/>
    </row>
    <row r="275" spans="1:21" ht="11.25" customHeight="1" x14ac:dyDescent="0.2">
      <c r="A275" s="31"/>
      <c r="B275" s="31"/>
      <c r="C275" s="31"/>
      <c r="D275" s="34"/>
      <c r="E275" s="31"/>
      <c r="F275" s="31"/>
      <c r="G275" s="31"/>
      <c r="H275" s="31"/>
      <c r="I275" s="31"/>
      <c r="J275" s="31"/>
      <c r="K275" s="31"/>
      <c r="L275" s="31"/>
      <c r="M275" s="31"/>
      <c r="N275" s="31"/>
      <c r="O275" s="31"/>
      <c r="P275" s="31"/>
      <c r="Q275" s="31"/>
      <c r="R275" s="31"/>
      <c r="S275" s="31"/>
      <c r="T275" s="31"/>
      <c r="U275" s="31"/>
    </row>
    <row r="276" spans="1:21" ht="11.25" customHeight="1" x14ac:dyDescent="0.2">
      <c r="A276" s="31"/>
      <c r="B276" s="31"/>
      <c r="C276" s="31"/>
      <c r="D276" s="34"/>
      <c r="E276" s="31"/>
      <c r="F276" s="31"/>
      <c r="G276" s="31"/>
      <c r="H276" s="31"/>
      <c r="I276" s="31"/>
      <c r="J276" s="31"/>
      <c r="K276" s="31"/>
      <c r="L276" s="31"/>
      <c r="M276" s="31"/>
      <c r="N276" s="31"/>
      <c r="O276" s="31"/>
      <c r="P276" s="31"/>
      <c r="Q276" s="31"/>
      <c r="R276" s="31"/>
      <c r="S276" s="31"/>
      <c r="T276" s="31"/>
      <c r="U276" s="31"/>
    </row>
    <row r="277" spans="1:21" ht="11.25" customHeight="1" x14ac:dyDescent="0.2">
      <c r="A277" s="31"/>
      <c r="B277" s="31"/>
      <c r="C277" s="31"/>
      <c r="D277" s="34"/>
      <c r="E277" s="31"/>
      <c r="F277" s="31"/>
      <c r="G277" s="31"/>
      <c r="H277" s="31"/>
      <c r="I277" s="31"/>
      <c r="J277" s="31"/>
      <c r="K277" s="31"/>
      <c r="L277" s="31"/>
      <c r="M277" s="31"/>
      <c r="N277" s="31"/>
      <c r="O277" s="31"/>
      <c r="P277" s="31"/>
      <c r="Q277" s="31"/>
      <c r="R277" s="31"/>
      <c r="S277" s="31"/>
      <c r="T277" s="31"/>
      <c r="U277" s="31"/>
    </row>
    <row r="278" spans="1:21" ht="11.25" customHeight="1" x14ac:dyDescent="0.2">
      <c r="A278" s="31"/>
      <c r="B278" s="31"/>
      <c r="C278" s="31"/>
      <c r="D278" s="34"/>
      <c r="E278" s="31"/>
      <c r="F278" s="31"/>
      <c r="G278" s="31"/>
      <c r="H278" s="31"/>
      <c r="I278" s="31"/>
      <c r="J278" s="31"/>
      <c r="K278" s="31"/>
      <c r="L278" s="31"/>
      <c r="M278" s="31"/>
      <c r="N278" s="31"/>
      <c r="O278" s="31"/>
      <c r="P278" s="31"/>
      <c r="Q278" s="31"/>
      <c r="R278" s="31"/>
      <c r="S278" s="31"/>
      <c r="T278" s="31"/>
      <c r="U278" s="31"/>
    </row>
    <row r="279" spans="1:21" ht="11.25" customHeight="1" x14ac:dyDescent="0.2">
      <c r="A279" s="31"/>
      <c r="B279" s="31"/>
      <c r="C279" s="31"/>
      <c r="D279" s="34"/>
      <c r="E279" s="31"/>
      <c r="F279" s="31"/>
      <c r="G279" s="31"/>
      <c r="H279" s="31"/>
      <c r="I279" s="31"/>
      <c r="J279" s="31"/>
      <c r="K279" s="31"/>
      <c r="L279" s="31"/>
      <c r="M279" s="31"/>
      <c r="N279" s="31"/>
      <c r="O279" s="31"/>
      <c r="P279" s="31"/>
      <c r="Q279" s="31"/>
      <c r="R279" s="31"/>
      <c r="S279" s="31"/>
      <c r="T279" s="31"/>
      <c r="U279" s="31"/>
    </row>
    <row r="280" spans="1:21" ht="11.25" customHeight="1" x14ac:dyDescent="0.2">
      <c r="A280" s="31"/>
      <c r="B280" s="31"/>
      <c r="C280" s="31"/>
      <c r="D280" s="34"/>
      <c r="E280" s="31"/>
      <c r="F280" s="31"/>
      <c r="G280" s="31"/>
      <c r="H280" s="31"/>
      <c r="I280" s="31"/>
      <c r="J280" s="31"/>
      <c r="K280" s="31"/>
      <c r="L280" s="31"/>
      <c r="M280" s="31"/>
      <c r="N280" s="31"/>
      <c r="O280" s="31"/>
      <c r="P280" s="31"/>
      <c r="Q280" s="31"/>
      <c r="R280" s="31"/>
      <c r="S280" s="31"/>
      <c r="T280" s="31"/>
      <c r="U280" s="31"/>
    </row>
    <row r="281" spans="1:21" ht="11.25" customHeight="1" x14ac:dyDescent="0.2">
      <c r="A281" s="31"/>
      <c r="B281" s="31"/>
      <c r="C281" s="31"/>
      <c r="D281" s="34"/>
      <c r="E281" s="31"/>
      <c r="F281" s="31"/>
      <c r="G281" s="31"/>
      <c r="H281" s="31"/>
      <c r="I281" s="31"/>
      <c r="J281" s="31"/>
      <c r="K281" s="31"/>
      <c r="L281" s="31"/>
      <c r="M281" s="31"/>
      <c r="N281" s="31"/>
      <c r="O281" s="31"/>
      <c r="P281" s="31"/>
      <c r="Q281" s="31"/>
      <c r="R281" s="31"/>
      <c r="S281" s="31"/>
      <c r="T281" s="31"/>
      <c r="U281" s="31"/>
    </row>
    <row r="282" spans="1:21" ht="11.25" customHeight="1" x14ac:dyDescent="0.2">
      <c r="A282" s="31"/>
      <c r="B282" s="31"/>
      <c r="C282" s="31"/>
      <c r="D282" s="34"/>
      <c r="E282" s="31"/>
      <c r="F282" s="31"/>
      <c r="G282" s="31"/>
      <c r="H282" s="31"/>
      <c r="I282" s="31"/>
      <c r="J282" s="31"/>
      <c r="K282" s="31"/>
      <c r="L282" s="31"/>
      <c r="M282" s="31"/>
      <c r="N282" s="31"/>
      <c r="O282" s="31"/>
      <c r="P282" s="31"/>
      <c r="Q282" s="31"/>
      <c r="R282" s="31"/>
      <c r="S282" s="31"/>
      <c r="T282" s="31"/>
      <c r="U282" s="31"/>
    </row>
    <row r="283" spans="1:21" ht="11.25" customHeight="1" x14ac:dyDescent="0.2">
      <c r="A283" s="31"/>
      <c r="B283" s="31"/>
      <c r="C283" s="31"/>
      <c r="D283" s="34"/>
      <c r="E283" s="31"/>
      <c r="F283" s="31"/>
      <c r="G283" s="31"/>
      <c r="H283" s="31"/>
      <c r="I283" s="31"/>
      <c r="J283" s="31"/>
      <c r="K283" s="31"/>
      <c r="L283" s="31"/>
      <c r="M283" s="31"/>
      <c r="N283" s="31"/>
      <c r="O283" s="31"/>
      <c r="P283" s="31"/>
      <c r="Q283" s="31"/>
      <c r="R283" s="31"/>
      <c r="S283" s="31"/>
      <c r="T283" s="31"/>
      <c r="U283" s="31"/>
    </row>
    <row r="284" spans="1:21" ht="11.25" customHeight="1" x14ac:dyDescent="0.2">
      <c r="A284" s="31"/>
      <c r="B284" s="31"/>
      <c r="C284" s="31"/>
      <c r="D284" s="34"/>
      <c r="E284" s="31"/>
      <c r="F284" s="31"/>
      <c r="G284" s="31"/>
      <c r="H284" s="31"/>
      <c r="I284" s="31"/>
      <c r="J284" s="31"/>
      <c r="K284" s="31"/>
      <c r="L284" s="31"/>
      <c r="M284" s="31"/>
      <c r="N284" s="31"/>
      <c r="O284" s="31"/>
      <c r="P284" s="31"/>
      <c r="Q284" s="31"/>
      <c r="R284" s="31"/>
      <c r="S284" s="31"/>
      <c r="T284" s="31"/>
      <c r="U284" s="31"/>
    </row>
    <row r="285" spans="1:21" ht="11.25" customHeight="1" x14ac:dyDescent="0.2">
      <c r="A285" s="31"/>
      <c r="B285" s="31"/>
      <c r="C285" s="31"/>
      <c r="D285" s="34"/>
      <c r="E285" s="31"/>
      <c r="F285" s="31"/>
      <c r="G285" s="31"/>
      <c r="H285" s="31"/>
      <c r="I285" s="31"/>
      <c r="J285" s="31"/>
      <c r="K285" s="31"/>
      <c r="L285" s="31"/>
      <c r="M285" s="31"/>
      <c r="N285" s="31"/>
      <c r="O285" s="31"/>
      <c r="P285" s="31"/>
      <c r="Q285" s="31"/>
      <c r="R285" s="31"/>
      <c r="S285" s="31"/>
      <c r="T285" s="31"/>
      <c r="U285" s="31"/>
    </row>
    <row r="286" spans="1:21" ht="11.25" customHeight="1" x14ac:dyDescent="0.2">
      <c r="A286" s="31"/>
      <c r="B286" s="31"/>
      <c r="C286" s="31"/>
      <c r="D286" s="34"/>
      <c r="E286" s="31"/>
      <c r="F286" s="31"/>
      <c r="G286" s="31"/>
      <c r="H286" s="31"/>
      <c r="I286" s="31"/>
      <c r="J286" s="31"/>
      <c r="K286" s="31"/>
      <c r="L286" s="31"/>
      <c r="M286" s="31"/>
      <c r="N286" s="31"/>
      <c r="O286" s="31"/>
      <c r="P286" s="31"/>
      <c r="Q286" s="31"/>
      <c r="R286" s="31"/>
      <c r="S286" s="31"/>
      <c r="T286" s="31"/>
      <c r="U286" s="31"/>
    </row>
    <row r="287" spans="1:21" ht="11.25" customHeight="1" x14ac:dyDescent="0.2">
      <c r="A287" s="31"/>
      <c r="B287" s="31"/>
      <c r="C287" s="31"/>
      <c r="D287" s="34"/>
      <c r="E287" s="31"/>
      <c r="F287" s="31"/>
      <c r="G287" s="31"/>
      <c r="H287" s="31"/>
      <c r="I287" s="31"/>
      <c r="J287" s="31"/>
      <c r="K287" s="31"/>
      <c r="L287" s="31"/>
      <c r="M287" s="31"/>
      <c r="N287" s="31"/>
      <c r="O287" s="31"/>
      <c r="P287" s="31"/>
      <c r="Q287" s="31"/>
      <c r="R287" s="31"/>
      <c r="S287" s="31"/>
      <c r="T287" s="31"/>
      <c r="U287" s="31"/>
    </row>
    <row r="288" spans="1:21" ht="11.25" customHeight="1" x14ac:dyDescent="0.2">
      <c r="A288" s="31"/>
      <c r="B288" s="31"/>
      <c r="C288" s="31"/>
      <c r="D288" s="34"/>
      <c r="E288" s="31"/>
      <c r="F288" s="31"/>
      <c r="G288" s="31"/>
      <c r="H288" s="31"/>
      <c r="I288" s="31"/>
      <c r="J288" s="31"/>
      <c r="K288" s="31"/>
      <c r="L288" s="31"/>
      <c r="M288" s="31"/>
      <c r="N288" s="31"/>
      <c r="O288" s="31"/>
      <c r="P288" s="31"/>
      <c r="Q288" s="31"/>
      <c r="R288" s="31"/>
      <c r="S288" s="31"/>
      <c r="T288" s="31"/>
      <c r="U288" s="31"/>
    </row>
    <row r="289" spans="1:21" ht="11.25" customHeight="1" x14ac:dyDescent="0.2">
      <c r="A289" s="31"/>
      <c r="B289" s="31"/>
      <c r="C289" s="31"/>
      <c r="D289" s="34"/>
      <c r="E289" s="31"/>
      <c r="F289" s="31"/>
      <c r="G289" s="31"/>
      <c r="H289" s="31"/>
      <c r="I289" s="31"/>
      <c r="J289" s="31"/>
      <c r="K289" s="31"/>
      <c r="L289" s="31"/>
      <c r="M289" s="31"/>
      <c r="N289" s="31"/>
      <c r="O289" s="31"/>
      <c r="P289" s="31"/>
      <c r="Q289" s="31"/>
      <c r="R289" s="31"/>
      <c r="S289" s="31"/>
      <c r="T289" s="31"/>
      <c r="U289" s="31"/>
    </row>
    <row r="290" spans="1:21" ht="11.25" customHeight="1" x14ac:dyDescent="0.2">
      <c r="A290" s="31"/>
      <c r="B290" s="31"/>
      <c r="C290" s="31"/>
      <c r="D290" s="34"/>
      <c r="E290" s="31"/>
      <c r="F290" s="31"/>
      <c r="G290" s="31"/>
      <c r="H290" s="31"/>
      <c r="I290" s="31"/>
      <c r="J290" s="31"/>
      <c r="K290" s="31"/>
      <c r="L290" s="31"/>
      <c r="M290" s="31"/>
      <c r="N290" s="31"/>
      <c r="O290" s="31"/>
      <c r="P290" s="31"/>
      <c r="Q290" s="31"/>
      <c r="R290" s="31"/>
      <c r="S290" s="31"/>
      <c r="T290" s="31"/>
      <c r="U290" s="31"/>
    </row>
    <row r="291" spans="1:21" ht="11.25" customHeight="1" x14ac:dyDescent="0.2">
      <c r="A291" s="31"/>
      <c r="B291" s="31"/>
      <c r="C291" s="31"/>
      <c r="D291" s="34"/>
      <c r="E291" s="31"/>
      <c r="F291" s="31"/>
      <c r="G291" s="31"/>
      <c r="H291" s="31"/>
      <c r="I291" s="31"/>
      <c r="J291" s="31"/>
      <c r="K291" s="31"/>
      <c r="L291" s="31"/>
      <c r="M291" s="31"/>
      <c r="N291" s="31"/>
      <c r="O291" s="31"/>
      <c r="P291" s="31"/>
      <c r="Q291" s="31"/>
      <c r="R291" s="31"/>
      <c r="S291" s="31"/>
      <c r="T291" s="31"/>
      <c r="U291" s="31"/>
    </row>
    <row r="292" spans="1:21" ht="11.25" customHeight="1" x14ac:dyDescent="0.2">
      <c r="A292" s="31"/>
      <c r="B292" s="31"/>
      <c r="C292" s="31"/>
      <c r="D292" s="34"/>
      <c r="E292" s="31"/>
      <c r="F292" s="31"/>
      <c r="G292" s="31"/>
      <c r="H292" s="31"/>
      <c r="I292" s="31"/>
      <c r="J292" s="31"/>
      <c r="K292" s="31"/>
      <c r="L292" s="31"/>
      <c r="M292" s="31"/>
      <c r="N292" s="31"/>
      <c r="O292" s="31"/>
      <c r="P292" s="31"/>
      <c r="Q292" s="31"/>
      <c r="R292" s="31"/>
      <c r="S292" s="31"/>
      <c r="T292" s="31"/>
      <c r="U292" s="31"/>
    </row>
    <row r="293" spans="1:21" ht="11.25" customHeight="1" x14ac:dyDescent="0.2">
      <c r="A293" s="31"/>
      <c r="B293" s="31"/>
      <c r="C293" s="31"/>
      <c r="D293" s="34"/>
      <c r="E293" s="31"/>
      <c r="F293" s="31"/>
      <c r="G293" s="31"/>
      <c r="H293" s="31"/>
      <c r="I293" s="31"/>
      <c r="J293" s="31"/>
      <c r="K293" s="31"/>
      <c r="L293" s="31"/>
      <c r="M293" s="31"/>
      <c r="N293" s="31"/>
      <c r="O293" s="31"/>
      <c r="P293" s="31"/>
      <c r="Q293" s="31"/>
      <c r="R293" s="31"/>
      <c r="S293" s="31"/>
      <c r="T293" s="31"/>
      <c r="U293" s="31"/>
    </row>
    <row r="294" spans="1:21" ht="11.25" customHeight="1" x14ac:dyDescent="0.2">
      <c r="A294" s="31"/>
      <c r="B294" s="31"/>
      <c r="C294" s="31"/>
      <c r="D294" s="34"/>
      <c r="E294" s="31"/>
      <c r="F294" s="31"/>
      <c r="G294" s="31"/>
      <c r="H294" s="31"/>
      <c r="I294" s="31"/>
      <c r="J294" s="31"/>
      <c r="K294" s="31"/>
      <c r="L294" s="31"/>
      <c r="M294" s="31"/>
      <c r="N294" s="31"/>
      <c r="O294" s="31"/>
      <c r="P294" s="31"/>
      <c r="Q294" s="31"/>
      <c r="R294" s="31"/>
      <c r="S294" s="31"/>
      <c r="T294" s="31"/>
      <c r="U294" s="31"/>
    </row>
    <row r="295" spans="1:21" ht="11.25" customHeight="1" x14ac:dyDescent="0.2">
      <c r="A295" s="31"/>
      <c r="B295" s="31"/>
      <c r="C295" s="31"/>
      <c r="D295" s="34"/>
      <c r="E295" s="31"/>
      <c r="F295" s="31"/>
      <c r="G295" s="31"/>
      <c r="H295" s="31"/>
      <c r="I295" s="31"/>
      <c r="J295" s="31"/>
      <c r="K295" s="31"/>
      <c r="L295" s="31"/>
      <c r="M295" s="31"/>
      <c r="N295" s="31"/>
      <c r="O295" s="31"/>
      <c r="P295" s="31"/>
      <c r="Q295" s="31"/>
      <c r="R295" s="31"/>
      <c r="S295" s="31"/>
      <c r="T295" s="31"/>
      <c r="U295" s="31"/>
    </row>
    <row r="296" spans="1:21" ht="11.25" customHeight="1" x14ac:dyDescent="0.2">
      <c r="A296" s="31"/>
      <c r="B296" s="31"/>
      <c r="C296" s="31"/>
      <c r="D296" s="34"/>
      <c r="E296" s="31"/>
      <c r="F296" s="31"/>
      <c r="G296" s="31"/>
      <c r="H296" s="31"/>
      <c r="I296" s="31"/>
      <c r="J296" s="31"/>
      <c r="K296" s="31"/>
      <c r="L296" s="31"/>
      <c r="M296" s="31"/>
      <c r="N296" s="31"/>
      <c r="O296" s="31"/>
      <c r="P296" s="31"/>
      <c r="Q296" s="31"/>
      <c r="R296" s="31"/>
      <c r="S296" s="31"/>
      <c r="T296" s="31"/>
      <c r="U296" s="31"/>
    </row>
    <row r="297" spans="1:21" ht="11.25" customHeight="1" x14ac:dyDescent="0.2">
      <c r="A297" s="31"/>
      <c r="B297" s="31"/>
      <c r="C297" s="31"/>
      <c r="D297" s="34"/>
      <c r="E297" s="31"/>
      <c r="F297" s="31"/>
      <c r="G297" s="31"/>
      <c r="H297" s="31"/>
      <c r="I297" s="31"/>
      <c r="J297" s="31"/>
      <c r="K297" s="31"/>
      <c r="L297" s="31"/>
      <c r="M297" s="31"/>
      <c r="N297" s="31"/>
      <c r="O297" s="31"/>
      <c r="P297" s="31"/>
      <c r="Q297" s="31"/>
      <c r="R297" s="31"/>
      <c r="S297" s="31"/>
      <c r="T297" s="31"/>
      <c r="U297" s="31"/>
    </row>
    <row r="298" spans="1:21" ht="11.25" customHeight="1" x14ac:dyDescent="0.2">
      <c r="A298" s="31"/>
      <c r="B298" s="31"/>
      <c r="C298" s="31"/>
      <c r="D298" s="34"/>
      <c r="E298" s="31"/>
      <c r="F298" s="31"/>
      <c r="G298" s="31"/>
      <c r="H298" s="31"/>
      <c r="I298" s="31"/>
      <c r="J298" s="31"/>
      <c r="K298" s="31"/>
      <c r="L298" s="31"/>
      <c r="M298" s="31"/>
      <c r="N298" s="31"/>
      <c r="O298" s="31"/>
      <c r="P298" s="31"/>
      <c r="Q298" s="31"/>
      <c r="R298" s="31"/>
      <c r="S298" s="31"/>
      <c r="T298" s="31"/>
      <c r="U298" s="31"/>
    </row>
    <row r="299" spans="1:21" ht="11.25" customHeight="1" x14ac:dyDescent="0.2">
      <c r="A299" s="31"/>
      <c r="B299" s="31"/>
      <c r="C299" s="31"/>
      <c r="D299" s="34"/>
      <c r="E299" s="31"/>
      <c r="F299" s="31"/>
      <c r="G299" s="31"/>
      <c r="H299" s="31"/>
      <c r="I299" s="31"/>
      <c r="J299" s="31"/>
      <c r="K299" s="31"/>
      <c r="L299" s="31"/>
      <c r="M299" s="31"/>
      <c r="N299" s="31"/>
      <c r="O299" s="31"/>
      <c r="P299" s="31"/>
      <c r="Q299" s="31"/>
      <c r="R299" s="31"/>
      <c r="S299" s="31"/>
      <c r="T299" s="31"/>
      <c r="U299" s="31"/>
    </row>
    <row r="300" spans="1:21" ht="11.25" customHeight="1" x14ac:dyDescent="0.2">
      <c r="A300" s="31"/>
      <c r="B300" s="31"/>
      <c r="C300" s="31"/>
      <c r="D300" s="34"/>
      <c r="E300" s="31"/>
      <c r="F300" s="31"/>
      <c r="G300" s="31"/>
      <c r="H300" s="31"/>
      <c r="I300" s="31"/>
      <c r="J300" s="31"/>
      <c r="K300" s="31"/>
      <c r="L300" s="31"/>
      <c r="M300" s="31"/>
      <c r="N300" s="31"/>
      <c r="O300" s="31"/>
      <c r="P300" s="31"/>
      <c r="Q300" s="31"/>
      <c r="R300" s="31"/>
      <c r="S300" s="31"/>
      <c r="T300" s="31"/>
      <c r="U300" s="31"/>
    </row>
    <row r="301" spans="1:21" ht="11.25" customHeight="1" x14ac:dyDescent="0.2">
      <c r="A301" s="31"/>
      <c r="B301" s="31"/>
      <c r="C301" s="31"/>
      <c r="D301" s="34"/>
      <c r="E301" s="31"/>
      <c r="F301" s="31"/>
      <c r="G301" s="31"/>
      <c r="H301" s="31"/>
      <c r="I301" s="31"/>
      <c r="J301" s="31"/>
      <c r="K301" s="31"/>
      <c r="L301" s="31"/>
      <c r="M301" s="31"/>
      <c r="N301" s="31"/>
      <c r="O301" s="31"/>
      <c r="P301" s="31"/>
      <c r="Q301" s="31"/>
      <c r="R301" s="31"/>
      <c r="S301" s="31"/>
      <c r="T301" s="31"/>
      <c r="U301" s="31"/>
    </row>
    <row r="302" spans="1:21" ht="11.25" customHeight="1" x14ac:dyDescent="0.2">
      <c r="A302" s="31"/>
      <c r="B302" s="31"/>
      <c r="C302" s="31"/>
      <c r="D302" s="34"/>
      <c r="E302" s="31"/>
      <c r="F302" s="31"/>
      <c r="G302" s="31"/>
      <c r="H302" s="31"/>
      <c r="I302" s="31"/>
      <c r="J302" s="31"/>
      <c r="K302" s="31"/>
      <c r="L302" s="31"/>
      <c r="M302" s="31"/>
      <c r="N302" s="31"/>
      <c r="O302" s="31"/>
      <c r="P302" s="31"/>
      <c r="Q302" s="31"/>
      <c r="R302" s="31"/>
      <c r="S302" s="31"/>
      <c r="T302" s="31"/>
      <c r="U302" s="31"/>
    </row>
    <row r="303" spans="1:21" ht="11.25" customHeight="1" x14ac:dyDescent="0.2">
      <c r="A303" s="31"/>
      <c r="B303" s="31"/>
      <c r="C303" s="31"/>
      <c r="D303" s="34"/>
      <c r="E303" s="31"/>
      <c r="F303" s="31"/>
      <c r="G303" s="31"/>
      <c r="H303" s="31"/>
      <c r="I303" s="31"/>
      <c r="J303" s="31"/>
      <c r="K303" s="31"/>
      <c r="L303" s="31"/>
      <c r="M303" s="31"/>
      <c r="N303" s="31"/>
      <c r="O303" s="31"/>
      <c r="P303" s="31"/>
      <c r="Q303" s="31"/>
      <c r="R303" s="31"/>
      <c r="S303" s="31"/>
      <c r="T303" s="31"/>
      <c r="U303" s="31"/>
    </row>
    <row r="304" spans="1:21" ht="11.25" customHeight="1" x14ac:dyDescent="0.2">
      <c r="A304" s="31"/>
      <c r="B304" s="31"/>
      <c r="C304" s="31"/>
      <c r="D304" s="34"/>
      <c r="E304" s="31"/>
      <c r="F304" s="31"/>
      <c r="G304" s="31"/>
      <c r="H304" s="31"/>
      <c r="I304" s="31"/>
      <c r="J304" s="31"/>
      <c r="K304" s="31"/>
      <c r="L304" s="31"/>
      <c r="M304" s="31"/>
      <c r="N304" s="31"/>
      <c r="O304" s="31"/>
      <c r="P304" s="31"/>
      <c r="Q304" s="31"/>
      <c r="R304" s="31"/>
      <c r="S304" s="31"/>
      <c r="T304" s="31"/>
      <c r="U304" s="31"/>
    </row>
    <row r="305" spans="1:21" ht="11.25" customHeight="1" x14ac:dyDescent="0.2">
      <c r="A305" s="31"/>
      <c r="B305" s="31"/>
      <c r="C305" s="31"/>
      <c r="D305" s="34"/>
      <c r="E305" s="31"/>
      <c r="F305" s="31"/>
      <c r="G305" s="31"/>
      <c r="H305" s="31"/>
      <c r="I305" s="31"/>
      <c r="J305" s="31"/>
      <c r="K305" s="31"/>
      <c r="L305" s="31"/>
      <c r="M305" s="31"/>
      <c r="N305" s="31"/>
      <c r="O305" s="31"/>
      <c r="P305" s="31"/>
      <c r="Q305" s="31"/>
      <c r="R305" s="31"/>
      <c r="S305" s="31"/>
      <c r="T305" s="31"/>
      <c r="U305" s="31"/>
    </row>
    <row r="306" spans="1:21" ht="11.25" customHeight="1" x14ac:dyDescent="0.2">
      <c r="A306" s="31"/>
      <c r="B306" s="31"/>
      <c r="C306" s="31"/>
      <c r="D306" s="34"/>
      <c r="E306" s="31"/>
      <c r="F306" s="31"/>
      <c r="G306" s="31"/>
      <c r="H306" s="31"/>
      <c r="I306" s="31"/>
      <c r="J306" s="31"/>
      <c r="K306" s="31"/>
      <c r="L306" s="31"/>
      <c r="M306" s="31"/>
      <c r="N306" s="31"/>
      <c r="O306" s="31"/>
      <c r="P306" s="31"/>
      <c r="Q306" s="31"/>
      <c r="R306" s="31"/>
      <c r="S306" s="31"/>
      <c r="T306" s="31"/>
      <c r="U306" s="31"/>
    </row>
    <row r="307" spans="1:21" ht="11.25" customHeight="1" x14ac:dyDescent="0.2">
      <c r="A307" s="31"/>
      <c r="B307" s="31"/>
      <c r="C307" s="31"/>
      <c r="D307" s="34"/>
      <c r="E307" s="31"/>
      <c r="F307" s="31"/>
      <c r="G307" s="31"/>
      <c r="H307" s="31"/>
      <c r="I307" s="31"/>
      <c r="J307" s="31"/>
      <c r="K307" s="31"/>
      <c r="L307" s="31"/>
      <c r="M307" s="31"/>
      <c r="N307" s="31"/>
      <c r="O307" s="31"/>
      <c r="P307" s="31"/>
      <c r="Q307" s="31"/>
      <c r="R307" s="31"/>
      <c r="S307" s="31"/>
      <c r="T307" s="31"/>
      <c r="U307" s="31"/>
    </row>
    <row r="308" spans="1:21" ht="11.25" customHeight="1" x14ac:dyDescent="0.2">
      <c r="A308" s="31"/>
      <c r="B308" s="31"/>
      <c r="C308" s="31"/>
      <c r="D308" s="34"/>
      <c r="E308" s="31"/>
      <c r="F308" s="31"/>
      <c r="G308" s="31"/>
      <c r="H308" s="31"/>
      <c r="I308" s="31"/>
      <c r="J308" s="31"/>
      <c r="K308" s="31"/>
      <c r="L308" s="31"/>
      <c r="M308" s="31"/>
      <c r="N308" s="31"/>
      <c r="O308" s="31"/>
      <c r="P308" s="31"/>
      <c r="Q308" s="31"/>
      <c r="R308" s="31"/>
      <c r="S308" s="31"/>
      <c r="T308" s="31"/>
      <c r="U308" s="31"/>
    </row>
    <row r="309" spans="1:21" ht="11.25" customHeight="1" x14ac:dyDescent="0.2">
      <c r="A309" s="31"/>
      <c r="B309" s="31"/>
      <c r="C309" s="31"/>
      <c r="D309" s="34"/>
      <c r="E309" s="31"/>
      <c r="F309" s="31"/>
      <c r="G309" s="31"/>
      <c r="H309" s="31"/>
      <c r="I309" s="31"/>
      <c r="J309" s="31"/>
      <c r="K309" s="31"/>
      <c r="L309" s="31"/>
      <c r="M309" s="31"/>
      <c r="N309" s="31"/>
      <c r="O309" s="31"/>
      <c r="P309" s="31"/>
      <c r="Q309" s="31"/>
      <c r="R309" s="31"/>
      <c r="S309" s="31"/>
      <c r="T309" s="31"/>
      <c r="U309" s="31"/>
    </row>
    <row r="310" spans="1:21" ht="11.25" customHeight="1" x14ac:dyDescent="0.2">
      <c r="A310" s="31"/>
      <c r="B310" s="31"/>
      <c r="C310" s="31"/>
      <c r="D310" s="34"/>
      <c r="E310" s="31"/>
      <c r="F310" s="31"/>
      <c r="G310" s="31"/>
      <c r="H310" s="31"/>
      <c r="I310" s="31"/>
      <c r="J310" s="31"/>
      <c r="K310" s="31"/>
      <c r="L310" s="31"/>
      <c r="M310" s="31"/>
      <c r="N310" s="31"/>
      <c r="O310" s="31"/>
      <c r="P310" s="31"/>
      <c r="Q310" s="31"/>
      <c r="R310" s="31"/>
      <c r="S310" s="31"/>
      <c r="T310" s="31"/>
      <c r="U310" s="31"/>
    </row>
    <row r="311" spans="1:21" ht="11.25" customHeight="1" x14ac:dyDescent="0.2">
      <c r="A311" s="31"/>
      <c r="B311" s="31"/>
      <c r="C311" s="31"/>
      <c r="D311" s="34"/>
      <c r="E311" s="31"/>
      <c r="F311" s="31"/>
      <c r="G311" s="31"/>
      <c r="H311" s="31"/>
      <c r="I311" s="31"/>
      <c r="J311" s="31"/>
      <c r="K311" s="31"/>
      <c r="L311" s="31"/>
      <c r="M311" s="31"/>
      <c r="N311" s="31"/>
      <c r="O311" s="31"/>
      <c r="P311" s="31"/>
      <c r="Q311" s="31"/>
      <c r="R311" s="31"/>
      <c r="S311" s="31"/>
      <c r="T311" s="31"/>
      <c r="U311" s="31"/>
    </row>
    <row r="312" spans="1:21" ht="11.25" customHeight="1" x14ac:dyDescent="0.2">
      <c r="A312" s="31"/>
      <c r="B312" s="31"/>
      <c r="C312" s="31"/>
      <c r="D312" s="34"/>
      <c r="E312" s="31"/>
      <c r="F312" s="31"/>
      <c r="G312" s="31"/>
      <c r="H312" s="31"/>
      <c r="I312" s="31"/>
      <c r="J312" s="31"/>
      <c r="K312" s="31"/>
      <c r="L312" s="31"/>
      <c r="M312" s="31"/>
      <c r="N312" s="31"/>
      <c r="O312" s="31"/>
      <c r="P312" s="31"/>
      <c r="Q312" s="31"/>
      <c r="R312" s="31"/>
      <c r="S312" s="31"/>
      <c r="T312" s="31"/>
      <c r="U312" s="31"/>
    </row>
    <row r="313" spans="1:21" ht="11.25" customHeight="1" x14ac:dyDescent="0.2">
      <c r="A313" s="31"/>
      <c r="B313" s="31"/>
      <c r="C313" s="31"/>
      <c r="D313" s="34"/>
      <c r="E313" s="31"/>
      <c r="F313" s="31"/>
      <c r="G313" s="31"/>
      <c r="H313" s="31"/>
      <c r="I313" s="31"/>
      <c r="J313" s="31"/>
      <c r="K313" s="31"/>
      <c r="L313" s="31"/>
      <c r="M313" s="31"/>
      <c r="N313" s="31"/>
      <c r="O313" s="31"/>
      <c r="P313" s="31"/>
      <c r="Q313" s="31"/>
      <c r="R313" s="31"/>
      <c r="S313" s="31"/>
      <c r="T313" s="31"/>
      <c r="U313" s="31"/>
    </row>
    <row r="314" spans="1:21" ht="11.25" customHeight="1" x14ac:dyDescent="0.2">
      <c r="A314" s="31"/>
      <c r="B314" s="31"/>
      <c r="C314" s="31"/>
      <c r="D314" s="34"/>
      <c r="E314" s="31"/>
      <c r="F314" s="31"/>
      <c r="G314" s="31"/>
      <c r="H314" s="31"/>
      <c r="I314" s="31"/>
      <c r="J314" s="31"/>
      <c r="K314" s="31"/>
      <c r="L314" s="31"/>
      <c r="M314" s="31"/>
      <c r="N314" s="31"/>
      <c r="O314" s="31"/>
      <c r="P314" s="31"/>
      <c r="Q314" s="31"/>
      <c r="R314" s="31"/>
      <c r="S314" s="31"/>
      <c r="T314" s="31"/>
      <c r="U314" s="31"/>
    </row>
    <row r="315" spans="1:21" ht="11.25" customHeight="1" x14ac:dyDescent="0.2">
      <c r="A315" s="31"/>
      <c r="B315" s="31"/>
      <c r="C315" s="31"/>
      <c r="D315" s="34"/>
      <c r="E315" s="31"/>
      <c r="F315" s="31"/>
      <c r="G315" s="31"/>
      <c r="H315" s="31"/>
      <c r="I315" s="31"/>
      <c r="J315" s="31"/>
      <c r="K315" s="31"/>
      <c r="L315" s="31"/>
      <c r="M315" s="31"/>
      <c r="N315" s="31"/>
      <c r="O315" s="31"/>
      <c r="P315" s="31"/>
      <c r="Q315" s="31"/>
      <c r="R315" s="31"/>
      <c r="S315" s="31"/>
      <c r="T315" s="31"/>
      <c r="U315" s="31"/>
    </row>
    <row r="316" spans="1:21" ht="11.25" customHeight="1" x14ac:dyDescent="0.2">
      <c r="A316" s="31"/>
      <c r="B316" s="31"/>
      <c r="C316" s="31"/>
      <c r="D316" s="34"/>
      <c r="E316" s="31"/>
      <c r="F316" s="31"/>
      <c r="G316" s="31"/>
      <c r="H316" s="31"/>
      <c r="I316" s="31"/>
      <c r="J316" s="31"/>
      <c r="K316" s="31"/>
      <c r="L316" s="31"/>
      <c r="M316" s="31"/>
      <c r="N316" s="31"/>
      <c r="O316" s="31"/>
      <c r="P316" s="31"/>
      <c r="Q316" s="31"/>
      <c r="R316" s="31"/>
      <c r="S316" s="31"/>
      <c r="T316" s="31"/>
      <c r="U316" s="31"/>
    </row>
    <row r="317" spans="1:21" ht="11.25" customHeight="1" x14ac:dyDescent="0.2">
      <c r="A317" s="31"/>
      <c r="B317" s="31"/>
      <c r="C317" s="31"/>
      <c r="D317" s="34"/>
      <c r="E317" s="31"/>
      <c r="F317" s="31"/>
      <c r="G317" s="31"/>
      <c r="H317" s="31"/>
      <c r="I317" s="31"/>
      <c r="J317" s="31"/>
      <c r="K317" s="31"/>
      <c r="L317" s="31"/>
      <c r="M317" s="31"/>
      <c r="N317" s="31"/>
      <c r="O317" s="31"/>
      <c r="P317" s="31"/>
      <c r="Q317" s="31"/>
      <c r="R317" s="31"/>
      <c r="S317" s="31"/>
      <c r="T317" s="31"/>
      <c r="U317" s="31"/>
    </row>
    <row r="318" spans="1:21" ht="11.25" customHeight="1" x14ac:dyDescent="0.2">
      <c r="A318" s="31"/>
      <c r="B318" s="31"/>
      <c r="C318" s="31"/>
      <c r="D318" s="34"/>
      <c r="E318" s="31"/>
      <c r="F318" s="31"/>
      <c r="G318" s="31"/>
      <c r="H318" s="31"/>
      <c r="I318" s="31"/>
      <c r="J318" s="31"/>
      <c r="K318" s="31"/>
      <c r="L318" s="31"/>
      <c r="M318" s="31"/>
      <c r="N318" s="31"/>
      <c r="O318" s="31"/>
      <c r="P318" s="31"/>
      <c r="Q318" s="31"/>
      <c r="R318" s="31"/>
      <c r="S318" s="31"/>
      <c r="T318" s="31"/>
      <c r="U318" s="31"/>
    </row>
    <row r="319" spans="1:21" ht="11.25" customHeight="1" x14ac:dyDescent="0.2">
      <c r="A319" s="31"/>
      <c r="B319" s="31"/>
      <c r="C319" s="31"/>
      <c r="D319" s="34"/>
      <c r="E319" s="31"/>
      <c r="F319" s="31"/>
      <c r="G319" s="31"/>
      <c r="H319" s="31"/>
      <c r="I319" s="31"/>
      <c r="J319" s="31"/>
      <c r="K319" s="31"/>
      <c r="L319" s="31"/>
      <c r="M319" s="31"/>
      <c r="N319" s="31"/>
      <c r="O319" s="31"/>
      <c r="P319" s="31"/>
      <c r="Q319" s="31"/>
      <c r="R319" s="31"/>
      <c r="S319" s="31"/>
      <c r="T319" s="31"/>
      <c r="U319" s="31"/>
    </row>
    <row r="320" spans="1:21" ht="11.25" customHeight="1" x14ac:dyDescent="0.2">
      <c r="A320" s="31"/>
      <c r="B320" s="31"/>
      <c r="C320" s="31"/>
      <c r="D320" s="34"/>
      <c r="E320" s="31"/>
      <c r="F320" s="31"/>
      <c r="G320" s="31"/>
      <c r="H320" s="31"/>
      <c r="I320" s="31"/>
      <c r="J320" s="31"/>
      <c r="K320" s="31"/>
      <c r="L320" s="31"/>
      <c r="M320" s="31"/>
      <c r="N320" s="31"/>
      <c r="O320" s="31"/>
      <c r="P320" s="31"/>
      <c r="Q320" s="31"/>
      <c r="R320" s="31"/>
      <c r="S320" s="31"/>
      <c r="T320" s="31"/>
      <c r="U320" s="31"/>
    </row>
    <row r="321" spans="1:21" ht="11.25" customHeight="1" x14ac:dyDescent="0.2">
      <c r="A321" s="31"/>
      <c r="B321" s="31"/>
      <c r="C321" s="31"/>
      <c r="D321" s="34"/>
      <c r="E321" s="31"/>
      <c r="F321" s="31"/>
      <c r="G321" s="31"/>
      <c r="H321" s="31"/>
      <c r="I321" s="31"/>
      <c r="J321" s="31"/>
      <c r="K321" s="31"/>
      <c r="L321" s="31"/>
      <c r="M321" s="31"/>
      <c r="N321" s="31"/>
      <c r="O321" s="31"/>
      <c r="P321" s="31"/>
      <c r="Q321" s="31"/>
      <c r="R321" s="31"/>
      <c r="S321" s="31"/>
      <c r="T321" s="31"/>
      <c r="U321" s="31"/>
    </row>
    <row r="322" spans="1:21" ht="11.25" customHeight="1" x14ac:dyDescent="0.2">
      <c r="A322" s="31"/>
      <c r="B322" s="31"/>
      <c r="C322" s="31"/>
      <c r="D322" s="34"/>
      <c r="E322" s="31"/>
      <c r="F322" s="31"/>
      <c r="G322" s="31"/>
      <c r="H322" s="31"/>
      <c r="I322" s="31"/>
      <c r="J322" s="31"/>
      <c r="K322" s="31"/>
      <c r="L322" s="31"/>
      <c r="M322" s="31"/>
      <c r="N322" s="31"/>
      <c r="O322" s="31"/>
      <c r="P322" s="31"/>
      <c r="Q322" s="31"/>
      <c r="R322" s="31"/>
      <c r="S322" s="31"/>
      <c r="T322" s="31"/>
      <c r="U322" s="31"/>
    </row>
    <row r="323" spans="1:21" ht="11.25" customHeight="1" x14ac:dyDescent="0.2">
      <c r="A323" s="31"/>
      <c r="B323" s="31"/>
      <c r="C323" s="31"/>
      <c r="D323" s="34"/>
      <c r="E323" s="31"/>
      <c r="F323" s="31"/>
      <c r="G323" s="31"/>
      <c r="H323" s="31"/>
      <c r="I323" s="31"/>
      <c r="J323" s="31"/>
      <c r="K323" s="31"/>
      <c r="L323" s="31"/>
      <c r="M323" s="31"/>
      <c r="N323" s="31"/>
      <c r="O323" s="31"/>
      <c r="P323" s="31"/>
      <c r="Q323" s="31"/>
      <c r="R323" s="31"/>
      <c r="S323" s="31"/>
      <c r="T323" s="31"/>
      <c r="U323" s="31"/>
    </row>
    <row r="324" spans="1:21" ht="11.25" customHeight="1" x14ac:dyDescent="0.2">
      <c r="A324" s="31"/>
      <c r="B324" s="31"/>
      <c r="C324" s="31"/>
      <c r="D324" s="34"/>
      <c r="E324" s="31"/>
      <c r="F324" s="31"/>
      <c r="G324" s="31"/>
      <c r="H324" s="31"/>
      <c r="I324" s="31"/>
      <c r="J324" s="31"/>
      <c r="K324" s="31"/>
      <c r="L324" s="31"/>
      <c r="M324" s="31"/>
      <c r="N324" s="31"/>
      <c r="O324" s="31"/>
      <c r="P324" s="31"/>
      <c r="Q324" s="31"/>
      <c r="R324" s="31"/>
      <c r="S324" s="31"/>
      <c r="T324" s="31"/>
      <c r="U324" s="31"/>
    </row>
    <row r="325" spans="1:21" ht="11.25" customHeight="1" x14ac:dyDescent="0.2">
      <c r="A325" s="31"/>
      <c r="B325" s="31"/>
      <c r="C325" s="31"/>
      <c r="D325" s="34"/>
      <c r="E325" s="31"/>
      <c r="F325" s="31"/>
      <c r="G325" s="31"/>
      <c r="H325" s="31"/>
      <c r="I325" s="31"/>
      <c r="J325" s="31"/>
      <c r="K325" s="31"/>
      <c r="L325" s="31"/>
      <c r="M325" s="31"/>
      <c r="N325" s="31"/>
      <c r="O325" s="31"/>
      <c r="P325" s="31"/>
      <c r="Q325" s="31"/>
      <c r="R325" s="31"/>
      <c r="S325" s="31"/>
      <c r="T325" s="31"/>
      <c r="U325" s="31"/>
    </row>
    <row r="326" spans="1:21" ht="11.25" customHeight="1" x14ac:dyDescent="0.2">
      <c r="A326" s="31"/>
      <c r="B326" s="31"/>
      <c r="C326" s="31"/>
      <c r="D326" s="34"/>
      <c r="E326" s="31"/>
      <c r="F326" s="31"/>
      <c r="G326" s="31"/>
      <c r="H326" s="31"/>
      <c r="I326" s="31"/>
      <c r="J326" s="31"/>
      <c r="K326" s="31"/>
      <c r="L326" s="31"/>
      <c r="M326" s="31"/>
      <c r="N326" s="31"/>
      <c r="O326" s="31"/>
      <c r="P326" s="31"/>
      <c r="Q326" s="31"/>
      <c r="R326" s="31"/>
      <c r="S326" s="31"/>
      <c r="T326" s="31"/>
      <c r="U326" s="31"/>
    </row>
    <row r="327" spans="1:21" ht="11.25" customHeight="1" x14ac:dyDescent="0.2">
      <c r="A327" s="31"/>
      <c r="B327" s="31"/>
      <c r="C327" s="31"/>
      <c r="D327" s="34"/>
      <c r="E327" s="31"/>
      <c r="F327" s="31"/>
      <c r="G327" s="31"/>
      <c r="H327" s="31"/>
      <c r="I327" s="31"/>
      <c r="J327" s="31"/>
      <c r="K327" s="31"/>
      <c r="L327" s="31"/>
      <c r="M327" s="31"/>
      <c r="N327" s="31"/>
      <c r="O327" s="31"/>
      <c r="P327" s="31"/>
      <c r="Q327" s="31"/>
      <c r="R327" s="31"/>
      <c r="S327" s="31"/>
      <c r="T327" s="31"/>
      <c r="U327" s="31"/>
    </row>
    <row r="328" spans="1:21" ht="11.25" customHeight="1" x14ac:dyDescent="0.2">
      <c r="A328" s="31"/>
      <c r="B328" s="31"/>
      <c r="C328" s="31"/>
      <c r="D328" s="34"/>
      <c r="E328" s="31"/>
      <c r="F328" s="31"/>
      <c r="G328" s="31"/>
      <c r="H328" s="31"/>
      <c r="I328" s="31"/>
      <c r="J328" s="31"/>
      <c r="K328" s="31"/>
      <c r="L328" s="31"/>
      <c r="M328" s="31"/>
      <c r="N328" s="31"/>
      <c r="O328" s="31"/>
      <c r="P328" s="31"/>
      <c r="Q328" s="31"/>
      <c r="R328" s="31"/>
      <c r="S328" s="31"/>
      <c r="T328" s="31"/>
      <c r="U328" s="31"/>
    </row>
    <row r="329" spans="1:21" ht="11.25" customHeight="1" x14ac:dyDescent="0.2">
      <c r="A329" s="31"/>
      <c r="B329" s="31"/>
      <c r="C329" s="31"/>
      <c r="D329" s="34"/>
      <c r="E329" s="31"/>
      <c r="F329" s="31"/>
      <c r="G329" s="31"/>
      <c r="H329" s="31"/>
      <c r="I329" s="31"/>
      <c r="J329" s="31"/>
      <c r="K329" s="31"/>
      <c r="L329" s="31"/>
      <c r="M329" s="31"/>
      <c r="N329" s="31"/>
      <c r="O329" s="31"/>
      <c r="P329" s="31"/>
      <c r="Q329" s="31"/>
      <c r="R329" s="31"/>
      <c r="S329" s="31"/>
      <c r="T329" s="31"/>
      <c r="U329" s="31"/>
    </row>
    <row r="330" spans="1:21" ht="11.25" customHeight="1" x14ac:dyDescent="0.2">
      <c r="A330" s="31"/>
      <c r="B330" s="31"/>
      <c r="C330" s="31"/>
      <c r="D330" s="34"/>
      <c r="E330" s="31"/>
      <c r="F330" s="31"/>
      <c r="G330" s="31"/>
      <c r="H330" s="31"/>
      <c r="I330" s="31"/>
      <c r="J330" s="31"/>
      <c r="K330" s="31"/>
      <c r="L330" s="31"/>
      <c r="M330" s="31"/>
      <c r="N330" s="31"/>
      <c r="O330" s="31"/>
      <c r="P330" s="31"/>
      <c r="Q330" s="31"/>
      <c r="R330" s="31"/>
      <c r="S330" s="31"/>
      <c r="T330" s="31"/>
      <c r="U330" s="31"/>
    </row>
    <row r="331" spans="1:21" ht="11.25" customHeight="1" x14ac:dyDescent="0.2">
      <c r="A331" s="31"/>
      <c r="B331" s="31"/>
      <c r="C331" s="31"/>
      <c r="D331" s="34"/>
      <c r="E331" s="31"/>
      <c r="F331" s="31"/>
      <c r="G331" s="31"/>
      <c r="H331" s="31"/>
      <c r="I331" s="31"/>
      <c r="J331" s="31"/>
      <c r="K331" s="31"/>
      <c r="L331" s="31"/>
      <c r="M331" s="31"/>
      <c r="N331" s="31"/>
      <c r="O331" s="31"/>
      <c r="P331" s="31"/>
      <c r="Q331" s="31"/>
      <c r="R331" s="31"/>
      <c r="S331" s="31"/>
      <c r="T331" s="31"/>
      <c r="U331" s="31"/>
    </row>
    <row r="332" spans="1:21" ht="11.25" customHeight="1" x14ac:dyDescent="0.2">
      <c r="A332" s="31"/>
      <c r="B332" s="31"/>
      <c r="C332" s="31"/>
      <c r="D332" s="34"/>
      <c r="E332" s="31"/>
      <c r="F332" s="31"/>
      <c r="G332" s="31"/>
      <c r="H332" s="31"/>
      <c r="I332" s="31"/>
      <c r="J332" s="31"/>
      <c r="K332" s="31"/>
      <c r="L332" s="31"/>
      <c r="M332" s="31"/>
      <c r="N332" s="31"/>
      <c r="O332" s="31"/>
      <c r="P332" s="31"/>
      <c r="Q332" s="31"/>
      <c r="R332" s="31"/>
      <c r="S332" s="31"/>
      <c r="T332" s="31"/>
      <c r="U332" s="31"/>
    </row>
    <row r="333" spans="1:21" ht="11.25" customHeight="1" x14ac:dyDescent="0.2">
      <c r="A333" s="31"/>
      <c r="B333" s="31"/>
      <c r="C333" s="31"/>
      <c r="D333" s="34"/>
      <c r="E333" s="31"/>
      <c r="F333" s="31"/>
      <c r="G333" s="31"/>
      <c r="H333" s="31"/>
      <c r="I333" s="31"/>
      <c r="J333" s="31"/>
      <c r="K333" s="31"/>
      <c r="L333" s="31"/>
      <c r="M333" s="31"/>
      <c r="N333" s="31"/>
      <c r="O333" s="31"/>
      <c r="P333" s="31"/>
      <c r="Q333" s="31"/>
      <c r="R333" s="31"/>
      <c r="S333" s="31"/>
      <c r="T333" s="31"/>
      <c r="U333" s="31"/>
    </row>
    <row r="334" spans="1:21" ht="11.25" customHeight="1" x14ac:dyDescent="0.2">
      <c r="A334" s="31"/>
      <c r="B334" s="31"/>
      <c r="C334" s="31"/>
      <c r="D334" s="34"/>
      <c r="E334" s="31"/>
      <c r="F334" s="31"/>
      <c r="G334" s="31"/>
      <c r="H334" s="31"/>
      <c r="I334" s="31"/>
      <c r="J334" s="31"/>
      <c r="K334" s="31"/>
      <c r="L334" s="31"/>
      <c r="M334" s="31"/>
      <c r="N334" s="31"/>
      <c r="O334" s="31"/>
      <c r="P334" s="31"/>
      <c r="Q334" s="31"/>
      <c r="R334" s="31"/>
      <c r="S334" s="31"/>
      <c r="T334" s="31"/>
      <c r="U334" s="31"/>
    </row>
    <row r="335" spans="1:21" ht="11.25" customHeight="1" x14ac:dyDescent="0.2">
      <c r="A335" s="31"/>
      <c r="B335" s="31"/>
      <c r="C335" s="31"/>
      <c r="D335" s="34"/>
      <c r="E335" s="31"/>
      <c r="F335" s="31"/>
      <c r="G335" s="31"/>
      <c r="H335" s="31"/>
      <c r="I335" s="31"/>
      <c r="J335" s="31"/>
      <c r="K335" s="31"/>
      <c r="L335" s="31"/>
      <c r="M335" s="31"/>
      <c r="N335" s="31"/>
      <c r="O335" s="31"/>
      <c r="P335" s="31"/>
      <c r="Q335" s="31"/>
      <c r="R335" s="31"/>
      <c r="S335" s="31"/>
      <c r="T335" s="31"/>
      <c r="U335" s="31"/>
    </row>
    <row r="336" spans="1:21" ht="11.25" customHeight="1" x14ac:dyDescent="0.2">
      <c r="A336" s="31"/>
      <c r="B336" s="31"/>
      <c r="C336" s="31"/>
      <c r="D336" s="34"/>
      <c r="E336" s="31"/>
      <c r="F336" s="31"/>
      <c r="G336" s="31"/>
      <c r="H336" s="31"/>
      <c r="I336" s="31"/>
      <c r="J336" s="31"/>
      <c r="K336" s="31"/>
      <c r="L336" s="31"/>
      <c r="M336" s="31"/>
      <c r="N336" s="31"/>
      <c r="O336" s="31"/>
      <c r="P336" s="31"/>
      <c r="Q336" s="31"/>
      <c r="R336" s="31"/>
      <c r="S336" s="31"/>
      <c r="T336" s="31"/>
      <c r="U336" s="31"/>
    </row>
    <row r="337" spans="1:21" ht="11.25" customHeight="1" x14ac:dyDescent="0.2">
      <c r="A337" s="31"/>
      <c r="B337" s="31"/>
      <c r="C337" s="31"/>
      <c r="D337" s="34"/>
      <c r="E337" s="31"/>
      <c r="F337" s="31"/>
      <c r="G337" s="31"/>
      <c r="H337" s="31"/>
      <c r="I337" s="31"/>
      <c r="J337" s="31"/>
      <c r="K337" s="31"/>
      <c r="L337" s="31"/>
      <c r="M337" s="31"/>
      <c r="N337" s="31"/>
      <c r="O337" s="31"/>
      <c r="P337" s="31"/>
      <c r="Q337" s="31"/>
      <c r="R337" s="31"/>
      <c r="S337" s="31"/>
      <c r="T337" s="31"/>
      <c r="U337" s="31"/>
    </row>
    <row r="338" spans="1:21" ht="11.25" customHeight="1" x14ac:dyDescent="0.2">
      <c r="A338" s="31"/>
      <c r="B338" s="31"/>
      <c r="C338" s="31"/>
      <c r="D338" s="34"/>
      <c r="E338" s="31"/>
      <c r="F338" s="31"/>
      <c r="G338" s="31"/>
      <c r="H338" s="31"/>
      <c r="I338" s="31"/>
      <c r="J338" s="31"/>
      <c r="K338" s="31"/>
      <c r="L338" s="31"/>
      <c r="M338" s="31"/>
      <c r="N338" s="31"/>
      <c r="O338" s="31"/>
      <c r="P338" s="31"/>
      <c r="Q338" s="31"/>
      <c r="R338" s="31"/>
      <c r="S338" s="31"/>
      <c r="T338" s="31"/>
      <c r="U338" s="31"/>
    </row>
    <row r="339" spans="1:21" ht="11.25" customHeight="1" x14ac:dyDescent="0.2">
      <c r="A339" s="31"/>
      <c r="B339" s="31"/>
      <c r="C339" s="31"/>
      <c r="D339" s="34"/>
      <c r="E339" s="31"/>
      <c r="F339" s="31"/>
      <c r="G339" s="31"/>
      <c r="H339" s="31"/>
      <c r="I339" s="31"/>
      <c r="J339" s="31"/>
      <c r="K339" s="31"/>
      <c r="L339" s="31"/>
      <c r="M339" s="31"/>
      <c r="N339" s="31"/>
      <c r="O339" s="31"/>
      <c r="P339" s="31"/>
      <c r="Q339" s="31"/>
      <c r="R339" s="31"/>
      <c r="S339" s="31"/>
      <c r="T339" s="31"/>
      <c r="U339" s="31"/>
    </row>
    <row r="340" spans="1:21" ht="11.25" customHeight="1" x14ac:dyDescent="0.2">
      <c r="A340" s="31"/>
      <c r="B340" s="31"/>
      <c r="C340" s="31"/>
      <c r="D340" s="34"/>
      <c r="E340" s="31"/>
      <c r="F340" s="31"/>
      <c r="G340" s="31"/>
      <c r="H340" s="31"/>
      <c r="I340" s="31"/>
      <c r="J340" s="31"/>
      <c r="K340" s="31"/>
      <c r="L340" s="31"/>
      <c r="M340" s="31"/>
      <c r="N340" s="31"/>
      <c r="O340" s="31"/>
      <c r="P340" s="31"/>
      <c r="Q340" s="31"/>
      <c r="R340" s="31"/>
      <c r="S340" s="31"/>
      <c r="T340" s="31"/>
      <c r="U340" s="31"/>
    </row>
    <row r="341" spans="1:21" ht="11.25" customHeight="1" x14ac:dyDescent="0.2">
      <c r="A341" s="31"/>
      <c r="B341" s="31"/>
      <c r="C341" s="31"/>
      <c r="D341" s="34"/>
      <c r="E341" s="31"/>
      <c r="F341" s="31"/>
      <c r="G341" s="31"/>
      <c r="H341" s="31"/>
      <c r="I341" s="31"/>
      <c r="J341" s="31"/>
      <c r="K341" s="31"/>
      <c r="L341" s="31"/>
      <c r="M341" s="31"/>
      <c r="N341" s="31"/>
      <c r="O341" s="31"/>
      <c r="P341" s="31"/>
      <c r="Q341" s="31"/>
      <c r="R341" s="31"/>
      <c r="S341" s="31"/>
      <c r="T341" s="31"/>
      <c r="U341" s="31"/>
    </row>
    <row r="342" spans="1:21" ht="11.25" customHeight="1" x14ac:dyDescent="0.2">
      <c r="A342" s="31"/>
      <c r="B342" s="31"/>
      <c r="C342" s="31"/>
      <c r="D342" s="34"/>
      <c r="E342" s="31"/>
      <c r="F342" s="31"/>
      <c r="G342" s="31"/>
      <c r="H342" s="31"/>
      <c r="I342" s="31"/>
      <c r="J342" s="31"/>
      <c r="K342" s="31"/>
      <c r="L342" s="31"/>
      <c r="M342" s="31"/>
      <c r="N342" s="31"/>
      <c r="O342" s="31"/>
      <c r="P342" s="31"/>
      <c r="Q342" s="31"/>
      <c r="R342" s="31"/>
      <c r="S342" s="31"/>
      <c r="T342" s="31"/>
      <c r="U342" s="31"/>
    </row>
    <row r="343" spans="1:21" ht="11.25" customHeight="1" x14ac:dyDescent="0.2">
      <c r="A343" s="31"/>
      <c r="B343" s="31"/>
      <c r="C343" s="31"/>
      <c r="D343" s="34"/>
      <c r="E343" s="31"/>
      <c r="F343" s="31"/>
      <c r="G343" s="31"/>
      <c r="H343" s="31"/>
      <c r="I343" s="31"/>
      <c r="J343" s="31"/>
      <c r="K343" s="31"/>
      <c r="L343" s="31"/>
      <c r="M343" s="31"/>
      <c r="N343" s="31"/>
      <c r="O343" s="31"/>
      <c r="P343" s="31"/>
      <c r="Q343" s="31"/>
      <c r="R343" s="31"/>
      <c r="S343" s="31"/>
      <c r="T343" s="31"/>
      <c r="U343" s="31"/>
    </row>
    <row r="344" spans="1:21" ht="11.25" customHeight="1" x14ac:dyDescent="0.2">
      <c r="A344" s="31"/>
      <c r="B344" s="31"/>
      <c r="C344" s="31"/>
      <c r="D344" s="34"/>
      <c r="E344" s="31"/>
      <c r="F344" s="31"/>
      <c r="G344" s="31"/>
      <c r="H344" s="31"/>
      <c r="I344" s="31"/>
      <c r="J344" s="31"/>
      <c r="K344" s="31"/>
      <c r="L344" s="31"/>
      <c r="M344" s="31"/>
      <c r="N344" s="31"/>
      <c r="O344" s="31"/>
      <c r="P344" s="31"/>
      <c r="Q344" s="31"/>
      <c r="R344" s="31"/>
      <c r="S344" s="31"/>
      <c r="T344" s="31"/>
      <c r="U344" s="31"/>
    </row>
    <row r="345" spans="1:21" ht="11.25" customHeight="1" x14ac:dyDescent="0.2">
      <c r="A345" s="31"/>
      <c r="B345" s="31"/>
      <c r="C345" s="31"/>
      <c r="D345" s="34"/>
      <c r="E345" s="31"/>
      <c r="F345" s="31"/>
      <c r="G345" s="31"/>
      <c r="H345" s="31"/>
      <c r="I345" s="31"/>
      <c r="J345" s="31"/>
      <c r="K345" s="31"/>
      <c r="L345" s="31"/>
      <c r="M345" s="31"/>
      <c r="N345" s="31"/>
      <c r="O345" s="31"/>
      <c r="P345" s="31"/>
      <c r="Q345" s="31"/>
      <c r="R345" s="31"/>
      <c r="S345" s="31"/>
      <c r="T345" s="31"/>
      <c r="U345" s="31"/>
    </row>
    <row r="346" spans="1:21" ht="11.25" customHeight="1" x14ac:dyDescent="0.2">
      <c r="A346" s="31"/>
      <c r="B346" s="31"/>
      <c r="C346" s="31"/>
      <c r="D346" s="34"/>
      <c r="E346" s="31"/>
      <c r="F346" s="31"/>
      <c r="G346" s="31"/>
      <c r="H346" s="31"/>
      <c r="I346" s="31"/>
      <c r="J346" s="31"/>
      <c r="K346" s="31"/>
      <c r="L346" s="31"/>
      <c r="M346" s="31"/>
      <c r="N346" s="31"/>
      <c r="O346" s="31"/>
      <c r="P346" s="31"/>
      <c r="Q346" s="31"/>
      <c r="R346" s="31"/>
      <c r="S346" s="31"/>
      <c r="T346" s="31"/>
      <c r="U346" s="31"/>
    </row>
    <row r="347" spans="1:21" ht="11.25" customHeight="1" x14ac:dyDescent="0.2">
      <c r="A347" s="31"/>
      <c r="B347" s="31"/>
      <c r="C347" s="31"/>
      <c r="D347" s="34"/>
      <c r="E347" s="31"/>
      <c r="F347" s="31"/>
      <c r="G347" s="31"/>
      <c r="H347" s="31"/>
      <c r="I347" s="31"/>
      <c r="J347" s="31"/>
      <c r="K347" s="31"/>
      <c r="L347" s="31"/>
      <c r="M347" s="31"/>
      <c r="N347" s="31"/>
      <c r="O347" s="31"/>
      <c r="P347" s="31"/>
      <c r="Q347" s="31"/>
      <c r="R347" s="31"/>
      <c r="S347" s="31"/>
      <c r="T347" s="31"/>
      <c r="U347" s="31"/>
    </row>
    <row r="348" spans="1:21" ht="11.25" customHeight="1" x14ac:dyDescent="0.2">
      <c r="A348" s="31"/>
      <c r="B348" s="31"/>
      <c r="C348" s="31"/>
      <c r="D348" s="34"/>
      <c r="E348" s="31"/>
      <c r="F348" s="31"/>
      <c r="G348" s="31"/>
      <c r="H348" s="31"/>
      <c r="I348" s="31"/>
      <c r="J348" s="31"/>
      <c r="K348" s="31"/>
      <c r="L348" s="31"/>
      <c r="M348" s="31"/>
      <c r="N348" s="31"/>
      <c r="O348" s="31"/>
      <c r="P348" s="31"/>
      <c r="Q348" s="31"/>
      <c r="R348" s="31"/>
      <c r="S348" s="31"/>
      <c r="T348" s="31"/>
      <c r="U348" s="31"/>
    </row>
    <row r="349" spans="1:21" ht="11.25" customHeight="1" x14ac:dyDescent="0.2">
      <c r="A349" s="31"/>
      <c r="B349" s="31"/>
      <c r="C349" s="31"/>
      <c r="D349" s="34"/>
      <c r="E349" s="31"/>
      <c r="F349" s="31"/>
      <c r="G349" s="31"/>
      <c r="H349" s="31"/>
      <c r="I349" s="31"/>
      <c r="J349" s="31"/>
      <c r="K349" s="31"/>
      <c r="L349" s="31"/>
      <c r="M349" s="31"/>
      <c r="N349" s="31"/>
      <c r="O349" s="31"/>
      <c r="P349" s="31"/>
      <c r="Q349" s="31"/>
      <c r="R349" s="31"/>
      <c r="S349" s="31"/>
      <c r="T349" s="31"/>
      <c r="U349" s="31"/>
    </row>
    <row r="350" spans="1:21" ht="11.25" customHeight="1" x14ac:dyDescent="0.2">
      <c r="A350" s="31"/>
      <c r="B350" s="31"/>
      <c r="C350" s="31"/>
      <c r="D350" s="34"/>
      <c r="E350" s="31"/>
      <c r="F350" s="31"/>
      <c r="G350" s="31"/>
      <c r="H350" s="31"/>
      <c r="I350" s="31"/>
      <c r="J350" s="31"/>
      <c r="K350" s="31"/>
      <c r="L350" s="31"/>
      <c r="M350" s="31"/>
      <c r="N350" s="31"/>
      <c r="O350" s="31"/>
      <c r="P350" s="31"/>
      <c r="Q350" s="31"/>
      <c r="R350" s="31"/>
      <c r="S350" s="31"/>
      <c r="T350" s="31"/>
      <c r="U350" s="31"/>
    </row>
    <row r="351" spans="1:21" ht="11.25" customHeight="1" x14ac:dyDescent="0.2">
      <c r="A351" s="31"/>
      <c r="B351" s="31"/>
      <c r="C351" s="31"/>
      <c r="D351" s="34"/>
      <c r="E351" s="31"/>
      <c r="F351" s="31"/>
      <c r="G351" s="31"/>
      <c r="H351" s="31"/>
      <c r="I351" s="31"/>
      <c r="J351" s="31"/>
      <c r="K351" s="31"/>
      <c r="L351" s="31"/>
      <c r="M351" s="31"/>
      <c r="N351" s="31"/>
      <c r="O351" s="31"/>
      <c r="P351" s="31"/>
      <c r="Q351" s="31"/>
      <c r="R351" s="31"/>
      <c r="S351" s="31"/>
      <c r="T351" s="31"/>
      <c r="U351" s="31"/>
    </row>
    <row r="352" spans="1:21" ht="11.25" customHeight="1" x14ac:dyDescent="0.2">
      <c r="A352" s="31"/>
      <c r="B352" s="31"/>
      <c r="C352" s="31"/>
      <c r="D352" s="34"/>
      <c r="E352" s="31"/>
      <c r="F352" s="31"/>
      <c r="G352" s="31"/>
      <c r="H352" s="31"/>
      <c r="I352" s="31"/>
      <c r="J352" s="31"/>
      <c r="K352" s="31"/>
      <c r="L352" s="31"/>
      <c r="M352" s="31"/>
      <c r="N352" s="31"/>
      <c r="O352" s="31"/>
      <c r="P352" s="31"/>
      <c r="Q352" s="31"/>
      <c r="R352" s="31"/>
      <c r="S352" s="31"/>
      <c r="T352" s="31"/>
      <c r="U352" s="31"/>
    </row>
    <row r="353" spans="1:21" ht="11.25" customHeight="1" x14ac:dyDescent="0.2">
      <c r="A353" s="31"/>
      <c r="B353" s="31"/>
      <c r="C353" s="31"/>
      <c r="D353" s="34"/>
      <c r="E353" s="31"/>
      <c r="F353" s="31"/>
      <c r="G353" s="31"/>
      <c r="H353" s="31"/>
      <c r="I353" s="31"/>
      <c r="J353" s="31"/>
      <c r="K353" s="31"/>
      <c r="L353" s="31"/>
      <c r="M353" s="31"/>
      <c r="N353" s="31"/>
      <c r="O353" s="31"/>
      <c r="P353" s="31"/>
      <c r="Q353" s="31"/>
      <c r="R353" s="31"/>
      <c r="S353" s="31"/>
      <c r="T353" s="31"/>
      <c r="U353" s="31"/>
    </row>
    <row r="354" spans="1:21" ht="11.25" customHeight="1" x14ac:dyDescent="0.2">
      <c r="A354" s="31"/>
      <c r="B354" s="31"/>
      <c r="C354" s="31"/>
      <c r="D354" s="34"/>
      <c r="E354" s="31"/>
      <c r="F354" s="31"/>
      <c r="G354" s="31"/>
      <c r="H354" s="31"/>
      <c r="I354" s="31"/>
      <c r="J354" s="31"/>
      <c r="K354" s="31"/>
      <c r="L354" s="31"/>
      <c r="M354" s="31"/>
      <c r="N354" s="31"/>
      <c r="O354" s="31"/>
      <c r="P354" s="31"/>
      <c r="Q354" s="31"/>
      <c r="R354" s="31"/>
      <c r="S354" s="31"/>
      <c r="T354" s="31"/>
      <c r="U354" s="31"/>
    </row>
    <row r="355" spans="1:21" ht="11.25" customHeight="1" x14ac:dyDescent="0.2">
      <c r="A355" s="31"/>
      <c r="B355" s="31"/>
      <c r="C355" s="31"/>
      <c r="D355" s="34"/>
      <c r="E355" s="31"/>
      <c r="F355" s="31"/>
      <c r="G355" s="31"/>
      <c r="H355" s="31"/>
      <c r="I355" s="31"/>
      <c r="J355" s="31"/>
      <c r="K355" s="31"/>
      <c r="L355" s="31"/>
      <c r="M355" s="31"/>
      <c r="N355" s="31"/>
      <c r="O355" s="31"/>
      <c r="P355" s="31"/>
      <c r="Q355" s="31"/>
      <c r="R355" s="31"/>
      <c r="S355" s="31"/>
      <c r="T355" s="31"/>
      <c r="U355" s="31"/>
    </row>
    <row r="356" spans="1:21" ht="11.25" customHeight="1" x14ac:dyDescent="0.2">
      <c r="A356" s="31"/>
      <c r="B356" s="31"/>
      <c r="C356" s="31"/>
      <c r="D356" s="34"/>
      <c r="E356" s="31"/>
      <c r="F356" s="31"/>
      <c r="G356" s="31"/>
      <c r="H356" s="31"/>
      <c r="I356" s="31"/>
      <c r="J356" s="31"/>
      <c r="K356" s="31"/>
      <c r="L356" s="31"/>
      <c r="M356" s="31"/>
      <c r="N356" s="31"/>
      <c r="O356" s="31"/>
      <c r="P356" s="31"/>
      <c r="Q356" s="31"/>
      <c r="R356" s="31"/>
      <c r="S356" s="31"/>
      <c r="T356" s="31"/>
      <c r="U356" s="31"/>
    </row>
    <row r="357" spans="1:21" ht="11.25" customHeight="1" x14ac:dyDescent="0.2">
      <c r="A357" s="31"/>
      <c r="B357" s="31"/>
      <c r="C357" s="31"/>
      <c r="D357" s="34"/>
      <c r="E357" s="31"/>
      <c r="F357" s="31"/>
      <c r="G357" s="31"/>
      <c r="H357" s="31"/>
      <c r="I357" s="31"/>
      <c r="J357" s="31"/>
      <c r="K357" s="31"/>
      <c r="L357" s="31"/>
      <c r="M357" s="31"/>
      <c r="N357" s="31"/>
      <c r="O357" s="31"/>
      <c r="P357" s="31"/>
      <c r="Q357" s="31"/>
      <c r="R357" s="31"/>
      <c r="S357" s="31"/>
      <c r="T357" s="31"/>
      <c r="U357" s="31"/>
    </row>
    <row r="358" spans="1:21" ht="11.25" customHeight="1" x14ac:dyDescent="0.2">
      <c r="A358" s="31"/>
      <c r="B358" s="31"/>
      <c r="C358" s="31"/>
      <c r="D358" s="34"/>
      <c r="E358" s="31"/>
      <c r="F358" s="31"/>
      <c r="G358" s="31"/>
      <c r="H358" s="31"/>
      <c r="I358" s="31"/>
      <c r="J358" s="31"/>
      <c r="K358" s="31"/>
      <c r="L358" s="31"/>
      <c r="M358" s="31"/>
      <c r="N358" s="31"/>
      <c r="O358" s="31"/>
      <c r="P358" s="31"/>
      <c r="Q358" s="31"/>
      <c r="R358" s="31"/>
      <c r="S358" s="31"/>
      <c r="T358" s="31"/>
      <c r="U358" s="31"/>
    </row>
    <row r="359" spans="1:21" ht="11.25" customHeight="1" x14ac:dyDescent="0.2">
      <c r="A359" s="31"/>
      <c r="B359" s="31"/>
      <c r="C359" s="31"/>
      <c r="D359" s="34"/>
      <c r="E359" s="31"/>
      <c r="F359" s="31"/>
      <c r="G359" s="31"/>
      <c r="H359" s="31"/>
      <c r="I359" s="31"/>
      <c r="J359" s="31"/>
      <c r="K359" s="31"/>
      <c r="L359" s="31"/>
      <c r="M359" s="31"/>
      <c r="N359" s="31"/>
      <c r="O359" s="31"/>
      <c r="P359" s="31"/>
      <c r="Q359" s="31"/>
      <c r="R359" s="31"/>
      <c r="S359" s="31"/>
      <c r="T359" s="31"/>
      <c r="U359" s="31"/>
    </row>
    <row r="360" spans="1:21" ht="11.25" customHeight="1" x14ac:dyDescent="0.2">
      <c r="A360" s="31"/>
      <c r="B360" s="31"/>
      <c r="C360" s="31"/>
      <c r="D360" s="34"/>
      <c r="E360" s="31"/>
      <c r="F360" s="31"/>
      <c r="G360" s="31"/>
      <c r="H360" s="31"/>
      <c r="I360" s="31"/>
      <c r="J360" s="31"/>
      <c r="K360" s="31"/>
      <c r="L360" s="31"/>
      <c r="M360" s="31"/>
      <c r="N360" s="31"/>
      <c r="O360" s="31"/>
      <c r="P360" s="31"/>
      <c r="Q360" s="31"/>
      <c r="R360" s="31"/>
      <c r="S360" s="31"/>
      <c r="T360" s="31"/>
      <c r="U360" s="31"/>
    </row>
    <row r="361" spans="1:21" ht="11.25" customHeight="1" x14ac:dyDescent="0.2">
      <c r="A361" s="31"/>
      <c r="B361" s="31"/>
      <c r="C361" s="31"/>
      <c r="D361" s="34"/>
      <c r="E361" s="31"/>
      <c r="F361" s="31"/>
      <c r="G361" s="31"/>
      <c r="H361" s="31"/>
      <c r="I361" s="31"/>
      <c r="J361" s="31"/>
      <c r="K361" s="31"/>
      <c r="L361" s="31"/>
      <c r="M361" s="31"/>
      <c r="N361" s="31"/>
      <c r="O361" s="31"/>
      <c r="P361" s="31"/>
      <c r="Q361" s="31"/>
      <c r="R361" s="31"/>
      <c r="S361" s="31"/>
      <c r="T361" s="31"/>
      <c r="U361" s="31"/>
    </row>
    <row r="362" spans="1:21" ht="11.25" customHeight="1" x14ac:dyDescent="0.2">
      <c r="A362" s="31"/>
      <c r="B362" s="31"/>
      <c r="C362" s="31"/>
      <c r="D362" s="34"/>
      <c r="E362" s="31"/>
      <c r="F362" s="31"/>
      <c r="G362" s="31"/>
      <c r="H362" s="31"/>
      <c r="I362" s="31"/>
      <c r="J362" s="31"/>
      <c r="K362" s="31"/>
      <c r="L362" s="31"/>
      <c r="M362" s="31"/>
      <c r="N362" s="31"/>
      <c r="O362" s="31"/>
      <c r="P362" s="31"/>
      <c r="Q362" s="31"/>
      <c r="R362" s="31"/>
      <c r="S362" s="31"/>
      <c r="T362" s="31"/>
      <c r="U362" s="31"/>
    </row>
    <row r="363" spans="1:21" ht="11.25" customHeight="1" x14ac:dyDescent="0.2">
      <c r="A363" s="31"/>
      <c r="B363" s="31"/>
      <c r="C363" s="31"/>
      <c r="D363" s="34"/>
      <c r="E363" s="31"/>
      <c r="F363" s="31"/>
      <c r="G363" s="31"/>
      <c r="H363" s="31"/>
      <c r="I363" s="31"/>
      <c r="J363" s="31"/>
      <c r="K363" s="31"/>
      <c r="L363" s="31"/>
      <c r="M363" s="31"/>
      <c r="N363" s="31"/>
      <c r="O363" s="31"/>
      <c r="P363" s="31"/>
      <c r="Q363" s="31"/>
      <c r="R363" s="31"/>
      <c r="S363" s="31"/>
      <c r="T363" s="31"/>
      <c r="U363" s="31"/>
    </row>
    <row r="364" spans="1:21" ht="11.25" customHeight="1" x14ac:dyDescent="0.2">
      <c r="A364" s="31"/>
      <c r="B364" s="31"/>
      <c r="C364" s="31"/>
      <c r="D364" s="34"/>
      <c r="E364" s="31"/>
      <c r="F364" s="31"/>
      <c r="G364" s="31"/>
      <c r="H364" s="31"/>
      <c r="I364" s="31"/>
      <c r="J364" s="31"/>
      <c r="K364" s="31"/>
      <c r="L364" s="31"/>
      <c r="M364" s="31"/>
      <c r="N364" s="31"/>
      <c r="O364" s="31"/>
      <c r="P364" s="31"/>
      <c r="Q364" s="31"/>
      <c r="R364" s="31"/>
      <c r="S364" s="31"/>
      <c r="T364" s="31"/>
      <c r="U364" s="31"/>
    </row>
    <row r="365" spans="1:21" ht="11.25" customHeight="1" x14ac:dyDescent="0.2">
      <c r="A365" s="31"/>
      <c r="B365" s="31"/>
      <c r="C365" s="31"/>
      <c r="D365" s="34"/>
      <c r="E365" s="31"/>
      <c r="F365" s="31"/>
      <c r="G365" s="31"/>
      <c r="H365" s="31"/>
      <c r="I365" s="31"/>
      <c r="J365" s="31"/>
      <c r="K365" s="31"/>
      <c r="L365" s="31"/>
      <c r="M365" s="31"/>
      <c r="N365" s="31"/>
      <c r="O365" s="31"/>
      <c r="P365" s="31"/>
      <c r="Q365" s="31"/>
      <c r="R365" s="31"/>
      <c r="S365" s="31"/>
      <c r="T365" s="31"/>
      <c r="U365" s="31"/>
    </row>
    <row r="366" spans="1:21" ht="11.25" customHeight="1" x14ac:dyDescent="0.2">
      <c r="A366" s="31"/>
      <c r="B366" s="31"/>
      <c r="C366" s="31"/>
      <c r="D366" s="34"/>
      <c r="E366" s="31"/>
      <c r="F366" s="31"/>
      <c r="G366" s="31"/>
      <c r="H366" s="31"/>
      <c r="I366" s="31"/>
      <c r="J366" s="31"/>
      <c r="K366" s="31"/>
      <c r="L366" s="31"/>
      <c r="M366" s="31"/>
      <c r="N366" s="31"/>
      <c r="O366" s="31"/>
      <c r="P366" s="31"/>
      <c r="Q366" s="31"/>
      <c r="R366" s="31"/>
      <c r="S366" s="31"/>
      <c r="T366" s="31"/>
      <c r="U366" s="31"/>
    </row>
    <row r="367" spans="1:21" ht="11.25" customHeight="1" x14ac:dyDescent="0.2">
      <c r="A367" s="31"/>
      <c r="B367" s="31"/>
      <c r="C367" s="31"/>
      <c r="D367" s="34"/>
      <c r="E367" s="31"/>
      <c r="F367" s="31"/>
      <c r="G367" s="31"/>
      <c r="H367" s="31"/>
      <c r="I367" s="31"/>
      <c r="J367" s="31"/>
      <c r="K367" s="31"/>
      <c r="L367" s="31"/>
      <c r="M367" s="31"/>
      <c r="N367" s="31"/>
      <c r="O367" s="31"/>
      <c r="P367" s="31"/>
      <c r="Q367" s="31"/>
      <c r="R367" s="31"/>
      <c r="S367" s="31"/>
      <c r="T367" s="31"/>
      <c r="U367" s="31"/>
    </row>
    <row r="368" spans="1:21" ht="11.25" customHeight="1" x14ac:dyDescent="0.2">
      <c r="A368" s="31"/>
      <c r="B368" s="31"/>
      <c r="C368" s="31"/>
      <c r="D368" s="34"/>
      <c r="E368" s="31"/>
      <c r="F368" s="31"/>
      <c r="G368" s="31"/>
      <c r="H368" s="31"/>
      <c r="I368" s="31"/>
      <c r="J368" s="31"/>
      <c r="K368" s="31"/>
      <c r="L368" s="31"/>
      <c r="M368" s="31"/>
      <c r="N368" s="31"/>
      <c r="O368" s="31"/>
      <c r="P368" s="31"/>
      <c r="Q368" s="31"/>
      <c r="R368" s="31"/>
      <c r="S368" s="31"/>
      <c r="T368" s="31"/>
      <c r="U368" s="31"/>
    </row>
    <row r="369" spans="1:21" ht="11.25" customHeight="1" x14ac:dyDescent="0.2">
      <c r="A369" s="31"/>
      <c r="B369" s="31"/>
      <c r="C369" s="31"/>
      <c r="D369" s="34"/>
      <c r="E369" s="31"/>
      <c r="F369" s="31"/>
      <c r="G369" s="31"/>
      <c r="H369" s="31"/>
      <c r="I369" s="31"/>
      <c r="J369" s="31"/>
      <c r="K369" s="31"/>
      <c r="L369" s="31"/>
      <c r="M369" s="31"/>
      <c r="N369" s="31"/>
      <c r="O369" s="31"/>
      <c r="P369" s="31"/>
      <c r="Q369" s="31"/>
      <c r="R369" s="31"/>
      <c r="S369" s="31"/>
      <c r="T369" s="31"/>
      <c r="U369" s="31"/>
    </row>
    <row r="370" spans="1:21" ht="11.25" customHeight="1" x14ac:dyDescent="0.2">
      <c r="A370" s="31"/>
      <c r="B370" s="31"/>
      <c r="C370" s="31"/>
      <c r="D370" s="34"/>
      <c r="E370" s="31"/>
      <c r="F370" s="31"/>
      <c r="G370" s="31"/>
      <c r="H370" s="31"/>
      <c r="I370" s="31"/>
      <c r="J370" s="31"/>
      <c r="K370" s="31"/>
      <c r="L370" s="31"/>
      <c r="M370" s="31"/>
      <c r="N370" s="31"/>
      <c r="O370" s="31"/>
      <c r="P370" s="31"/>
      <c r="Q370" s="31"/>
      <c r="R370" s="31"/>
      <c r="S370" s="31"/>
      <c r="T370" s="31"/>
      <c r="U370" s="31"/>
    </row>
    <row r="371" spans="1:21" ht="11.25" customHeight="1" x14ac:dyDescent="0.2">
      <c r="A371" s="31"/>
      <c r="B371" s="31"/>
      <c r="C371" s="31"/>
      <c r="D371" s="34"/>
      <c r="E371" s="31"/>
      <c r="F371" s="31"/>
      <c r="G371" s="31"/>
      <c r="H371" s="31"/>
      <c r="I371" s="31"/>
      <c r="J371" s="31"/>
      <c r="K371" s="31"/>
      <c r="L371" s="31"/>
      <c r="M371" s="31"/>
      <c r="N371" s="31"/>
      <c r="O371" s="31"/>
      <c r="P371" s="31"/>
      <c r="Q371" s="31"/>
      <c r="R371" s="31"/>
      <c r="S371" s="31"/>
      <c r="T371" s="31"/>
      <c r="U371" s="31"/>
    </row>
    <row r="372" spans="1:21" ht="11.25" customHeight="1" x14ac:dyDescent="0.2">
      <c r="A372" s="31"/>
      <c r="B372" s="31"/>
      <c r="C372" s="31"/>
      <c r="D372" s="34"/>
      <c r="E372" s="31"/>
      <c r="F372" s="31"/>
      <c r="G372" s="31"/>
      <c r="H372" s="31"/>
      <c r="I372" s="31"/>
      <c r="J372" s="31"/>
      <c r="K372" s="31"/>
      <c r="L372" s="31"/>
      <c r="M372" s="31"/>
      <c r="N372" s="31"/>
      <c r="O372" s="31"/>
      <c r="P372" s="31"/>
      <c r="Q372" s="31"/>
      <c r="R372" s="31"/>
      <c r="S372" s="31"/>
      <c r="T372" s="31"/>
      <c r="U372" s="31"/>
    </row>
    <row r="373" spans="1:21" ht="11.25" customHeight="1" x14ac:dyDescent="0.2">
      <c r="A373" s="31"/>
      <c r="B373" s="31"/>
      <c r="C373" s="31"/>
      <c r="D373" s="34"/>
      <c r="E373" s="31"/>
      <c r="F373" s="31"/>
      <c r="G373" s="31"/>
      <c r="H373" s="31"/>
      <c r="I373" s="31"/>
      <c r="J373" s="31"/>
      <c r="K373" s="31"/>
      <c r="L373" s="31"/>
      <c r="M373" s="31"/>
      <c r="N373" s="31"/>
      <c r="O373" s="31"/>
      <c r="P373" s="31"/>
      <c r="Q373" s="31"/>
      <c r="R373" s="31"/>
      <c r="S373" s="31"/>
      <c r="T373" s="31"/>
      <c r="U373" s="31"/>
    </row>
    <row r="374" spans="1:21" ht="11.25" customHeight="1" x14ac:dyDescent="0.2">
      <c r="A374" s="31"/>
      <c r="B374" s="31"/>
      <c r="C374" s="31"/>
      <c r="D374" s="34"/>
      <c r="E374" s="31"/>
      <c r="F374" s="31"/>
      <c r="G374" s="31"/>
      <c r="H374" s="31"/>
      <c r="I374" s="31"/>
      <c r="J374" s="31"/>
      <c r="K374" s="31"/>
      <c r="L374" s="31"/>
      <c r="M374" s="31"/>
      <c r="N374" s="31"/>
      <c r="O374" s="31"/>
      <c r="P374" s="31"/>
      <c r="Q374" s="31"/>
      <c r="R374" s="31"/>
      <c r="S374" s="31"/>
      <c r="T374" s="31"/>
      <c r="U374" s="31"/>
    </row>
    <row r="375" spans="1:21" ht="11.25" customHeight="1" x14ac:dyDescent="0.2">
      <c r="A375" s="31"/>
      <c r="B375" s="31"/>
      <c r="C375" s="31"/>
      <c r="D375" s="34"/>
      <c r="E375" s="31"/>
      <c r="F375" s="31"/>
      <c r="G375" s="31"/>
      <c r="H375" s="31"/>
      <c r="I375" s="31"/>
      <c r="J375" s="31"/>
      <c r="K375" s="31"/>
      <c r="L375" s="31"/>
      <c r="M375" s="31"/>
      <c r="N375" s="31"/>
      <c r="O375" s="31"/>
      <c r="P375" s="31"/>
      <c r="Q375" s="31"/>
      <c r="R375" s="31"/>
      <c r="S375" s="31"/>
      <c r="T375" s="31"/>
      <c r="U375" s="31"/>
    </row>
    <row r="376" spans="1:21" ht="11.25" customHeight="1" x14ac:dyDescent="0.2">
      <c r="A376" s="31"/>
      <c r="B376" s="31"/>
      <c r="C376" s="31"/>
      <c r="D376" s="34"/>
      <c r="E376" s="31"/>
      <c r="F376" s="31"/>
      <c r="G376" s="31"/>
      <c r="H376" s="31"/>
      <c r="I376" s="31"/>
      <c r="J376" s="31"/>
      <c r="K376" s="31"/>
      <c r="L376" s="31"/>
      <c r="M376" s="31"/>
      <c r="N376" s="31"/>
      <c r="O376" s="31"/>
      <c r="P376" s="31"/>
      <c r="Q376" s="31"/>
      <c r="R376" s="31"/>
      <c r="S376" s="31"/>
      <c r="T376" s="31"/>
      <c r="U376" s="31"/>
    </row>
    <row r="377" spans="1:21" ht="11.25" customHeight="1" x14ac:dyDescent="0.2">
      <c r="A377" s="31"/>
      <c r="B377" s="31"/>
      <c r="C377" s="31"/>
      <c r="D377" s="34"/>
      <c r="E377" s="31"/>
      <c r="F377" s="31"/>
      <c r="G377" s="31"/>
      <c r="H377" s="31"/>
      <c r="I377" s="31"/>
      <c r="J377" s="31"/>
      <c r="K377" s="31"/>
      <c r="L377" s="31"/>
      <c r="M377" s="31"/>
      <c r="N377" s="31"/>
      <c r="O377" s="31"/>
      <c r="P377" s="31"/>
      <c r="Q377" s="31"/>
      <c r="R377" s="31"/>
      <c r="S377" s="31"/>
      <c r="T377" s="31"/>
      <c r="U377" s="31"/>
    </row>
    <row r="378" spans="1:21" ht="11.25" customHeight="1" x14ac:dyDescent="0.2">
      <c r="A378" s="31"/>
      <c r="B378" s="31"/>
      <c r="C378" s="31"/>
      <c r="D378" s="34"/>
      <c r="E378" s="31"/>
      <c r="F378" s="31"/>
      <c r="G378" s="31"/>
      <c r="H378" s="31"/>
      <c r="I378" s="31"/>
      <c r="J378" s="31"/>
      <c r="K378" s="31"/>
      <c r="L378" s="31"/>
      <c r="M378" s="31"/>
      <c r="N378" s="31"/>
      <c r="O378" s="31"/>
      <c r="P378" s="31"/>
      <c r="Q378" s="31"/>
      <c r="R378" s="31"/>
      <c r="S378" s="31"/>
      <c r="T378" s="31"/>
      <c r="U378" s="31"/>
    </row>
    <row r="379" spans="1:21" ht="11.25" customHeight="1" x14ac:dyDescent="0.2">
      <c r="A379" s="31"/>
      <c r="B379" s="31"/>
      <c r="C379" s="31"/>
      <c r="D379" s="34"/>
      <c r="E379" s="31"/>
      <c r="F379" s="31"/>
      <c r="G379" s="31"/>
      <c r="H379" s="31"/>
      <c r="I379" s="31"/>
      <c r="J379" s="31"/>
      <c r="K379" s="31"/>
      <c r="L379" s="31"/>
      <c r="M379" s="31"/>
      <c r="N379" s="31"/>
      <c r="O379" s="31"/>
      <c r="P379" s="31"/>
      <c r="Q379" s="31"/>
      <c r="R379" s="31"/>
      <c r="S379" s="31"/>
      <c r="T379" s="31"/>
      <c r="U379" s="31"/>
    </row>
    <row r="380" spans="1:21" ht="11.25" customHeight="1" x14ac:dyDescent="0.2">
      <c r="A380" s="31"/>
      <c r="B380" s="31"/>
      <c r="C380" s="31"/>
      <c r="D380" s="34"/>
      <c r="E380" s="31"/>
      <c r="F380" s="31"/>
      <c r="G380" s="31"/>
      <c r="H380" s="31"/>
      <c r="I380" s="31"/>
      <c r="J380" s="31"/>
      <c r="K380" s="31"/>
      <c r="L380" s="31"/>
      <c r="M380" s="31"/>
      <c r="N380" s="31"/>
      <c r="O380" s="31"/>
      <c r="P380" s="31"/>
      <c r="Q380" s="31"/>
      <c r="R380" s="31"/>
      <c r="S380" s="31"/>
      <c r="T380" s="31"/>
      <c r="U380" s="31"/>
    </row>
    <row r="381" spans="1:21" ht="11.25" customHeight="1" x14ac:dyDescent="0.2">
      <c r="A381" s="31"/>
      <c r="B381" s="31"/>
      <c r="C381" s="31"/>
      <c r="D381" s="34"/>
      <c r="E381" s="31"/>
      <c r="F381" s="31"/>
      <c r="G381" s="31"/>
      <c r="H381" s="31"/>
      <c r="I381" s="31"/>
      <c r="J381" s="31"/>
      <c r="K381" s="31"/>
      <c r="L381" s="31"/>
      <c r="M381" s="31"/>
      <c r="N381" s="31"/>
      <c r="O381" s="31"/>
      <c r="P381" s="31"/>
      <c r="Q381" s="31"/>
      <c r="R381" s="31"/>
      <c r="S381" s="31"/>
      <c r="T381" s="31"/>
      <c r="U381" s="31"/>
    </row>
    <row r="382" spans="1:21" ht="11.25" customHeight="1" x14ac:dyDescent="0.2">
      <c r="A382" s="31"/>
      <c r="B382" s="31"/>
      <c r="C382" s="31"/>
      <c r="D382" s="34"/>
      <c r="E382" s="31"/>
      <c r="F382" s="31"/>
      <c r="G382" s="31"/>
      <c r="H382" s="31"/>
      <c r="I382" s="31"/>
      <c r="J382" s="31"/>
      <c r="K382" s="31"/>
      <c r="L382" s="31"/>
      <c r="M382" s="31"/>
      <c r="N382" s="31"/>
      <c r="O382" s="31"/>
      <c r="P382" s="31"/>
      <c r="Q382" s="31"/>
      <c r="R382" s="31"/>
      <c r="S382" s="31"/>
      <c r="T382" s="31"/>
      <c r="U382" s="31"/>
    </row>
    <row r="383" spans="1:21" ht="11.25" customHeight="1" x14ac:dyDescent="0.2">
      <c r="A383" s="31"/>
      <c r="B383" s="31"/>
      <c r="C383" s="31"/>
      <c r="D383" s="34"/>
      <c r="E383" s="31"/>
      <c r="F383" s="31"/>
      <c r="G383" s="31"/>
      <c r="H383" s="31"/>
      <c r="I383" s="31"/>
      <c r="J383" s="31"/>
      <c r="K383" s="31"/>
      <c r="L383" s="31"/>
      <c r="M383" s="31"/>
      <c r="N383" s="31"/>
      <c r="O383" s="31"/>
      <c r="P383" s="31"/>
      <c r="Q383" s="31"/>
      <c r="R383" s="31"/>
      <c r="S383" s="31"/>
      <c r="T383" s="31"/>
      <c r="U383" s="31"/>
    </row>
    <row r="384" spans="1:21" ht="11.25" customHeight="1" x14ac:dyDescent="0.2">
      <c r="A384" s="31"/>
      <c r="B384" s="31"/>
      <c r="C384" s="31"/>
      <c r="D384" s="34"/>
      <c r="E384" s="31"/>
      <c r="F384" s="31"/>
      <c r="G384" s="31"/>
      <c r="H384" s="31"/>
      <c r="I384" s="31"/>
      <c r="J384" s="31"/>
      <c r="K384" s="31"/>
      <c r="L384" s="31"/>
      <c r="M384" s="31"/>
      <c r="N384" s="31"/>
      <c r="O384" s="31"/>
      <c r="P384" s="31"/>
      <c r="Q384" s="31"/>
      <c r="R384" s="31"/>
      <c r="S384" s="31"/>
      <c r="T384" s="31"/>
      <c r="U384" s="31"/>
    </row>
    <row r="385" spans="1:21" ht="11.25" customHeight="1" x14ac:dyDescent="0.2">
      <c r="A385" s="31"/>
      <c r="B385" s="31"/>
      <c r="C385" s="31"/>
      <c r="D385" s="34"/>
      <c r="E385" s="31"/>
      <c r="F385" s="31"/>
      <c r="G385" s="31"/>
      <c r="H385" s="31"/>
      <c r="I385" s="31"/>
      <c r="J385" s="31"/>
      <c r="K385" s="31"/>
      <c r="L385" s="31"/>
      <c r="M385" s="31"/>
      <c r="N385" s="31"/>
      <c r="O385" s="31"/>
      <c r="P385" s="31"/>
      <c r="Q385" s="31"/>
      <c r="R385" s="31"/>
      <c r="S385" s="31"/>
      <c r="T385" s="31"/>
      <c r="U385" s="31"/>
    </row>
    <row r="386" spans="1:21" ht="11.25" customHeight="1" x14ac:dyDescent="0.2">
      <c r="A386" s="31"/>
      <c r="B386" s="31"/>
      <c r="C386" s="31"/>
      <c r="D386" s="34"/>
      <c r="E386" s="31"/>
      <c r="F386" s="31"/>
      <c r="G386" s="31"/>
      <c r="H386" s="31"/>
      <c r="I386" s="31"/>
      <c r="J386" s="31"/>
      <c r="K386" s="31"/>
      <c r="L386" s="31"/>
      <c r="M386" s="31"/>
      <c r="N386" s="31"/>
      <c r="O386" s="31"/>
      <c r="P386" s="31"/>
      <c r="Q386" s="31"/>
      <c r="R386" s="31"/>
      <c r="S386" s="31"/>
      <c r="T386" s="31"/>
      <c r="U386" s="31"/>
    </row>
    <row r="387" spans="1:21" ht="11.25" customHeight="1" x14ac:dyDescent="0.2">
      <c r="A387" s="31"/>
      <c r="B387" s="31"/>
      <c r="C387" s="31"/>
      <c r="D387" s="34"/>
      <c r="E387" s="31"/>
      <c r="F387" s="31"/>
      <c r="G387" s="31"/>
      <c r="H387" s="31"/>
      <c r="I387" s="31"/>
      <c r="J387" s="31"/>
      <c r="K387" s="31"/>
      <c r="L387" s="31"/>
      <c r="M387" s="31"/>
      <c r="N387" s="31"/>
      <c r="O387" s="31"/>
      <c r="P387" s="31"/>
      <c r="Q387" s="31"/>
      <c r="R387" s="31"/>
      <c r="S387" s="31"/>
      <c r="T387" s="31"/>
      <c r="U387" s="31"/>
    </row>
    <row r="388" spans="1:21" ht="11.25" customHeight="1" x14ac:dyDescent="0.2">
      <c r="A388" s="31"/>
      <c r="B388" s="31"/>
      <c r="C388" s="31"/>
      <c r="D388" s="34"/>
      <c r="E388" s="31"/>
      <c r="F388" s="31"/>
      <c r="G388" s="31"/>
      <c r="H388" s="31"/>
      <c r="I388" s="31"/>
      <c r="J388" s="31"/>
      <c r="K388" s="31"/>
      <c r="L388" s="31"/>
      <c r="M388" s="31"/>
      <c r="N388" s="31"/>
      <c r="O388" s="31"/>
      <c r="P388" s="31"/>
      <c r="Q388" s="31"/>
      <c r="R388" s="31"/>
      <c r="S388" s="31"/>
      <c r="T388" s="31"/>
      <c r="U388" s="31"/>
    </row>
    <row r="389" spans="1:21" ht="11.25" customHeight="1" x14ac:dyDescent="0.2">
      <c r="A389" s="31"/>
      <c r="B389" s="31"/>
      <c r="C389" s="31"/>
      <c r="D389" s="34"/>
      <c r="E389" s="31"/>
      <c r="F389" s="31"/>
      <c r="G389" s="31"/>
      <c r="H389" s="31"/>
      <c r="I389" s="31"/>
      <c r="J389" s="31"/>
      <c r="K389" s="31"/>
      <c r="L389" s="31"/>
      <c r="M389" s="31"/>
      <c r="N389" s="31"/>
      <c r="O389" s="31"/>
      <c r="P389" s="31"/>
      <c r="Q389" s="31"/>
      <c r="R389" s="31"/>
      <c r="S389" s="31"/>
      <c r="T389" s="31"/>
      <c r="U389" s="31"/>
    </row>
    <row r="390" spans="1:21" ht="11.25" customHeight="1" x14ac:dyDescent="0.2">
      <c r="A390" s="31"/>
      <c r="B390" s="31"/>
      <c r="C390" s="31"/>
      <c r="D390" s="34"/>
      <c r="E390" s="31"/>
      <c r="F390" s="31"/>
      <c r="G390" s="31"/>
      <c r="H390" s="31"/>
      <c r="I390" s="31"/>
      <c r="J390" s="31"/>
      <c r="K390" s="31"/>
      <c r="L390" s="31"/>
      <c r="M390" s="31"/>
      <c r="N390" s="31"/>
      <c r="O390" s="31"/>
      <c r="P390" s="31"/>
      <c r="Q390" s="31"/>
      <c r="R390" s="31"/>
      <c r="S390" s="31"/>
      <c r="T390" s="31"/>
      <c r="U390" s="31"/>
    </row>
    <row r="391" spans="1:21" ht="11.25" customHeight="1" x14ac:dyDescent="0.2">
      <c r="A391" s="31"/>
      <c r="B391" s="31"/>
      <c r="C391" s="31"/>
      <c r="D391" s="34"/>
      <c r="E391" s="31"/>
      <c r="F391" s="31"/>
      <c r="G391" s="31"/>
      <c r="H391" s="31"/>
      <c r="I391" s="31"/>
      <c r="J391" s="31"/>
      <c r="K391" s="31"/>
      <c r="L391" s="31"/>
      <c r="M391" s="31"/>
      <c r="N391" s="31"/>
      <c r="O391" s="31"/>
      <c r="P391" s="31"/>
      <c r="Q391" s="31"/>
      <c r="R391" s="31"/>
      <c r="S391" s="31"/>
      <c r="T391" s="31"/>
      <c r="U391" s="31"/>
    </row>
    <row r="392" spans="1:21" ht="11.25" customHeight="1" x14ac:dyDescent="0.2">
      <c r="A392" s="31"/>
      <c r="B392" s="31"/>
      <c r="C392" s="31"/>
      <c r="D392" s="34"/>
      <c r="E392" s="31"/>
      <c r="F392" s="31"/>
      <c r="G392" s="31"/>
      <c r="H392" s="31"/>
      <c r="I392" s="31"/>
      <c r="J392" s="31"/>
      <c r="K392" s="31"/>
      <c r="L392" s="31"/>
      <c r="M392" s="31"/>
      <c r="N392" s="31"/>
      <c r="O392" s="31"/>
      <c r="P392" s="31"/>
      <c r="Q392" s="31"/>
      <c r="R392" s="31"/>
      <c r="S392" s="31"/>
      <c r="T392" s="31"/>
      <c r="U392" s="31"/>
    </row>
    <row r="393" spans="1:21" ht="11.25" customHeight="1" x14ac:dyDescent="0.2">
      <c r="A393" s="31"/>
      <c r="B393" s="31"/>
      <c r="C393" s="31"/>
      <c r="D393" s="34"/>
      <c r="E393" s="31"/>
      <c r="F393" s="31"/>
      <c r="G393" s="31"/>
      <c r="H393" s="31"/>
      <c r="I393" s="31"/>
      <c r="J393" s="31"/>
      <c r="K393" s="31"/>
      <c r="L393" s="31"/>
      <c r="M393" s="31"/>
      <c r="N393" s="31"/>
      <c r="O393" s="31"/>
      <c r="P393" s="31"/>
      <c r="Q393" s="31"/>
      <c r="R393" s="31"/>
      <c r="S393" s="31"/>
      <c r="T393" s="31"/>
      <c r="U393" s="31"/>
    </row>
    <row r="394" spans="1:21" ht="11.25" customHeight="1" x14ac:dyDescent="0.2">
      <c r="A394" s="31"/>
      <c r="B394" s="31"/>
      <c r="C394" s="31"/>
      <c r="D394" s="34"/>
      <c r="E394" s="31"/>
      <c r="F394" s="31"/>
      <c r="G394" s="31"/>
      <c r="H394" s="31"/>
      <c r="I394" s="31"/>
      <c r="J394" s="31"/>
      <c r="K394" s="31"/>
      <c r="L394" s="31"/>
      <c r="M394" s="31"/>
      <c r="N394" s="31"/>
      <c r="O394" s="31"/>
      <c r="P394" s="31"/>
      <c r="Q394" s="31"/>
      <c r="R394" s="31"/>
      <c r="S394" s="31"/>
      <c r="T394" s="31"/>
      <c r="U394" s="31"/>
    </row>
    <row r="395" spans="1:21" ht="11.25" customHeight="1" x14ac:dyDescent="0.2">
      <c r="A395" s="31"/>
      <c r="B395" s="31"/>
      <c r="C395" s="31"/>
      <c r="D395" s="34"/>
      <c r="E395" s="31"/>
      <c r="F395" s="31"/>
      <c r="G395" s="31"/>
      <c r="H395" s="31"/>
      <c r="I395" s="31"/>
      <c r="J395" s="31"/>
      <c r="K395" s="31"/>
      <c r="L395" s="31"/>
      <c r="M395" s="31"/>
      <c r="N395" s="31"/>
      <c r="O395" s="31"/>
      <c r="P395" s="31"/>
      <c r="Q395" s="31"/>
      <c r="R395" s="31"/>
      <c r="S395" s="31"/>
      <c r="T395" s="31"/>
      <c r="U395" s="31"/>
    </row>
    <row r="396" spans="1:21" ht="11.25" customHeight="1" x14ac:dyDescent="0.2">
      <c r="A396" s="31"/>
      <c r="B396" s="31"/>
      <c r="C396" s="31"/>
      <c r="D396" s="34"/>
      <c r="E396" s="31"/>
      <c r="F396" s="31"/>
      <c r="G396" s="31"/>
      <c r="H396" s="31"/>
      <c r="I396" s="31"/>
      <c r="J396" s="31"/>
      <c r="K396" s="31"/>
      <c r="L396" s="31"/>
      <c r="M396" s="31"/>
      <c r="N396" s="31"/>
      <c r="O396" s="31"/>
      <c r="P396" s="31"/>
      <c r="Q396" s="31"/>
      <c r="R396" s="31"/>
      <c r="S396" s="31"/>
      <c r="T396" s="31"/>
      <c r="U396" s="31"/>
    </row>
    <row r="397" spans="1:21" ht="11.25" customHeight="1" x14ac:dyDescent="0.2">
      <c r="A397" s="31"/>
      <c r="B397" s="31"/>
      <c r="C397" s="31"/>
      <c r="D397" s="34"/>
      <c r="E397" s="31"/>
      <c r="F397" s="31"/>
      <c r="G397" s="31"/>
      <c r="H397" s="31"/>
      <c r="I397" s="31"/>
      <c r="J397" s="31"/>
      <c r="K397" s="31"/>
      <c r="L397" s="31"/>
      <c r="M397" s="31"/>
      <c r="N397" s="31"/>
      <c r="O397" s="31"/>
      <c r="P397" s="31"/>
      <c r="Q397" s="31"/>
      <c r="R397" s="31"/>
      <c r="S397" s="31"/>
      <c r="T397" s="31"/>
      <c r="U397" s="31"/>
    </row>
    <row r="398" spans="1:21" ht="11.25" customHeight="1" x14ac:dyDescent="0.2">
      <c r="A398" s="31"/>
      <c r="B398" s="31"/>
      <c r="C398" s="31"/>
      <c r="D398" s="34"/>
      <c r="E398" s="31"/>
      <c r="F398" s="31"/>
      <c r="G398" s="31"/>
      <c r="H398" s="31"/>
      <c r="I398" s="31"/>
      <c r="J398" s="31"/>
      <c r="K398" s="31"/>
      <c r="L398" s="31"/>
      <c r="M398" s="31"/>
      <c r="N398" s="31"/>
      <c r="O398" s="31"/>
      <c r="P398" s="31"/>
      <c r="Q398" s="31"/>
      <c r="R398" s="31"/>
      <c r="S398" s="31"/>
      <c r="T398" s="31"/>
      <c r="U398" s="31"/>
    </row>
    <row r="399" spans="1:21" ht="11.25" customHeight="1" x14ac:dyDescent="0.2">
      <c r="A399" s="31"/>
      <c r="B399" s="31"/>
      <c r="C399" s="31"/>
      <c r="D399" s="34"/>
      <c r="E399" s="31"/>
      <c r="F399" s="31"/>
      <c r="G399" s="31"/>
      <c r="H399" s="31"/>
      <c r="I399" s="31"/>
      <c r="J399" s="31"/>
      <c r="K399" s="31"/>
      <c r="L399" s="31"/>
      <c r="M399" s="31"/>
      <c r="N399" s="31"/>
      <c r="O399" s="31"/>
      <c r="P399" s="31"/>
      <c r="Q399" s="31"/>
      <c r="R399" s="31"/>
      <c r="S399" s="31"/>
      <c r="T399" s="31"/>
      <c r="U399" s="31"/>
    </row>
    <row r="400" spans="1:21" ht="11.25" customHeight="1" x14ac:dyDescent="0.2">
      <c r="A400" s="31"/>
      <c r="B400" s="31"/>
      <c r="C400" s="31"/>
      <c r="D400" s="34"/>
      <c r="E400" s="31"/>
      <c r="F400" s="31"/>
      <c r="G400" s="31"/>
      <c r="H400" s="31"/>
      <c r="I400" s="31"/>
      <c r="J400" s="31"/>
      <c r="K400" s="31"/>
      <c r="L400" s="31"/>
      <c r="M400" s="31"/>
      <c r="N400" s="31"/>
      <c r="O400" s="31"/>
      <c r="P400" s="31"/>
      <c r="Q400" s="31"/>
      <c r="R400" s="31"/>
      <c r="S400" s="31"/>
      <c r="T400" s="31"/>
      <c r="U400" s="31"/>
    </row>
    <row r="401" spans="1:21" ht="11.25" customHeight="1" x14ac:dyDescent="0.2">
      <c r="A401" s="31"/>
      <c r="B401" s="31"/>
      <c r="C401" s="31"/>
      <c r="D401" s="34"/>
      <c r="E401" s="31"/>
      <c r="F401" s="31"/>
      <c r="G401" s="31"/>
      <c r="H401" s="31"/>
      <c r="I401" s="31"/>
      <c r="J401" s="31"/>
      <c r="K401" s="31"/>
      <c r="L401" s="31"/>
      <c r="M401" s="31"/>
      <c r="N401" s="31"/>
      <c r="O401" s="31"/>
      <c r="P401" s="31"/>
      <c r="Q401" s="31"/>
      <c r="R401" s="31"/>
      <c r="S401" s="31"/>
      <c r="T401" s="31"/>
      <c r="U401" s="31"/>
    </row>
    <row r="402" spans="1:21" ht="11.25" customHeight="1" x14ac:dyDescent="0.2">
      <c r="A402" s="31"/>
      <c r="B402" s="31"/>
      <c r="C402" s="31"/>
      <c r="D402" s="34"/>
      <c r="E402" s="31"/>
      <c r="F402" s="31"/>
      <c r="G402" s="31"/>
      <c r="H402" s="31"/>
      <c r="I402" s="31"/>
      <c r="J402" s="31"/>
      <c r="K402" s="31"/>
      <c r="L402" s="31"/>
      <c r="M402" s="31"/>
      <c r="N402" s="31"/>
      <c r="O402" s="31"/>
      <c r="P402" s="31"/>
      <c r="Q402" s="31"/>
      <c r="R402" s="31"/>
      <c r="S402" s="31"/>
      <c r="T402" s="31"/>
      <c r="U402" s="31"/>
    </row>
    <row r="403" spans="1:21" ht="11.25" customHeight="1" x14ac:dyDescent="0.2">
      <c r="A403" s="31"/>
      <c r="B403" s="31"/>
      <c r="C403" s="31"/>
      <c r="D403" s="34"/>
      <c r="E403" s="31"/>
      <c r="F403" s="31"/>
      <c r="G403" s="31"/>
      <c r="H403" s="31"/>
      <c r="I403" s="31"/>
      <c r="J403" s="31"/>
      <c r="K403" s="31"/>
      <c r="L403" s="31"/>
      <c r="M403" s="31"/>
      <c r="N403" s="31"/>
      <c r="O403" s="31"/>
      <c r="P403" s="31"/>
      <c r="Q403" s="31"/>
      <c r="R403" s="31"/>
      <c r="S403" s="31"/>
      <c r="T403" s="31"/>
      <c r="U403" s="31"/>
    </row>
    <row r="404" spans="1:21" ht="11.25" customHeight="1" x14ac:dyDescent="0.2">
      <c r="A404" s="31"/>
      <c r="B404" s="31"/>
      <c r="C404" s="31"/>
      <c r="D404" s="34"/>
      <c r="E404" s="31"/>
      <c r="F404" s="31"/>
      <c r="G404" s="31"/>
      <c r="H404" s="31"/>
      <c r="I404" s="31"/>
      <c r="J404" s="31"/>
      <c r="K404" s="31"/>
      <c r="L404" s="31"/>
      <c r="M404" s="31"/>
      <c r="N404" s="31"/>
      <c r="O404" s="31"/>
      <c r="P404" s="31"/>
      <c r="Q404" s="31"/>
      <c r="R404" s="31"/>
      <c r="S404" s="31"/>
      <c r="T404" s="31"/>
      <c r="U404" s="31"/>
    </row>
    <row r="405" spans="1:21" ht="11.25" customHeight="1" x14ac:dyDescent="0.2">
      <c r="A405" s="31"/>
      <c r="B405" s="31"/>
      <c r="C405" s="31"/>
      <c r="D405" s="34"/>
      <c r="E405" s="31"/>
      <c r="F405" s="31"/>
      <c r="G405" s="31"/>
      <c r="H405" s="31"/>
      <c r="I405" s="31"/>
      <c r="J405" s="31"/>
      <c r="K405" s="31"/>
      <c r="L405" s="31"/>
      <c r="M405" s="31"/>
      <c r="N405" s="31"/>
      <c r="O405" s="31"/>
      <c r="P405" s="31"/>
      <c r="Q405" s="31"/>
      <c r="R405" s="31"/>
      <c r="S405" s="31"/>
      <c r="T405" s="31"/>
      <c r="U405" s="31"/>
    </row>
    <row r="406" spans="1:21" ht="11.25" customHeight="1" x14ac:dyDescent="0.2">
      <c r="A406" s="31"/>
      <c r="B406" s="31"/>
      <c r="C406" s="31"/>
      <c r="D406" s="34"/>
      <c r="E406" s="31"/>
      <c r="F406" s="31"/>
      <c r="G406" s="31"/>
      <c r="H406" s="31"/>
      <c r="I406" s="31"/>
      <c r="J406" s="31"/>
      <c r="K406" s="31"/>
      <c r="L406" s="31"/>
      <c r="M406" s="31"/>
      <c r="N406" s="31"/>
      <c r="O406" s="31"/>
      <c r="P406" s="31"/>
      <c r="Q406" s="31"/>
      <c r="R406" s="31"/>
      <c r="S406" s="31"/>
      <c r="T406" s="31"/>
      <c r="U406" s="31"/>
    </row>
    <row r="407" spans="1:21" ht="11.25" customHeight="1" x14ac:dyDescent="0.2">
      <c r="A407" s="31"/>
      <c r="B407" s="31"/>
      <c r="C407" s="31"/>
      <c r="D407" s="34"/>
      <c r="E407" s="31"/>
      <c r="F407" s="31"/>
      <c r="G407" s="31"/>
      <c r="H407" s="31"/>
      <c r="I407" s="31"/>
      <c r="J407" s="31"/>
      <c r="K407" s="31"/>
      <c r="L407" s="31"/>
      <c r="M407" s="31"/>
      <c r="N407" s="31"/>
      <c r="O407" s="31"/>
      <c r="P407" s="31"/>
      <c r="Q407" s="31"/>
      <c r="R407" s="31"/>
      <c r="S407" s="31"/>
      <c r="T407" s="31"/>
      <c r="U407" s="31"/>
    </row>
    <row r="408" spans="1:21" ht="11.25" customHeight="1" x14ac:dyDescent="0.2">
      <c r="A408" s="31"/>
      <c r="B408" s="31"/>
      <c r="C408" s="31"/>
      <c r="D408" s="34"/>
      <c r="E408" s="31"/>
      <c r="F408" s="31"/>
      <c r="G408" s="31"/>
      <c r="H408" s="31"/>
      <c r="I408" s="31"/>
      <c r="J408" s="31"/>
      <c r="K408" s="31"/>
      <c r="L408" s="31"/>
      <c r="M408" s="31"/>
      <c r="N408" s="31"/>
      <c r="O408" s="31"/>
      <c r="P408" s="31"/>
      <c r="Q408" s="31"/>
      <c r="R408" s="31"/>
      <c r="S408" s="31"/>
      <c r="T408" s="31"/>
      <c r="U408" s="31"/>
    </row>
    <row r="409" spans="1:21" ht="11.25" customHeight="1" x14ac:dyDescent="0.2">
      <c r="A409" s="31"/>
      <c r="B409" s="31"/>
      <c r="C409" s="31"/>
      <c r="D409" s="34"/>
      <c r="E409" s="31"/>
      <c r="F409" s="31"/>
      <c r="G409" s="31"/>
      <c r="H409" s="31"/>
      <c r="I409" s="31"/>
      <c r="J409" s="31"/>
      <c r="K409" s="31"/>
      <c r="L409" s="31"/>
      <c r="M409" s="31"/>
      <c r="N409" s="31"/>
      <c r="O409" s="31"/>
      <c r="P409" s="31"/>
      <c r="Q409" s="31"/>
      <c r="R409" s="31"/>
      <c r="S409" s="31"/>
      <c r="T409" s="31"/>
      <c r="U409" s="31"/>
    </row>
    <row r="410" spans="1:21" ht="11.25" customHeight="1" x14ac:dyDescent="0.2">
      <c r="A410" s="31"/>
      <c r="B410" s="31"/>
      <c r="C410" s="31"/>
      <c r="D410" s="34"/>
      <c r="E410" s="31"/>
      <c r="F410" s="31"/>
      <c r="G410" s="31"/>
      <c r="H410" s="31"/>
      <c r="I410" s="31"/>
      <c r="J410" s="31"/>
      <c r="K410" s="31"/>
      <c r="L410" s="31"/>
      <c r="M410" s="31"/>
      <c r="N410" s="31"/>
      <c r="O410" s="31"/>
      <c r="P410" s="31"/>
      <c r="Q410" s="31"/>
      <c r="R410" s="31"/>
      <c r="S410" s="31"/>
      <c r="T410" s="31"/>
      <c r="U410" s="31"/>
    </row>
    <row r="411" spans="1:21" ht="11.25" customHeight="1" x14ac:dyDescent="0.2">
      <c r="A411" s="31"/>
      <c r="B411" s="31"/>
      <c r="C411" s="31"/>
      <c r="D411" s="34"/>
      <c r="E411" s="31"/>
      <c r="F411" s="31"/>
      <c r="G411" s="31"/>
      <c r="H411" s="31"/>
      <c r="I411" s="31"/>
      <c r="J411" s="31"/>
      <c r="K411" s="31"/>
      <c r="L411" s="31"/>
      <c r="M411" s="31"/>
      <c r="N411" s="31"/>
      <c r="O411" s="31"/>
      <c r="P411" s="31"/>
      <c r="Q411" s="31"/>
      <c r="R411" s="31"/>
      <c r="S411" s="31"/>
      <c r="T411" s="31"/>
      <c r="U411" s="31"/>
    </row>
    <row r="412" spans="1:21" ht="11.25" customHeight="1" x14ac:dyDescent="0.2">
      <c r="A412" s="31"/>
      <c r="B412" s="31"/>
      <c r="C412" s="31"/>
      <c r="D412" s="34"/>
      <c r="E412" s="31"/>
      <c r="F412" s="31"/>
      <c r="G412" s="31"/>
      <c r="H412" s="31"/>
      <c r="I412" s="31"/>
      <c r="J412" s="31"/>
      <c r="K412" s="31"/>
      <c r="L412" s="31"/>
      <c r="M412" s="31"/>
      <c r="N412" s="31"/>
      <c r="O412" s="31"/>
      <c r="P412" s="31"/>
      <c r="Q412" s="31"/>
      <c r="R412" s="31"/>
      <c r="S412" s="31"/>
      <c r="T412" s="31"/>
      <c r="U412" s="31"/>
    </row>
    <row r="413" spans="1:21" ht="11.25" customHeight="1" x14ac:dyDescent="0.2">
      <c r="A413" s="31"/>
      <c r="B413" s="31"/>
      <c r="C413" s="31"/>
      <c r="D413" s="34"/>
      <c r="E413" s="31"/>
      <c r="F413" s="31"/>
      <c r="G413" s="31"/>
      <c r="H413" s="31"/>
      <c r="I413" s="31"/>
      <c r="J413" s="31"/>
      <c r="K413" s="31"/>
      <c r="L413" s="31"/>
      <c r="M413" s="31"/>
      <c r="N413" s="31"/>
      <c r="O413" s="31"/>
      <c r="P413" s="31"/>
      <c r="Q413" s="31"/>
      <c r="R413" s="31"/>
      <c r="S413" s="31"/>
      <c r="T413" s="31"/>
      <c r="U413" s="31"/>
    </row>
    <row r="414" spans="1:21" ht="11.25" customHeight="1" x14ac:dyDescent="0.2">
      <c r="A414" s="31"/>
      <c r="B414" s="31"/>
      <c r="C414" s="31"/>
      <c r="D414" s="34"/>
      <c r="E414" s="31"/>
      <c r="F414" s="31"/>
      <c r="G414" s="31"/>
      <c r="H414" s="31"/>
      <c r="I414" s="31"/>
      <c r="J414" s="31"/>
      <c r="K414" s="31"/>
      <c r="L414" s="31"/>
      <c r="M414" s="31"/>
      <c r="N414" s="31"/>
      <c r="O414" s="31"/>
      <c r="P414" s="31"/>
      <c r="Q414" s="31"/>
      <c r="R414" s="31"/>
      <c r="S414" s="31"/>
      <c r="T414" s="31"/>
      <c r="U414" s="31"/>
    </row>
    <row r="415" spans="1:21" ht="11.25" customHeight="1" x14ac:dyDescent="0.2">
      <c r="A415" s="31"/>
      <c r="B415" s="31"/>
      <c r="C415" s="31"/>
      <c r="D415" s="34"/>
      <c r="E415" s="31"/>
      <c r="F415" s="31"/>
      <c r="G415" s="31"/>
      <c r="H415" s="31"/>
      <c r="I415" s="31"/>
      <c r="J415" s="31"/>
      <c r="K415" s="31"/>
      <c r="L415" s="31"/>
      <c r="M415" s="31"/>
      <c r="N415" s="31"/>
      <c r="O415" s="31"/>
      <c r="P415" s="31"/>
      <c r="Q415" s="31"/>
      <c r="R415" s="31"/>
      <c r="S415" s="31"/>
      <c r="T415" s="31"/>
      <c r="U415" s="31"/>
    </row>
    <row r="416" spans="1:21" ht="11.25" customHeight="1" x14ac:dyDescent="0.2">
      <c r="A416" s="31"/>
      <c r="B416" s="31"/>
      <c r="C416" s="31"/>
      <c r="D416" s="34"/>
      <c r="E416" s="31"/>
      <c r="F416" s="31"/>
      <c r="G416" s="31"/>
      <c r="H416" s="31"/>
      <c r="I416" s="31"/>
      <c r="J416" s="31"/>
      <c r="K416" s="31"/>
      <c r="L416" s="31"/>
      <c r="M416" s="31"/>
      <c r="N416" s="31"/>
      <c r="O416" s="31"/>
      <c r="P416" s="31"/>
      <c r="Q416" s="31"/>
      <c r="R416" s="31"/>
      <c r="S416" s="31"/>
      <c r="T416" s="31"/>
      <c r="U416" s="31"/>
    </row>
    <row r="417" spans="1:21" ht="11.25" customHeight="1" x14ac:dyDescent="0.2">
      <c r="A417" s="31"/>
      <c r="B417" s="31"/>
      <c r="C417" s="31"/>
      <c r="D417" s="34"/>
      <c r="E417" s="31"/>
      <c r="F417" s="31"/>
      <c r="G417" s="31"/>
      <c r="H417" s="31"/>
      <c r="I417" s="31"/>
      <c r="J417" s="31"/>
      <c r="K417" s="31"/>
      <c r="L417" s="31"/>
      <c r="M417" s="31"/>
      <c r="N417" s="31"/>
      <c r="O417" s="31"/>
      <c r="P417" s="31"/>
      <c r="Q417" s="31"/>
      <c r="R417" s="31"/>
      <c r="S417" s="31"/>
      <c r="T417" s="31"/>
      <c r="U417" s="31"/>
    </row>
    <row r="418" spans="1:21" ht="11.25" customHeight="1" x14ac:dyDescent="0.2">
      <c r="A418" s="31"/>
      <c r="B418" s="31"/>
      <c r="C418" s="31"/>
      <c r="D418" s="34"/>
      <c r="E418" s="31"/>
      <c r="F418" s="31"/>
      <c r="G418" s="31"/>
      <c r="H418" s="31"/>
      <c r="I418" s="31"/>
      <c r="J418" s="31"/>
      <c r="K418" s="31"/>
      <c r="L418" s="31"/>
      <c r="M418" s="31"/>
      <c r="N418" s="31"/>
      <c r="O418" s="31"/>
      <c r="P418" s="31"/>
      <c r="Q418" s="31"/>
      <c r="R418" s="31"/>
      <c r="S418" s="31"/>
      <c r="T418" s="31"/>
      <c r="U418" s="31"/>
    </row>
    <row r="419" spans="1:21" ht="11.25" customHeight="1" x14ac:dyDescent="0.2">
      <c r="A419" s="31"/>
      <c r="B419" s="31"/>
      <c r="C419" s="31"/>
      <c r="D419" s="34"/>
      <c r="E419" s="31"/>
      <c r="F419" s="31"/>
      <c r="G419" s="31"/>
      <c r="H419" s="31"/>
      <c r="I419" s="31"/>
      <c r="J419" s="31"/>
      <c r="K419" s="31"/>
      <c r="L419" s="31"/>
      <c r="M419" s="31"/>
      <c r="N419" s="31"/>
      <c r="O419" s="31"/>
      <c r="P419" s="31"/>
      <c r="Q419" s="31"/>
      <c r="R419" s="31"/>
      <c r="S419" s="31"/>
      <c r="T419" s="31"/>
      <c r="U419" s="31"/>
    </row>
    <row r="420" spans="1:21" ht="11.25" customHeight="1" x14ac:dyDescent="0.2">
      <c r="A420" s="31"/>
      <c r="B420" s="31"/>
      <c r="C420" s="31"/>
      <c r="D420" s="34"/>
      <c r="E420" s="31"/>
      <c r="F420" s="31"/>
      <c r="G420" s="31"/>
      <c r="H420" s="31"/>
      <c r="I420" s="31"/>
      <c r="J420" s="31"/>
      <c r="K420" s="31"/>
      <c r="L420" s="31"/>
      <c r="M420" s="31"/>
      <c r="N420" s="31"/>
      <c r="O420" s="31"/>
      <c r="P420" s="31"/>
      <c r="Q420" s="31"/>
      <c r="R420" s="31"/>
      <c r="S420" s="31"/>
      <c r="T420" s="31"/>
      <c r="U420" s="31"/>
    </row>
    <row r="421" spans="1:21" ht="11.25" customHeight="1" x14ac:dyDescent="0.2">
      <c r="A421" s="31"/>
      <c r="B421" s="31"/>
      <c r="C421" s="31"/>
      <c r="D421" s="34"/>
      <c r="E421" s="31"/>
      <c r="F421" s="31"/>
      <c r="G421" s="31"/>
      <c r="H421" s="31"/>
      <c r="I421" s="31"/>
      <c r="J421" s="31"/>
      <c r="K421" s="31"/>
      <c r="L421" s="31"/>
      <c r="M421" s="31"/>
      <c r="N421" s="31"/>
      <c r="O421" s="31"/>
      <c r="P421" s="31"/>
      <c r="Q421" s="31"/>
      <c r="R421" s="31"/>
      <c r="S421" s="31"/>
      <c r="T421" s="31"/>
      <c r="U421" s="31"/>
    </row>
    <row r="422" spans="1:21" ht="11.25" customHeight="1" x14ac:dyDescent="0.2">
      <c r="A422" s="31"/>
      <c r="B422" s="31"/>
      <c r="C422" s="31"/>
      <c r="D422" s="34"/>
      <c r="E422" s="31"/>
      <c r="F422" s="31"/>
      <c r="G422" s="31"/>
      <c r="H422" s="31"/>
      <c r="I422" s="31"/>
      <c r="J422" s="31"/>
      <c r="K422" s="31"/>
      <c r="L422" s="31"/>
      <c r="M422" s="31"/>
      <c r="N422" s="31"/>
      <c r="O422" s="31"/>
      <c r="P422" s="31"/>
      <c r="Q422" s="31"/>
      <c r="R422" s="31"/>
      <c r="S422" s="31"/>
      <c r="T422" s="31"/>
      <c r="U422" s="31"/>
    </row>
    <row r="423" spans="1:21" ht="11.25" customHeight="1" x14ac:dyDescent="0.2">
      <c r="A423" s="31"/>
      <c r="B423" s="31"/>
      <c r="C423" s="31"/>
      <c r="D423" s="34"/>
      <c r="E423" s="31"/>
      <c r="F423" s="31"/>
      <c r="G423" s="31"/>
      <c r="H423" s="31"/>
      <c r="I423" s="31"/>
      <c r="J423" s="31"/>
      <c r="K423" s="31"/>
      <c r="L423" s="31"/>
      <c r="M423" s="31"/>
      <c r="N423" s="31"/>
      <c r="O423" s="31"/>
      <c r="P423" s="31"/>
      <c r="Q423" s="31"/>
      <c r="R423" s="31"/>
      <c r="S423" s="31"/>
      <c r="T423" s="31"/>
      <c r="U423" s="31"/>
    </row>
    <row r="424" spans="1:21" ht="11.25" customHeight="1" x14ac:dyDescent="0.2">
      <c r="A424" s="31"/>
      <c r="B424" s="31"/>
      <c r="C424" s="31"/>
      <c r="D424" s="34"/>
      <c r="E424" s="31"/>
      <c r="F424" s="31"/>
      <c r="G424" s="31"/>
      <c r="H424" s="31"/>
      <c r="I424" s="31"/>
      <c r="J424" s="31"/>
      <c r="K424" s="31"/>
      <c r="L424" s="31"/>
      <c r="M424" s="31"/>
      <c r="N424" s="31"/>
      <c r="O424" s="31"/>
      <c r="P424" s="31"/>
      <c r="Q424" s="31"/>
      <c r="R424" s="31"/>
      <c r="S424" s="31"/>
      <c r="T424" s="31"/>
      <c r="U424" s="31"/>
    </row>
    <row r="425" spans="1:21" ht="11.25" customHeight="1" x14ac:dyDescent="0.2">
      <c r="A425" s="31"/>
      <c r="B425" s="31"/>
      <c r="C425" s="31"/>
      <c r="D425" s="34"/>
      <c r="E425" s="31"/>
      <c r="F425" s="31"/>
      <c r="G425" s="31"/>
      <c r="H425" s="31"/>
      <c r="I425" s="31"/>
      <c r="J425" s="31"/>
      <c r="K425" s="31"/>
      <c r="L425" s="31"/>
      <c r="M425" s="31"/>
      <c r="N425" s="31"/>
      <c r="O425" s="31"/>
      <c r="P425" s="31"/>
      <c r="Q425" s="31"/>
      <c r="R425" s="31"/>
      <c r="S425" s="31"/>
      <c r="T425" s="31"/>
      <c r="U425" s="31"/>
    </row>
    <row r="426" spans="1:21" ht="11.25" customHeight="1" x14ac:dyDescent="0.2">
      <c r="A426" s="31"/>
      <c r="B426" s="31"/>
      <c r="C426" s="31"/>
      <c r="D426" s="34"/>
      <c r="E426" s="31"/>
      <c r="F426" s="31"/>
      <c r="G426" s="31"/>
      <c r="H426" s="31"/>
      <c r="I426" s="31"/>
      <c r="J426" s="31"/>
      <c r="K426" s="31"/>
      <c r="L426" s="31"/>
      <c r="M426" s="31"/>
      <c r="N426" s="31"/>
      <c r="O426" s="31"/>
      <c r="P426" s="31"/>
      <c r="Q426" s="31"/>
      <c r="R426" s="31"/>
      <c r="S426" s="31"/>
      <c r="T426" s="31"/>
      <c r="U426" s="31"/>
    </row>
    <row r="427" spans="1:21" ht="11.25" customHeight="1" x14ac:dyDescent="0.2">
      <c r="A427" s="31"/>
      <c r="B427" s="31"/>
      <c r="C427" s="31"/>
      <c r="D427" s="34"/>
      <c r="E427" s="31"/>
      <c r="F427" s="31"/>
      <c r="G427" s="31"/>
      <c r="H427" s="31"/>
      <c r="I427" s="31"/>
      <c r="J427" s="31"/>
      <c r="K427" s="31"/>
      <c r="L427" s="31"/>
      <c r="M427" s="31"/>
      <c r="N427" s="31"/>
      <c r="O427" s="31"/>
      <c r="P427" s="31"/>
      <c r="Q427" s="31"/>
      <c r="R427" s="31"/>
      <c r="S427" s="31"/>
      <c r="T427" s="31"/>
      <c r="U427" s="31"/>
    </row>
    <row r="428" spans="1:21" ht="11.25" customHeight="1" x14ac:dyDescent="0.2">
      <c r="A428" s="31"/>
      <c r="B428" s="31"/>
      <c r="C428" s="31"/>
      <c r="D428" s="34"/>
      <c r="E428" s="31"/>
      <c r="F428" s="31"/>
      <c r="G428" s="31"/>
      <c r="H428" s="31"/>
      <c r="I428" s="31"/>
      <c r="J428" s="31"/>
      <c r="K428" s="31"/>
      <c r="L428" s="31"/>
      <c r="M428" s="31"/>
      <c r="N428" s="31"/>
      <c r="O428" s="31"/>
      <c r="P428" s="31"/>
      <c r="Q428" s="31"/>
      <c r="R428" s="31"/>
      <c r="S428" s="31"/>
      <c r="T428" s="31"/>
      <c r="U428" s="31"/>
    </row>
    <row r="429" spans="1:21" ht="11.25" customHeight="1" x14ac:dyDescent="0.2">
      <c r="A429" s="31"/>
      <c r="B429" s="31"/>
      <c r="C429" s="31"/>
      <c r="D429" s="34"/>
      <c r="E429" s="31"/>
      <c r="F429" s="31"/>
      <c r="G429" s="31"/>
      <c r="H429" s="31"/>
      <c r="I429" s="31"/>
      <c r="J429" s="31"/>
      <c r="K429" s="31"/>
      <c r="L429" s="31"/>
      <c r="M429" s="31"/>
      <c r="N429" s="31"/>
      <c r="O429" s="31"/>
      <c r="P429" s="31"/>
      <c r="Q429" s="31"/>
      <c r="R429" s="31"/>
      <c r="S429" s="31"/>
      <c r="T429" s="31"/>
      <c r="U429" s="31"/>
    </row>
    <row r="430" spans="1:21" ht="11.25" customHeight="1" x14ac:dyDescent="0.2">
      <c r="A430" s="31"/>
      <c r="B430" s="31"/>
      <c r="C430" s="31"/>
      <c r="D430" s="34"/>
      <c r="E430" s="31"/>
      <c r="F430" s="31"/>
      <c r="G430" s="31"/>
      <c r="H430" s="31"/>
      <c r="I430" s="31"/>
      <c r="J430" s="31"/>
      <c r="K430" s="31"/>
      <c r="L430" s="31"/>
      <c r="M430" s="31"/>
      <c r="N430" s="31"/>
      <c r="O430" s="31"/>
      <c r="P430" s="31"/>
      <c r="Q430" s="31"/>
      <c r="R430" s="31"/>
      <c r="S430" s="31"/>
      <c r="T430" s="31"/>
      <c r="U430" s="31"/>
    </row>
    <row r="431" spans="1:21" ht="11.25" customHeight="1" x14ac:dyDescent="0.2">
      <c r="A431" s="31"/>
      <c r="B431" s="31"/>
      <c r="C431" s="31"/>
      <c r="D431" s="34"/>
      <c r="E431" s="31"/>
      <c r="F431" s="31"/>
      <c r="G431" s="31"/>
      <c r="H431" s="31"/>
      <c r="I431" s="31"/>
      <c r="J431" s="31"/>
      <c r="K431" s="31"/>
      <c r="L431" s="31"/>
      <c r="M431" s="31"/>
      <c r="N431" s="31"/>
      <c r="O431" s="31"/>
      <c r="P431" s="31"/>
      <c r="Q431" s="31"/>
      <c r="R431" s="31"/>
      <c r="S431" s="31"/>
      <c r="T431" s="31"/>
      <c r="U431" s="31"/>
    </row>
    <row r="432" spans="1:21" ht="11.25" customHeight="1" x14ac:dyDescent="0.2">
      <c r="A432" s="31"/>
      <c r="B432" s="31"/>
      <c r="C432" s="31"/>
      <c r="D432" s="34"/>
      <c r="E432" s="31"/>
      <c r="F432" s="31"/>
      <c r="G432" s="31"/>
      <c r="H432" s="31"/>
      <c r="I432" s="31"/>
      <c r="J432" s="31"/>
      <c r="K432" s="31"/>
      <c r="L432" s="31"/>
      <c r="M432" s="31"/>
      <c r="N432" s="31"/>
      <c r="O432" s="31"/>
      <c r="P432" s="31"/>
      <c r="Q432" s="31"/>
      <c r="R432" s="31"/>
      <c r="S432" s="31"/>
      <c r="T432" s="31"/>
      <c r="U432" s="31"/>
    </row>
    <row r="433" spans="1:21" ht="11.25" customHeight="1" x14ac:dyDescent="0.2">
      <c r="A433" s="31"/>
      <c r="B433" s="31"/>
      <c r="C433" s="31"/>
      <c r="D433" s="34"/>
      <c r="E433" s="31"/>
      <c r="F433" s="31"/>
      <c r="G433" s="31"/>
      <c r="H433" s="31"/>
      <c r="I433" s="31"/>
      <c r="J433" s="31"/>
      <c r="K433" s="31"/>
      <c r="L433" s="31"/>
      <c r="M433" s="31"/>
      <c r="N433" s="31"/>
      <c r="O433" s="31"/>
      <c r="P433" s="31"/>
      <c r="Q433" s="31"/>
      <c r="R433" s="31"/>
      <c r="S433" s="31"/>
      <c r="T433" s="31"/>
      <c r="U433" s="31"/>
    </row>
    <row r="434" spans="1:21" ht="11.25" customHeight="1" x14ac:dyDescent="0.2">
      <c r="A434" s="31"/>
      <c r="B434" s="31"/>
      <c r="C434" s="31"/>
      <c r="D434" s="34"/>
      <c r="E434" s="31"/>
      <c r="F434" s="31"/>
      <c r="G434" s="31"/>
      <c r="H434" s="31"/>
      <c r="I434" s="31"/>
      <c r="J434" s="31"/>
      <c r="K434" s="31"/>
      <c r="L434" s="31"/>
      <c r="M434" s="31"/>
      <c r="N434" s="31"/>
      <c r="O434" s="31"/>
      <c r="P434" s="31"/>
      <c r="Q434" s="31"/>
      <c r="R434" s="31"/>
      <c r="S434" s="31"/>
      <c r="T434" s="31"/>
      <c r="U434" s="31"/>
    </row>
    <row r="435" spans="1:21" ht="11.25" customHeight="1" x14ac:dyDescent="0.2">
      <c r="A435" s="31"/>
      <c r="B435" s="31"/>
      <c r="C435" s="31"/>
      <c r="D435" s="34"/>
      <c r="E435" s="31"/>
      <c r="F435" s="31"/>
      <c r="G435" s="31"/>
      <c r="H435" s="31"/>
      <c r="I435" s="31"/>
      <c r="J435" s="31"/>
      <c r="K435" s="31"/>
      <c r="L435" s="31"/>
      <c r="M435" s="31"/>
      <c r="N435" s="31"/>
      <c r="O435" s="31"/>
      <c r="P435" s="31"/>
      <c r="Q435" s="31"/>
      <c r="R435" s="31"/>
      <c r="S435" s="31"/>
      <c r="T435" s="31"/>
      <c r="U435" s="31"/>
    </row>
    <row r="436" spans="1:21" ht="11.25" customHeight="1" x14ac:dyDescent="0.2">
      <c r="A436" s="31"/>
      <c r="B436" s="31"/>
      <c r="C436" s="31"/>
      <c r="D436" s="34"/>
      <c r="E436" s="31"/>
      <c r="F436" s="31"/>
      <c r="G436" s="31"/>
      <c r="H436" s="31"/>
      <c r="I436" s="31"/>
      <c r="J436" s="31"/>
      <c r="K436" s="31"/>
      <c r="L436" s="31"/>
      <c r="M436" s="31"/>
      <c r="N436" s="31"/>
      <c r="O436" s="31"/>
      <c r="P436" s="31"/>
      <c r="Q436" s="31"/>
      <c r="R436" s="31"/>
      <c r="S436" s="31"/>
      <c r="T436" s="31"/>
      <c r="U436" s="31"/>
    </row>
    <row r="437" spans="1:21" ht="11.25" customHeight="1" x14ac:dyDescent="0.2">
      <c r="A437" s="31"/>
      <c r="B437" s="31"/>
      <c r="C437" s="31"/>
      <c r="D437" s="34"/>
      <c r="E437" s="31"/>
      <c r="F437" s="31"/>
      <c r="G437" s="31"/>
      <c r="H437" s="31"/>
      <c r="I437" s="31"/>
      <c r="J437" s="31"/>
      <c r="K437" s="31"/>
      <c r="L437" s="31"/>
      <c r="M437" s="31"/>
      <c r="N437" s="31"/>
      <c r="O437" s="31"/>
      <c r="P437" s="31"/>
      <c r="Q437" s="31"/>
      <c r="R437" s="31"/>
      <c r="S437" s="31"/>
      <c r="T437" s="31"/>
      <c r="U437" s="31"/>
    </row>
    <row r="438" spans="1:21" ht="11.25" customHeight="1" x14ac:dyDescent="0.2">
      <c r="A438" s="31"/>
      <c r="B438" s="31"/>
      <c r="C438" s="31"/>
      <c r="D438" s="34"/>
      <c r="E438" s="31"/>
      <c r="F438" s="31"/>
      <c r="G438" s="31"/>
      <c r="H438" s="31"/>
      <c r="I438" s="31"/>
      <c r="J438" s="31"/>
      <c r="K438" s="31"/>
      <c r="L438" s="31"/>
      <c r="M438" s="31"/>
      <c r="N438" s="31"/>
      <c r="O438" s="31"/>
      <c r="P438" s="31"/>
      <c r="Q438" s="31"/>
      <c r="R438" s="31"/>
      <c r="S438" s="31"/>
      <c r="T438" s="31"/>
      <c r="U438" s="31"/>
    </row>
    <row r="439" spans="1:21" ht="11.25" customHeight="1" x14ac:dyDescent="0.2">
      <c r="A439" s="31"/>
      <c r="B439" s="31"/>
      <c r="C439" s="31"/>
      <c r="D439" s="34"/>
      <c r="E439" s="31"/>
      <c r="F439" s="31"/>
      <c r="G439" s="31"/>
      <c r="H439" s="31"/>
      <c r="I439" s="31"/>
      <c r="J439" s="31"/>
      <c r="K439" s="31"/>
      <c r="L439" s="31"/>
      <c r="M439" s="31"/>
      <c r="N439" s="31"/>
      <c r="O439" s="31"/>
      <c r="P439" s="31"/>
      <c r="Q439" s="31"/>
      <c r="R439" s="31"/>
      <c r="S439" s="31"/>
      <c r="T439" s="31"/>
      <c r="U439" s="31"/>
    </row>
    <row r="440" spans="1:21" ht="11.25" customHeight="1" x14ac:dyDescent="0.2">
      <c r="A440" s="31"/>
      <c r="B440" s="31"/>
      <c r="C440" s="31"/>
      <c r="D440" s="34"/>
      <c r="E440" s="31"/>
      <c r="F440" s="31"/>
      <c r="G440" s="31"/>
      <c r="H440" s="31"/>
      <c r="I440" s="31"/>
      <c r="J440" s="31"/>
      <c r="K440" s="31"/>
      <c r="L440" s="31"/>
      <c r="M440" s="31"/>
      <c r="N440" s="31"/>
      <c r="O440" s="31"/>
      <c r="P440" s="31"/>
      <c r="Q440" s="31"/>
      <c r="R440" s="31"/>
      <c r="S440" s="31"/>
      <c r="T440" s="31"/>
      <c r="U440" s="31"/>
    </row>
    <row r="441" spans="1:21" ht="11.25" customHeight="1" x14ac:dyDescent="0.2">
      <c r="A441" s="31"/>
      <c r="B441" s="31"/>
      <c r="C441" s="31"/>
      <c r="D441" s="34"/>
      <c r="E441" s="31"/>
      <c r="F441" s="31"/>
      <c r="G441" s="31"/>
      <c r="H441" s="31"/>
      <c r="I441" s="31"/>
      <c r="J441" s="31"/>
      <c r="K441" s="31"/>
      <c r="L441" s="31"/>
      <c r="M441" s="31"/>
      <c r="N441" s="31"/>
      <c r="O441" s="31"/>
      <c r="P441" s="31"/>
      <c r="Q441" s="31"/>
      <c r="R441" s="31"/>
      <c r="S441" s="31"/>
      <c r="T441" s="31"/>
      <c r="U441" s="31"/>
    </row>
    <row r="442" spans="1:21" ht="11.25" customHeight="1" x14ac:dyDescent="0.2">
      <c r="A442" s="31"/>
      <c r="B442" s="31"/>
      <c r="C442" s="31"/>
      <c r="D442" s="34"/>
      <c r="E442" s="31"/>
      <c r="F442" s="31"/>
      <c r="G442" s="31"/>
      <c r="H442" s="31"/>
      <c r="I442" s="31"/>
      <c r="J442" s="31"/>
      <c r="K442" s="31"/>
      <c r="L442" s="31"/>
      <c r="M442" s="31"/>
      <c r="N442" s="31"/>
      <c r="O442" s="31"/>
      <c r="P442" s="31"/>
      <c r="Q442" s="31"/>
      <c r="R442" s="31"/>
      <c r="S442" s="31"/>
      <c r="T442" s="31"/>
      <c r="U442" s="31"/>
    </row>
    <row r="443" spans="1:21" ht="11.25" customHeight="1" x14ac:dyDescent="0.2">
      <c r="A443" s="31"/>
      <c r="B443" s="31"/>
      <c r="C443" s="31"/>
      <c r="D443" s="34"/>
      <c r="E443" s="31"/>
      <c r="F443" s="31"/>
      <c r="G443" s="31"/>
      <c r="H443" s="31"/>
      <c r="I443" s="31"/>
      <c r="J443" s="31"/>
      <c r="K443" s="31"/>
      <c r="L443" s="31"/>
      <c r="M443" s="31"/>
      <c r="N443" s="31"/>
      <c r="O443" s="31"/>
      <c r="P443" s="31"/>
      <c r="Q443" s="31"/>
      <c r="R443" s="31"/>
      <c r="S443" s="31"/>
      <c r="T443" s="31"/>
      <c r="U443" s="31"/>
    </row>
    <row r="444" spans="1:21" ht="11.25" customHeight="1" x14ac:dyDescent="0.2">
      <c r="A444" s="31"/>
      <c r="B444" s="31"/>
      <c r="C444" s="31"/>
      <c r="D444" s="34"/>
      <c r="E444" s="31"/>
      <c r="F444" s="31"/>
      <c r="G444" s="31"/>
      <c r="H444" s="31"/>
      <c r="I444" s="31"/>
      <c r="J444" s="31"/>
      <c r="K444" s="31"/>
      <c r="L444" s="31"/>
      <c r="M444" s="31"/>
      <c r="N444" s="31"/>
      <c r="O444" s="31"/>
      <c r="P444" s="31"/>
      <c r="Q444" s="31"/>
      <c r="R444" s="31"/>
      <c r="S444" s="31"/>
      <c r="T444" s="31"/>
      <c r="U444" s="31"/>
    </row>
    <row r="445" spans="1:21" ht="11.25" customHeight="1" x14ac:dyDescent="0.2">
      <c r="A445" s="31"/>
      <c r="B445" s="31"/>
      <c r="C445" s="31"/>
      <c r="D445" s="34"/>
      <c r="E445" s="31"/>
      <c r="F445" s="31"/>
      <c r="G445" s="31"/>
      <c r="H445" s="31"/>
      <c r="I445" s="31"/>
      <c r="J445" s="31"/>
      <c r="K445" s="31"/>
      <c r="L445" s="31"/>
      <c r="M445" s="31"/>
      <c r="N445" s="31"/>
      <c r="O445" s="31"/>
      <c r="P445" s="31"/>
      <c r="Q445" s="31"/>
      <c r="R445" s="31"/>
      <c r="S445" s="31"/>
      <c r="T445" s="31"/>
      <c r="U445" s="31"/>
    </row>
    <row r="446" spans="1:21" ht="11.25" customHeight="1" x14ac:dyDescent="0.2">
      <c r="A446" s="31"/>
      <c r="B446" s="31"/>
      <c r="C446" s="31"/>
      <c r="D446" s="34"/>
      <c r="E446" s="31"/>
      <c r="F446" s="31"/>
      <c r="G446" s="31"/>
      <c r="H446" s="31"/>
      <c r="I446" s="31"/>
      <c r="J446" s="31"/>
      <c r="K446" s="31"/>
      <c r="L446" s="31"/>
      <c r="M446" s="31"/>
      <c r="N446" s="31"/>
      <c r="O446" s="31"/>
      <c r="P446" s="31"/>
      <c r="Q446" s="31"/>
      <c r="R446" s="31"/>
      <c r="S446" s="31"/>
      <c r="T446" s="31"/>
      <c r="U446" s="31"/>
    </row>
    <row r="447" spans="1:21" ht="11.25" customHeight="1" x14ac:dyDescent="0.2">
      <c r="A447" s="31"/>
      <c r="B447" s="31"/>
      <c r="C447" s="31"/>
      <c r="D447" s="34"/>
      <c r="E447" s="31"/>
      <c r="F447" s="31"/>
      <c r="G447" s="31"/>
      <c r="H447" s="31"/>
      <c r="I447" s="31"/>
      <c r="J447" s="31"/>
      <c r="K447" s="31"/>
      <c r="L447" s="31"/>
      <c r="M447" s="31"/>
      <c r="N447" s="31"/>
      <c r="O447" s="31"/>
      <c r="P447" s="31"/>
      <c r="Q447" s="31"/>
      <c r="R447" s="31"/>
      <c r="S447" s="31"/>
      <c r="T447" s="31"/>
      <c r="U447" s="31"/>
    </row>
    <row r="448" spans="1:21" ht="11.25" customHeight="1" x14ac:dyDescent="0.2">
      <c r="A448" s="31"/>
      <c r="B448" s="31"/>
      <c r="C448" s="31"/>
      <c r="D448" s="34"/>
      <c r="E448" s="31"/>
      <c r="F448" s="31"/>
      <c r="G448" s="31"/>
      <c r="H448" s="31"/>
      <c r="I448" s="31"/>
      <c r="J448" s="31"/>
      <c r="K448" s="31"/>
      <c r="L448" s="31"/>
      <c r="M448" s="31"/>
      <c r="N448" s="31"/>
      <c r="O448" s="31"/>
      <c r="P448" s="31"/>
      <c r="Q448" s="31"/>
      <c r="R448" s="31"/>
      <c r="S448" s="31"/>
      <c r="T448" s="31"/>
      <c r="U448" s="31"/>
    </row>
    <row r="449" spans="1:21" ht="11.25" customHeight="1" x14ac:dyDescent="0.2">
      <c r="A449" s="31"/>
      <c r="B449" s="31"/>
      <c r="C449" s="31"/>
      <c r="D449" s="34"/>
      <c r="E449" s="31"/>
      <c r="F449" s="31"/>
      <c r="G449" s="31"/>
      <c r="H449" s="31"/>
      <c r="I449" s="31"/>
      <c r="J449" s="31"/>
      <c r="K449" s="31"/>
      <c r="L449" s="31"/>
      <c r="M449" s="31"/>
      <c r="N449" s="31"/>
      <c r="O449" s="31"/>
      <c r="P449" s="31"/>
      <c r="Q449" s="31"/>
      <c r="R449" s="31"/>
      <c r="S449" s="31"/>
      <c r="T449" s="31"/>
      <c r="U449" s="31"/>
    </row>
    <row r="450" spans="1:21" ht="11.25" customHeight="1" x14ac:dyDescent="0.2">
      <c r="A450" s="31"/>
      <c r="B450" s="31"/>
      <c r="C450" s="31"/>
      <c r="D450" s="34"/>
      <c r="E450" s="31"/>
      <c r="F450" s="31"/>
      <c r="G450" s="31"/>
      <c r="H450" s="31"/>
      <c r="I450" s="31"/>
      <c r="J450" s="31"/>
      <c r="K450" s="31"/>
      <c r="L450" s="31"/>
      <c r="M450" s="31"/>
      <c r="N450" s="31"/>
      <c r="O450" s="31"/>
      <c r="P450" s="31"/>
      <c r="Q450" s="31"/>
      <c r="R450" s="31"/>
      <c r="S450" s="31"/>
      <c r="T450" s="31"/>
      <c r="U450" s="31"/>
    </row>
    <row r="451" spans="1:21" ht="11.25" customHeight="1" x14ac:dyDescent="0.2">
      <c r="A451" s="31"/>
      <c r="B451" s="31"/>
      <c r="C451" s="31"/>
      <c r="D451" s="34"/>
      <c r="E451" s="31"/>
      <c r="F451" s="31"/>
      <c r="G451" s="31"/>
      <c r="H451" s="31"/>
      <c r="I451" s="31"/>
      <c r="J451" s="31"/>
      <c r="K451" s="31"/>
      <c r="L451" s="31"/>
      <c r="M451" s="31"/>
      <c r="N451" s="31"/>
      <c r="O451" s="31"/>
      <c r="P451" s="31"/>
      <c r="Q451" s="31"/>
      <c r="R451" s="31"/>
      <c r="S451" s="31"/>
      <c r="T451" s="31"/>
      <c r="U451" s="31"/>
    </row>
    <row r="452" spans="1:21" ht="11.25" customHeight="1" x14ac:dyDescent="0.2">
      <c r="A452" s="31"/>
      <c r="B452" s="31"/>
      <c r="C452" s="31"/>
      <c r="D452" s="34"/>
      <c r="E452" s="31"/>
      <c r="F452" s="31"/>
      <c r="G452" s="31"/>
      <c r="H452" s="31"/>
      <c r="I452" s="31"/>
      <c r="J452" s="31"/>
      <c r="K452" s="31"/>
      <c r="L452" s="31"/>
      <c r="M452" s="31"/>
      <c r="N452" s="31"/>
      <c r="O452" s="31"/>
      <c r="P452" s="31"/>
      <c r="Q452" s="31"/>
      <c r="R452" s="31"/>
      <c r="S452" s="31"/>
      <c r="T452" s="31"/>
      <c r="U452" s="31"/>
    </row>
    <row r="453" spans="1:21" ht="11.25" customHeight="1" x14ac:dyDescent="0.2">
      <c r="A453" s="31"/>
      <c r="B453" s="31"/>
      <c r="C453" s="31"/>
      <c r="D453" s="34"/>
      <c r="E453" s="31"/>
      <c r="F453" s="31"/>
      <c r="G453" s="31"/>
      <c r="H453" s="31"/>
      <c r="I453" s="31"/>
      <c r="J453" s="31"/>
      <c r="K453" s="31"/>
      <c r="L453" s="31"/>
      <c r="M453" s="31"/>
      <c r="N453" s="31"/>
      <c r="O453" s="31"/>
      <c r="P453" s="31"/>
      <c r="Q453" s="31"/>
      <c r="R453" s="31"/>
      <c r="S453" s="31"/>
      <c r="T453" s="31"/>
      <c r="U453" s="31"/>
    </row>
    <row r="454" spans="1:21" ht="11.25" customHeight="1" x14ac:dyDescent="0.2">
      <c r="A454" s="31"/>
      <c r="B454" s="31"/>
      <c r="C454" s="31"/>
      <c r="D454" s="34"/>
      <c r="E454" s="31"/>
      <c r="F454" s="31"/>
      <c r="G454" s="31"/>
      <c r="H454" s="31"/>
      <c r="I454" s="31"/>
      <c r="J454" s="31"/>
      <c r="K454" s="31"/>
      <c r="L454" s="31"/>
      <c r="M454" s="31"/>
      <c r="N454" s="31"/>
      <c r="O454" s="31"/>
      <c r="P454" s="31"/>
      <c r="Q454" s="31"/>
      <c r="R454" s="31"/>
      <c r="S454" s="31"/>
      <c r="T454" s="31"/>
      <c r="U454" s="31"/>
    </row>
    <row r="455" spans="1:21" ht="11.25" customHeight="1" x14ac:dyDescent="0.2">
      <c r="A455" s="31"/>
      <c r="B455" s="31"/>
      <c r="C455" s="31"/>
      <c r="D455" s="34"/>
      <c r="E455" s="31"/>
      <c r="F455" s="31"/>
      <c r="G455" s="31"/>
      <c r="H455" s="31"/>
      <c r="I455" s="31"/>
      <c r="J455" s="31"/>
      <c r="K455" s="31"/>
      <c r="L455" s="31"/>
      <c r="M455" s="31"/>
      <c r="N455" s="31"/>
      <c r="O455" s="31"/>
      <c r="P455" s="31"/>
      <c r="Q455" s="31"/>
      <c r="R455" s="31"/>
      <c r="S455" s="31"/>
      <c r="T455" s="31"/>
      <c r="U455" s="31"/>
    </row>
    <row r="456" spans="1:21" ht="11.25" customHeight="1" x14ac:dyDescent="0.2">
      <c r="A456" s="31"/>
      <c r="B456" s="31"/>
      <c r="C456" s="31"/>
      <c r="D456" s="34"/>
      <c r="E456" s="31"/>
      <c r="F456" s="31"/>
      <c r="G456" s="31"/>
      <c r="H456" s="31"/>
      <c r="I456" s="31"/>
      <c r="J456" s="31"/>
      <c r="K456" s="31"/>
      <c r="L456" s="31"/>
      <c r="M456" s="31"/>
      <c r="N456" s="31"/>
      <c r="O456" s="31"/>
      <c r="P456" s="31"/>
      <c r="Q456" s="31"/>
      <c r="R456" s="31"/>
      <c r="S456" s="31"/>
      <c r="T456" s="31"/>
      <c r="U456" s="31"/>
    </row>
    <row r="457" spans="1:21" ht="11.25" customHeight="1" x14ac:dyDescent="0.2">
      <c r="A457" s="31"/>
      <c r="B457" s="31"/>
      <c r="C457" s="31"/>
      <c r="D457" s="34"/>
      <c r="E457" s="31"/>
      <c r="F457" s="31"/>
      <c r="G457" s="31"/>
      <c r="H457" s="31"/>
      <c r="I457" s="31"/>
      <c r="J457" s="31"/>
      <c r="K457" s="31"/>
      <c r="L457" s="31"/>
      <c r="M457" s="31"/>
      <c r="N457" s="31"/>
      <c r="O457" s="31"/>
      <c r="P457" s="31"/>
      <c r="Q457" s="31"/>
      <c r="R457" s="31"/>
      <c r="S457" s="31"/>
      <c r="T457" s="31"/>
      <c r="U457" s="31"/>
    </row>
    <row r="458" spans="1:21" ht="11.25" customHeight="1" x14ac:dyDescent="0.2">
      <c r="A458" s="31"/>
      <c r="B458" s="31"/>
      <c r="C458" s="31"/>
      <c r="D458" s="34"/>
      <c r="E458" s="31"/>
      <c r="F458" s="31"/>
      <c r="G458" s="31"/>
      <c r="H458" s="31"/>
      <c r="I458" s="31"/>
      <c r="J458" s="31"/>
      <c r="K458" s="31"/>
      <c r="L458" s="31"/>
      <c r="M458" s="31"/>
      <c r="N458" s="31"/>
      <c r="O458" s="31"/>
      <c r="P458" s="31"/>
      <c r="Q458" s="31"/>
      <c r="R458" s="31"/>
      <c r="S458" s="31"/>
      <c r="T458" s="31"/>
      <c r="U458" s="31"/>
    </row>
    <row r="459" spans="1:21" ht="11.25" customHeight="1" x14ac:dyDescent="0.2">
      <c r="A459" s="31"/>
      <c r="B459" s="31"/>
      <c r="C459" s="31"/>
      <c r="D459" s="34"/>
      <c r="E459" s="31"/>
      <c r="F459" s="31"/>
      <c r="G459" s="31"/>
      <c r="H459" s="31"/>
      <c r="I459" s="31"/>
      <c r="J459" s="31"/>
      <c r="K459" s="31"/>
      <c r="L459" s="31"/>
      <c r="M459" s="31"/>
      <c r="N459" s="31"/>
      <c r="O459" s="31"/>
      <c r="P459" s="31"/>
      <c r="Q459" s="31"/>
      <c r="R459" s="31"/>
      <c r="S459" s="31"/>
      <c r="T459" s="31"/>
      <c r="U459" s="31"/>
    </row>
    <row r="460" spans="1:21" ht="11.25" customHeight="1" x14ac:dyDescent="0.2">
      <c r="A460" s="31"/>
      <c r="B460" s="31"/>
      <c r="C460" s="31"/>
      <c r="D460" s="34"/>
      <c r="E460" s="31"/>
      <c r="F460" s="31"/>
      <c r="G460" s="31"/>
      <c r="H460" s="31"/>
      <c r="I460" s="31"/>
      <c r="J460" s="31"/>
      <c r="K460" s="31"/>
      <c r="L460" s="31"/>
      <c r="M460" s="31"/>
      <c r="N460" s="31"/>
      <c r="O460" s="31"/>
      <c r="P460" s="31"/>
      <c r="Q460" s="31"/>
      <c r="R460" s="31"/>
      <c r="S460" s="31"/>
      <c r="T460" s="31"/>
      <c r="U460" s="31"/>
    </row>
    <row r="461" spans="1:21" ht="11.25" customHeight="1" x14ac:dyDescent="0.2">
      <c r="A461" s="31"/>
      <c r="B461" s="31"/>
      <c r="C461" s="31"/>
      <c r="D461" s="34"/>
      <c r="E461" s="31"/>
      <c r="F461" s="31"/>
      <c r="G461" s="31"/>
      <c r="H461" s="31"/>
      <c r="I461" s="31"/>
      <c r="J461" s="31"/>
      <c r="K461" s="31"/>
      <c r="L461" s="31"/>
      <c r="M461" s="31"/>
      <c r="N461" s="31"/>
      <c r="O461" s="31"/>
      <c r="P461" s="31"/>
      <c r="Q461" s="31"/>
      <c r="R461" s="31"/>
      <c r="S461" s="31"/>
      <c r="T461" s="31"/>
      <c r="U461" s="31"/>
    </row>
    <row r="462" spans="1:21" ht="11.25" customHeight="1" x14ac:dyDescent="0.2">
      <c r="A462" s="31"/>
      <c r="B462" s="31"/>
      <c r="C462" s="31"/>
      <c r="D462" s="34"/>
      <c r="E462" s="31"/>
      <c r="F462" s="31"/>
      <c r="G462" s="31"/>
      <c r="H462" s="31"/>
      <c r="I462" s="31"/>
      <c r="J462" s="31"/>
      <c r="K462" s="31"/>
      <c r="L462" s="31"/>
      <c r="M462" s="31"/>
      <c r="N462" s="31"/>
      <c r="O462" s="31"/>
      <c r="P462" s="31"/>
      <c r="Q462" s="31"/>
      <c r="R462" s="31"/>
      <c r="S462" s="31"/>
      <c r="T462" s="31"/>
      <c r="U462" s="31"/>
    </row>
    <row r="463" spans="1:21" ht="11.25" customHeight="1" x14ac:dyDescent="0.2">
      <c r="A463" s="31"/>
      <c r="B463" s="31"/>
      <c r="C463" s="31"/>
      <c r="D463" s="34"/>
      <c r="E463" s="31"/>
      <c r="F463" s="31"/>
      <c r="G463" s="31"/>
      <c r="H463" s="31"/>
      <c r="I463" s="31"/>
      <c r="J463" s="31"/>
      <c r="K463" s="31"/>
      <c r="L463" s="31"/>
      <c r="M463" s="31"/>
      <c r="N463" s="31"/>
      <c r="O463" s="31"/>
      <c r="P463" s="31"/>
      <c r="Q463" s="31"/>
      <c r="R463" s="31"/>
      <c r="S463" s="31"/>
      <c r="T463" s="31"/>
      <c r="U463" s="31"/>
    </row>
    <row r="464" spans="1:21" ht="11.25" customHeight="1" x14ac:dyDescent="0.2">
      <c r="A464" s="31"/>
      <c r="B464" s="31"/>
      <c r="C464" s="31"/>
      <c r="D464" s="34"/>
      <c r="E464" s="31"/>
      <c r="F464" s="31"/>
      <c r="G464" s="31"/>
      <c r="H464" s="31"/>
      <c r="I464" s="31"/>
      <c r="J464" s="31"/>
      <c r="K464" s="31"/>
      <c r="L464" s="31"/>
      <c r="M464" s="31"/>
      <c r="N464" s="31"/>
      <c r="O464" s="31"/>
      <c r="P464" s="31"/>
      <c r="Q464" s="31"/>
      <c r="R464" s="31"/>
      <c r="S464" s="31"/>
      <c r="T464" s="31"/>
      <c r="U464" s="31"/>
    </row>
    <row r="465" spans="1:21" ht="11.25" customHeight="1" x14ac:dyDescent="0.2">
      <c r="A465" s="31"/>
      <c r="B465" s="31"/>
      <c r="C465" s="31"/>
      <c r="D465" s="34"/>
      <c r="E465" s="31"/>
      <c r="F465" s="31"/>
      <c r="G465" s="31"/>
      <c r="H465" s="31"/>
      <c r="I465" s="31"/>
      <c r="J465" s="31"/>
      <c r="K465" s="31"/>
      <c r="L465" s="31"/>
      <c r="M465" s="31"/>
      <c r="N465" s="31"/>
      <c r="O465" s="31"/>
      <c r="P465" s="31"/>
      <c r="Q465" s="31"/>
      <c r="R465" s="31"/>
      <c r="S465" s="31"/>
      <c r="T465" s="31"/>
      <c r="U465" s="31"/>
    </row>
    <row r="466" spans="1:21" ht="11.25" customHeight="1" x14ac:dyDescent="0.2">
      <c r="A466" s="31"/>
      <c r="B466" s="31"/>
      <c r="C466" s="31"/>
      <c r="D466" s="34"/>
      <c r="E466" s="31"/>
      <c r="F466" s="31"/>
      <c r="G466" s="31"/>
      <c r="H466" s="31"/>
      <c r="I466" s="31"/>
      <c r="J466" s="31"/>
      <c r="K466" s="31"/>
      <c r="L466" s="31"/>
      <c r="M466" s="31"/>
      <c r="N466" s="31"/>
      <c r="O466" s="31"/>
      <c r="P466" s="31"/>
      <c r="Q466" s="31"/>
      <c r="R466" s="31"/>
      <c r="S466" s="31"/>
      <c r="T466" s="31"/>
      <c r="U466" s="31"/>
    </row>
    <row r="467" spans="1:21" ht="11.25" customHeight="1" x14ac:dyDescent="0.2">
      <c r="A467" s="31"/>
      <c r="B467" s="31"/>
      <c r="C467" s="31"/>
      <c r="D467" s="34"/>
      <c r="E467" s="31"/>
      <c r="F467" s="31"/>
      <c r="G467" s="31"/>
      <c r="H467" s="31"/>
      <c r="I467" s="31"/>
      <c r="J467" s="31"/>
      <c r="K467" s="31"/>
      <c r="L467" s="31"/>
      <c r="M467" s="31"/>
      <c r="N467" s="31"/>
      <c r="O467" s="31"/>
      <c r="P467" s="31"/>
      <c r="Q467" s="31"/>
      <c r="R467" s="31"/>
      <c r="S467" s="31"/>
      <c r="T467" s="31"/>
      <c r="U467" s="31"/>
    </row>
    <row r="468" spans="1:21" ht="11.25" customHeight="1" x14ac:dyDescent="0.2">
      <c r="A468" s="31"/>
      <c r="B468" s="31"/>
      <c r="C468" s="31"/>
      <c r="D468" s="34"/>
      <c r="E468" s="31"/>
      <c r="F468" s="31"/>
      <c r="G468" s="31"/>
      <c r="H468" s="31"/>
      <c r="I468" s="31"/>
      <c r="J468" s="31"/>
      <c r="K468" s="31"/>
      <c r="L468" s="31"/>
      <c r="M468" s="31"/>
      <c r="N468" s="31"/>
      <c r="O468" s="31"/>
      <c r="P468" s="31"/>
      <c r="Q468" s="31"/>
      <c r="R468" s="31"/>
      <c r="S468" s="31"/>
      <c r="T468" s="31"/>
      <c r="U468" s="31"/>
    </row>
    <row r="469" spans="1:21" ht="11.25" customHeight="1" x14ac:dyDescent="0.2">
      <c r="A469" s="31"/>
      <c r="B469" s="31"/>
      <c r="C469" s="31"/>
      <c r="D469" s="34"/>
      <c r="E469" s="31"/>
      <c r="F469" s="31"/>
      <c r="G469" s="31"/>
      <c r="H469" s="31"/>
      <c r="I469" s="31"/>
      <c r="J469" s="31"/>
      <c r="K469" s="31"/>
      <c r="L469" s="31"/>
      <c r="M469" s="31"/>
      <c r="N469" s="31"/>
      <c r="O469" s="31"/>
      <c r="P469" s="31"/>
      <c r="Q469" s="31"/>
      <c r="R469" s="31"/>
      <c r="S469" s="31"/>
      <c r="T469" s="31"/>
      <c r="U469" s="31"/>
    </row>
    <row r="470" spans="1:21" ht="11.25" customHeight="1" x14ac:dyDescent="0.2">
      <c r="A470" s="31"/>
      <c r="B470" s="31"/>
      <c r="C470" s="31"/>
      <c r="D470" s="34"/>
      <c r="E470" s="31"/>
      <c r="F470" s="31"/>
      <c r="G470" s="31"/>
      <c r="H470" s="31"/>
      <c r="I470" s="31"/>
      <c r="J470" s="31"/>
      <c r="K470" s="31"/>
      <c r="L470" s="31"/>
      <c r="M470" s="31"/>
      <c r="N470" s="31"/>
      <c r="O470" s="31"/>
      <c r="P470" s="31"/>
      <c r="Q470" s="31"/>
      <c r="R470" s="31"/>
      <c r="S470" s="31"/>
      <c r="T470" s="31"/>
      <c r="U470" s="31"/>
    </row>
    <row r="471" spans="1:21" ht="11.25" customHeight="1" x14ac:dyDescent="0.2">
      <c r="A471" s="31"/>
      <c r="B471" s="31"/>
      <c r="C471" s="31"/>
      <c r="D471" s="34"/>
      <c r="E471" s="31"/>
      <c r="F471" s="31"/>
      <c r="G471" s="31"/>
      <c r="H471" s="31"/>
      <c r="I471" s="31"/>
      <c r="J471" s="31"/>
      <c r="K471" s="31"/>
      <c r="L471" s="31"/>
      <c r="M471" s="31"/>
      <c r="N471" s="31"/>
      <c r="O471" s="31"/>
      <c r="P471" s="31"/>
      <c r="Q471" s="31"/>
      <c r="R471" s="31"/>
      <c r="S471" s="31"/>
      <c r="T471" s="31"/>
      <c r="U471" s="31"/>
    </row>
    <row r="472" spans="1:21" ht="11.25" customHeight="1" x14ac:dyDescent="0.2">
      <c r="A472" s="31"/>
      <c r="B472" s="31"/>
      <c r="C472" s="31"/>
      <c r="D472" s="34"/>
      <c r="E472" s="31"/>
      <c r="F472" s="31"/>
      <c r="G472" s="31"/>
      <c r="H472" s="31"/>
      <c r="I472" s="31"/>
      <c r="J472" s="31"/>
      <c r="K472" s="31"/>
      <c r="L472" s="31"/>
      <c r="M472" s="31"/>
      <c r="N472" s="31"/>
      <c r="O472" s="31"/>
      <c r="P472" s="31"/>
      <c r="Q472" s="31"/>
      <c r="R472" s="31"/>
      <c r="S472" s="31"/>
      <c r="T472" s="31"/>
      <c r="U472" s="31"/>
    </row>
    <row r="473" spans="1:21" ht="11.25" customHeight="1" x14ac:dyDescent="0.2">
      <c r="A473" s="31"/>
      <c r="B473" s="31"/>
      <c r="C473" s="31"/>
      <c r="D473" s="34"/>
      <c r="E473" s="31"/>
      <c r="F473" s="31"/>
      <c r="G473" s="31"/>
      <c r="H473" s="31"/>
      <c r="I473" s="31"/>
      <c r="J473" s="31"/>
      <c r="K473" s="31"/>
      <c r="L473" s="31"/>
      <c r="M473" s="31"/>
      <c r="N473" s="31"/>
      <c r="O473" s="31"/>
      <c r="P473" s="31"/>
      <c r="Q473" s="31"/>
      <c r="R473" s="31"/>
      <c r="S473" s="31"/>
      <c r="T473" s="31"/>
      <c r="U473" s="31"/>
    </row>
    <row r="474" spans="1:21" ht="11.25" customHeight="1" x14ac:dyDescent="0.2">
      <c r="A474" s="31"/>
      <c r="B474" s="31"/>
      <c r="C474" s="31"/>
      <c r="D474" s="34"/>
      <c r="E474" s="31"/>
      <c r="F474" s="31"/>
      <c r="G474" s="31"/>
      <c r="H474" s="31"/>
      <c r="I474" s="31"/>
      <c r="J474" s="31"/>
      <c r="K474" s="31"/>
      <c r="L474" s="31"/>
      <c r="M474" s="31"/>
      <c r="N474" s="31"/>
      <c r="O474" s="31"/>
      <c r="P474" s="31"/>
      <c r="Q474" s="31"/>
      <c r="R474" s="31"/>
      <c r="S474" s="31"/>
      <c r="T474" s="31"/>
      <c r="U474" s="31"/>
    </row>
    <row r="475" spans="1:21" ht="11.25" customHeight="1" x14ac:dyDescent="0.2">
      <c r="A475" s="31"/>
      <c r="B475" s="31"/>
      <c r="C475" s="31"/>
      <c r="D475" s="34"/>
      <c r="E475" s="31"/>
      <c r="F475" s="31"/>
      <c r="G475" s="31"/>
      <c r="H475" s="31"/>
      <c r="I475" s="31"/>
      <c r="J475" s="31"/>
      <c r="K475" s="31"/>
      <c r="L475" s="31"/>
      <c r="M475" s="31"/>
      <c r="N475" s="31"/>
      <c r="O475" s="31"/>
      <c r="P475" s="31"/>
      <c r="Q475" s="31"/>
      <c r="R475" s="31"/>
      <c r="S475" s="31"/>
      <c r="T475" s="31"/>
      <c r="U475" s="31"/>
    </row>
    <row r="476" spans="1:21" ht="11.25" customHeight="1" x14ac:dyDescent="0.2">
      <c r="A476" s="31"/>
      <c r="B476" s="31"/>
      <c r="C476" s="31"/>
      <c r="D476" s="34"/>
      <c r="E476" s="31"/>
      <c r="F476" s="31"/>
      <c r="G476" s="31"/>
      <c r="H476" s="31"/>
      <c r="I476" s="31"/>
      <c r="J476" s="31"/>
      <c r="K476" s="31"/>
      <c r="L476" s="31"/>
      <c r="M476" s="31"/>
      <c r="N476" s="31"/>
      <c r="O476" s="31"/>
      <c r="P476" s="31"/>
      <c r="Q476" s="31"/>
      <c r="R476" s="31"/>
      <c r="S476" s="31"/>
      <c r="T476" s="31"/>
      <c r="U476" s="31"/>
    </row>
    <row r="477" spans="1:21" ht="11.25" customHeight="1" x14ac:dyDescent="0.2">
      <c r="A477" s="31"/>
      <c r="B477" s="31"/>
      <c r="C477" s="31"/>
      <c r="D477" s="34"/>
      <c r="E477" s="31"/>
      <c r="F477" s="31"/>
      <c r="G477" s="31"/>
      <c r="H477" s="31"/>
      <c r="I477" s="31"/>
      <c r="J477" s="31"/>
      <c r="K477" s="31"/>
      <c r="L477" s="31"/>
      <c r="M477" s="31"/>
      <c r="N477" s="31"/>
      <c r="O477" s="31"/>
      <c r="P477" s="31"/>
      <c r="Q477" s="31"/>
      <c r="R477" s="31"/>
      <c r="S477" s="31"/>
      <c r="T477" s="31"/>
      <c r="U477" s="31"/>
    </row>
    <row r="478" spans="1:21" ht="11.25" customHeight="1" x14ac:dyDescent="0.2">
      <c r="A478" s="31"/>
      <c r="B478" s="31"/>
      <c r="C478" s="31"/>
      <c r="D478" s="34"/>
      <c r="E478" s="31"/>
      <c r="F478" s="31"/>
      <c r="G478" s="31"/>
      <c r="H478" s="31"/>
      <c r="I478" s="31"/>
      <c r="J478" s="31"/>
      <c r="K478" s="31"/>
      <c r="L478" s="31"/>
      <c r="M478" s="31"/>
      <c r="N478" s="31"/>
      <c r="O478" s="31"/>
      <c r="P478" s="31"/>
      <c r="Q478" s="31"/>
      <c r="R478" s="31"/>
      <c r="S478" s="31"/>
      <c r="T478" s="31"/>
      <c r="U478" s="31"/>
    </row>
    <row r="479" spans="1:21" ht="11.25" customHeight="1" x14ac:dyDescent="0.2">
      <c r="A479" s="31"/>
      <c r="B479" s="31"/>
      <c r="C479" s="31"/>
      <c r="D479" s="34"/>
      <c r="E479" s="31"/>
      <c r="F479" s="31"/>
      <c r="G479" s="31"/>
      <c r="H479" s="31"/>
      <c r="I479" s="31"/>
      <c r="J479" s="31"/>
      <c r="K479" s="31"/>
      <c r="L479" s="31"/>
      <c r="M479" s="31"/>
      <c r="N479" s="31"/>
      <c r="O479" s="31"/>
      <c r="P479" s="31"/>
      <c r="Q479" s="31"/>
      <c r="R479" s="31"/>
      <c r="S479" s="31"/>
      <c r="T479" s="31"/>
      <c r="U479" s="31"/>
    </row>
    <row r="480" spans="1:21" ht="11.25" customHeight="1" x14ac:dyDescent="0.2">
      <c r="A480" s="31"/>
      <c r="B480" s="31"/>
      <c r="C480" s="31"/>
      <c r="D480" s="34"/>
      <c r="E480" s="31"/>
      <c r="F480" s="31"/>
      <c r="G480" s="31"/>
      <c r="H480" s="31"/>
      <c r="I480" s="31"/>
      <c r="J480" s="31"/>
      <c r="K480" s="31"/>
      <c r="L480" s="31"/>
      <c r="M480" s="31"/>
      <c r="N480" s="31"/>
      <c r="O480" s="31"/>
      <c r="P480" s="31"/>
      <c r="Q480" s="31"/>
      <c r="R480" s="31"/>
      <c r="S480" s="31"/>
      <c r="T480" s="31"/>
      <c r="U480" s="31"/>
    </row>
    <row r="481" spans="1:21" ht="11.25" customHeight="1" x14ac:dyDescent="0.2">
      <c r="A481" s="31"/>
      <c r="B481" s="31"/>
      <c r="C481" s="31"/>
      <c r="D481" s="34"/>
      <c r="E481" s="31"/>
      <c r="F481" s="31"/>
      <c r="G481" s="31"/>
      <c r="H481" s="31"/>
      <c r="I481" s="31"/>
      <c r="J481" s="31"/>
      <c r="K481" s="31"/>
      <c r="L481" s="31"/>
      <c r="M481" s="31"/>
      <c r="N481" s="31"/>
      <c r="O481" s="31"/>
      <c r="P481" s="31"/>
      <c r="Q481" s="31"/>
      <c r="R481" s="31"/>
      <c r="S481" s="31"/>
      <c r="T481" s="31"/>
      <c r="U481" s="31"/>
    </row>
    <row r="482" spans="1:21" ht="11.25" customHeight="1" x14ac:dyDescent="0.2">
      <c r="A482" s="31"/>
      <c r="B482" s="31"/>
      <c r="C482" s="31"/>
      <c r="D482" s="34"/>
      <c r="E482" s="31"/>
      <c r="F482" s="31"/>
      <c r="G482" s="31"/>
      <c r="H482" s="31"/>
      <c r="I482" s="31"/>
      <c r="J482" s="31"/>
      <c r="K482" s="31"/>
      <c r="L482" s="31"/>
      <c r="M482" s="31"/>
      <c r="N482" s="31"/>
      <c r="O482" s="31"/>
      <c r="P482" s="31"/>
      <c r="Q482" s="31"/>
      <c r="R482" s="31"/>
      <c r="S482" s="31"/>
      <c r="T482" s="31"/>
      <c r="U482" s="31"/>
    </row>
    <row r="483" spans="1:21" ht="11.25" customHeight="1" x14ac:dyDescent="0.2">
      <c r="A483" s="31"/>
      <c r="B483" s="31"/>
      <c r="C483" s="31"/>
      <c r="D483" s="34"/>
      <c r="E483" s="31"/>
      <c r="F483" s="31"/>
      <c r="G483" s="31"/>
      <c r="H483" s="31"/>
      <c r="I483" s="31"/>
      <c r="J483" s="31"/>
      <c r="K483" s="31"/>
      <c r="L483" s="31"/>
      <c r="M483" s="31"/>
      <c r="N483" s="31"/>
      <c r="O483" s="31"/>
      <c r="P483" s="31"/>
      <c r="Q483" s="31"/>
      <c r="R483" s="31"/>
      <c r="S483" s="31"/>
      <c r="T483" s="31"/>
      <c r="U483" s="31"/>
    </row>
    <row r="484" spans="1:21" ht="11.25" customHeight="1" x14ac:dyDescent="0.2">
      <c r="A484" s="31"/>
      <c r="B484" s="31"/>
      <c r="C484" s="31"/>
      <c r="D484" s="34"/>
      <c r="E484" s="31"/>
      <c r="F484" s="31"/>
      <c r="G484" s="31"/>
      <c r="H484" s="31"/>
      <c r="I484" s="31"/>
      <c r="J484" s="31"/>
      <c r="K484" s="31"/>
      <c r="L484" s="31"/>
      <c r="M484" s="31"/>
      <c r="N484" s="31"/>
      <c r="O484" s="31"/>
      <c r="P484" s="31"/>
      <c r="Q484" s="31"/>
      <c r="R484" s="31"/>
      <c r="S484" s="31"/>
      <c r="T484" s="31"/>
      <c r="U484" s="31"/>
    </row>
    <row r="485" spans="1:21" ht="11.25" customHeight="1" x14ac:dyDescent="0.2">
      <c r="A485" s="31"/>
      <c r="B485" s="31"/>
      <c r="C485" s="31"/>
      <c r="D485" s="34"/>
      <c r="E485" s="31"/>
      <c r="F485" s="31"/>
      <c r="G485" s="31"/>
      <c r="H485" s="31"/>
      <c r="I485" s="31"/>
      <c r="J485" s="31"/>
      <c r="K485" s="31"/>
      <c r="L485" s="31"/>
      <c r="M485" s="31"/>
      <c r="N485" s="31"/>
      <c r="O485" s="31"/>
      <c r="P485" s="31"/>
      <c r="Q485" s="31"/>
      <c r="R485" s="31"/>
      <c r="S485" s="31"/>
      <c r="T485" s="31"/>
      <c r="U485" s="31"/>
    </row>
    <row r="486" spans="1:21" ht="11.25" customHeight="1" x14ac:dyDescent="0.2">
      <c r="A486" s="31"/>
      <c r="B486" s="31"/>
      <c r="C486" s="31"/>
      <c r="D486" s="34"/>
      <c r="E486" s="31"/>
      <c r="F486" s="31"/>
      <c r="G486" s="31"/>
      <c r="H486" s="31"/>
      <c r="I486" s="31"/>
      <c r="J486" s="31"/>
      <c r="K486" s="31"/>
      <c r="L486" s="31"/>
      <c r="M486" s="31"/>
      <c r="N486" s="31"/>
      <c r="O486" s="31"/>
      <c r="P486" s="31"/>
      <c r="Q486" s="31"/>
      <c r="R486" s="31"/>
      <c r="S486" s="31"/>
      <c r="T486" s="31"/>
      <c r="U486" s="31"/>
    </row>
    <row r="487" spans="1:21" ht="11.25" customHeight="1" x14ac:dyDescent="0.2">
      <c r="A487" s="31"/>
      <c r="B487" s="31"/>
      <c r="C487" s="31"/>
      <c r="D487" s="34"/>
      <c r="E487" s="31"/>
      <c r="F487" s="31"/>
      <c r="G487" s="31"/>
      <c r="H487" s="31"/>
      <c r="I487" s="31"/>
      <c r="J487" s="31"/>
      <c r="K487" s="31"/>
      <c r="L487" s="31"/>
      <c r="M487" s="31"/>
      <c r="N487" s="31"/>
      <c r="O487" s="31"/>
      <c r="P487" s="31"/>
      <c r="Q487" s="31"/>
      <c r="R487" s="31"/>
      <c r="S487" s="31"/>
      <c r="T487" s="31"/>
      <c r="U487" s="31"/>
    </row>
    <row r="488" spans="1:21" ht="11.25" customHeight="1" x14ac:dyDescent="0.2">
      <c r="A488" s="31"/>
      <c r="B488" s="31"/>
      <c r="C488" s="31"/>
      <c r="D488" s="34"/>
      <c r="E488" s="31"/>
      <c r="F488" s="31"/>
      <c r="G488" s="31"/>
      <c r="H488" s="31"/>
      <c r="I488" s="31"/>
      <c r="J488" s="31"/>
      <c r="K488" s="31"/>
      <c r="L488" s="31"/>
      <c r="M488" s="31"/>
      <c r="N488" s="31"/>
      <c r="O488" s="31"/>
      <c r="P488" s="31"/>
      <c r="Q488" s="31"/>
      <c r="R488" s="31"/>
      <c r="S488" s="31"/>
      <c r="T488" s="31"/>
      <c r="U488" s="31"/>
    </row>
    <row r="489" spans="1:21" ht="11.25" customHeight="1" x14ac:dyDescent="0.2">
      <c r="A489" s="31"/>
      <c r="B489" s="31"/>
      <c r="C489" s="31"/>
      <c r="D489" s="34"/>
      <c r="E489" s="31"/>
      <c r="F489" s="31"/>
      <c r="G489" s="31"/>
      <c r="H489" s="31"/>
      <c r="I489" s="31"/>
      <c r="J489" s="31"/>
      <c r="K489" s="31"/>
      <c r="L489" s="31"/>
      <c r="M489" s="31"/>
      <c r="N489" s="31"/>
      <c r="O489" s="31"/>
      <c r="P489" s="31"/>
      <c r="Q489" s="31"/>
      <c r="R489" s="31"/>
      <c r="S489" s="31"/>
      <c r="T489" s="31"/>
      <c r="U489" s="31"/>
    </row>
    <row r="490" spans="1:21" ht="11.25" customHeight="1" x14ac:dyDescent="0.2">
      <c r="A490" s="31"/>
      <c r="B490" s="31"/>
      <c r="C490" s="31"/>
      <c r="D490" s="34"/>
      <c r="E490" s="31"/>
      <c r="F490" s="31"/>
      <c r="G490" s="31"/>
      <c r="H490" s="31"/>
      <c r="I490" s="31"/>
      <c r="J490" s="31"/>
      <c r="K490" s="31"/>
      <c r="L490" s="31"/>
      <c r="M490" s="31"/>
      <c r="N490" s="31"/>
      <c r="O490" s="31"/>
      <c r="P490" s="31"/>
      <c r="Q490" s="31"/>
      <c r="R490" s="31"/>
      <c r="S490" s="31"/>
      <c r="T490" s="31"/>
      <c r="U490" s="31"/>
    </row>
    <row r="491" spans="1:21" ht="11.25" customHeight="1" x14ac:dyDescent="0.2">
      <c r="A491" s="31"/>
      <c r="B491" s="31"/>
      <c r="C491" s="31"/>
      <c r="D491" s="34"/>
      <c r="E491" s="31"/>
      <c r="F491" s="31"/>
      <c r="G491" s="31"/>
      <c r="H491" s="31"/>
      <c r="I491" s="31"/>
      <c r="J491" s="31"/>
      <c r="K491" s="31"/>
      <c r="L491" s="31"/>
      <c r="M491" s="31"/>
      <c r="N491" s="31"/>
      <c r="O491" s="31"/>
      <c r="P491" s="31"/>
      <c r="Q491" s="31"/>
      <c r="R491" s="31"/>
      <c r="S491" s="31"/>
      <c r="T491" s="31"/>
      <c r="U491" s="31"/>
    </row>
    <row r="492" spans="1:21" ht="11.25" customHeight="1" x14ac:dyDescent="0.2">
      <c r="A492" s="31"/>
      <c r="B492" s="31"/>
      <c r="C492" s="31"/>
      <c r="D492" s="34"/>
      <c r="E492" s="31"/>
      <c r="F492" s="31"/>
      <c r="G492" s="31"/>
      <c r="H492" s="31"/>
      <c r="I492" s="31"/>
      <c r="J492" s="31"/>
      <c r="K492" s="31"/>
      <c r="L492" s="31"/>
      <c r="M492" s="31"/>
      <c r="N492" s="31"/>
      <c r="O492" s="31"/>
      <c r="P492" s="31"/>
      <c r="Q492" s="31"/>
      <c r="R492" s="31"/>
      <c r="S492" s="31"/>
      <c r="T492" s="31"/>
      <c r="U492" s="31"/>
    </row>
    <row r="493" spans="1:21" ht="11.25" customHeight="1" x14ac:dyDescent="0.2">
      <c r="A493" s="31"/>
      <c r="B493" s="31"/>
      <c r="C493" s="31"/>
      <c r="D493" s="34"/>
      <c r="E493" s="31"/>
      <c r="F493" s="31"/>
      <c r="G493" s="31"/>
      <c r="H493" s="31"/>
      <c r="I493" s="31"/>
      <c r="J493" s="31"/>
      <c r="K493" s="31"/>
      <c r="L493" s="31"/>
      <c r="M493" s="31"/>
      <c r="N493" s="31"/>
      <c r="O493" s="31"/>
      <c r="P493" s="31"/>
      <c r="Q493" s="31"/>
      <c r="R493" s="31"/>
      <c r="S493" s="31"/>
      <c r="T493" s="31"/>
      <c r="U493" s="31"/>
    </row>
    <row r="494" spans="1:21" ht="11.25" customHeight="1" x14ac:dyDescent="0.2">
      <c r="A494" s="31"/>
      <c r="B494" s="31"/>
      <c r="C494" s="31"/>
      <c r="D494" s="34"/>
      <c r="E494" s="31"/>
      <c r="F494" s="31"/>
      <c r="G494" s="31"/>
      <c r="H494" s="31"/>
      <c r="I494" s="31"/>
      <c r="J494" s="31"/>
      <c r="K494" s="31"/>
      <c r="L494" s="31"/>
      <c r="M494" s="31"/>
      <c r="N494" s="31"/>
      <c r="O494" s="31"/>
      <c r="P494" s="31"/>
      <c r="Q494" s="31"/>
      <c r="R494" s="31"/>
      <c r="S494" s="31"/>
      <c r="T494" s="31"/>
      <c r="U494" s="31"/>
    </row>
    <row r="495" spans="1:21" ht="11.25" customHeight="1" x14ac:dyDescent="0.2">
      <c r="A495" s="31"/>
      <c r="B495" s="31"/>
      <c r="C495" s="31"/>
      <c r="D495" s="34"/>
      <c r="E495" s="31"/>
      <c r="F495" s="31"/>
      <c r="G495" s="31"/>
      <c r="H495" s="31"/>
      <c r="I495" s="31"/>
      <c r="J495" s="31"/>
      <c r="K495" s="31"/>
      <c r="L495" s="31"/>
      <c r="M495" s="31"/>
      <c r="N495" s="31"/>
      <c r="O495" s="31"/>
      <c r="P495" s="31"/>
      <c r="Q495" s="31"/>
      <c r="R495" s="31"/>
      <c r="S495" s="31"/>
      <c r="T495" s="31"/>
      <c r="U495" s="31"/>
    </row>
    <row r="496" spans="1:21" ht="11.25" customHeight="1" x14ac:dyDescent="0.2">
      <c r="A496" s="31"/>
      <c r="B496" s="31"/>
      <c r="C496" s="31"/>
      <c r="D496" s="34"/>
      <c r="E496" s="31"/>
      <c r="F496" s="31"/>
      <c r="G496" s="31"/>
      <c r="H496" s="31"/>
      <c r="I496" s="31"/>
      <c r="J496" s="31"/>
      <c r="K496" s="31"/>
      <c r="L496" s="31"/>
      <c r="M496" s="31"/>
      <c r="N496" s="31"/>
      <c r="O496" s="31"/>
      <c r="P496" s="31"/>
      <c r="Q496" s="31"/>
      <c r="R496" s="31"/>
      <c r="S496" s="31"/>
      <c r="T496" s="31"/>
      <c r="U496" s="31"/>
    </row>
    <row r="497" spans="1:21" ht="11.25" customHeight="1" x14ac:dyDescent="0.2">
      <c r="A497" s="31"/>
      <c r="B497" s="31"/>
      <c r="C497" s="31"/>
      <c r="D497" s="34"/>
      <c r="E497" s="31"/>
      <c r="F497" s="31"/>
      <c r="G497" s="31"/>
      <c r="H497" s="31"/>
      <c r="I497" s="31"/>
      <c r="J497" s="31"/>
      <c r="K497" s="31"/>
      <c r="L497" s="31"/>
      <c r="M497" s="31"/>
      <c r="N497" s="31"/>
      <c r="O497" s="31"/>
      <c r="P497" s="31"/>
      <c r="Q497" s="31"/>
      <c r="R497" s="31"/>
      <c r="S497" s="31"/>
      <c r="T497" s="31"/>
      <c r="U497" s="31"/>
    </row>
    <row r="498" spans="1:21" ht="11.25" customHeight="1" x14ac:dyDescent="0.2">
      <c r="A498" s="31"/>
      <c r="B498" s="31"/>
      <c r="C498" s="31"/>
      <c r="D498" s="34"/>
      <c r="E498" s="31"/>
      <c r="F498" s="31"/>
      <c r="G498" s="31"/>
      <c r="H498" s="31"/>
      <c r="I498" s="31"/>
      <c r="J498" s="31"/>
      <c r="K498" s="31"/>
      <c r="L498" s="31"/>
      <c r="M498" s="31"/>
      <c r="N498" s="31"/>
      <c r="O498" s="31"/>
      <c r="P498" s="31"/>
      <c r="Q498" s="31"/>
      <c r="R498" s="31"/>
      <c r="S498" s="31"/>
      <c r="T498" s="31"/>
      <c r="U498" s="31"/>
    </row>
    <row r="499" spans="1:21" ht="11.25" customHeight="1" x14ac:dyDescent="0.2">
      <c r="A499" s="31"/>
      <c r="B499" s="31"/>
      <c r="C499" s="31"/>
      <c r="D499" s="34"/>
      <c r="E499" s="31"/>
      <c r="F499" s="31"/>
      <c r="G499" s="31"/>
      <c r="H499" s="31"/>
      <c r="I499" s="31"/>
      <c r="J499" s="31"/>
      <c r="K499" s="31"/>
      <c r="L499" s="31"/>
      <c r="M499" s="31"/>
      <c r="N499" s="31"/>
      <c r="O499" s="31"/>
      <c r="P499" s="31"/>
      <c r="Q499" s="31"/>
      <c r="R499" s="31"/>
      <c r="S499" s="31"/>
      <c r="T499" s="31"/>
      <c r="U499" s="31"/>
    </row>
    <row r="500" spans="1:21" ht="11.25" customHeight="1" x14ac:dyDescent="0.2">
      <c r="A500" s="31"/>
      <c r="B500" s="31"/>
      <c r="C500" s="31"/>
      <c r="D500" s="34"/>
      <c r="E500" s="31"/>
      <c r="F500" s="31"/>
      <c r="G500" s="31"/>
      <c r="H500" s="31"/>
      <c r="I500" s="31"/>
      <c r="J500" s="31"/>
      <c r="K500" s="31"/>
      <c r="L500" s="31"/>
      <c r="M500" s="31"/>
      <c r="N500" s="31"/>
      <c r="O500" s="31"/>
      <c r="P500" s="31"/>
      <c r="Q500" s="31"/>
      <c r="R500" s="31"/>
      <c r="S500" s="31"/>
      <c r="T500" s="31"/>
      <c r="U500" s="31"/>
    </row>
    <row r="501" spans="1:21" ht="11.25" customHeight="1" x14ac:dyDescent="0.2">
      <c r="A501" s="31"/>
      <c r="B501" s="31"/>
      <c r="C501" s="31"/>
      <c r="D501" s="34"/>
      <c r="E501" s="31"/>
      <c r="F501" s="31"/>
      <c r="G501" s="31"/>
      <c r="H501" s="31"/>
      <c r="I501" s="31"/>
      <c r="J501" s="31"/>
      <c r="K501" s="31"/>
      <c r="L501" s="31"/>
      <c r="M501" s="31"/>
      <c r="N501" s="31"/>
      <c r="O501" s="31"/>
      <c r="P501" s="31"/>
      <c r="Q501" s="31"/>
      <c r="R501" s="31"/>
      <c r="S501" s="31"/>
      <c r="T501" s="31"/>
      <c r="U501" s="31"/>
    </row>
    <row r="502" spans="1:21" ht="11.25" customHeight="1" x14ac:dyDescent="0.2">
      <c r="A502" s="31"/>
      <c r="B502" s="31"/>
      <c r="C502" s="31"/>
      <c r="D502" s="34"/>
      <c r="E502" s="31"/>
      <c r="F502" s="31"/>
      <c r="G502" s="31"/>
      <c r="H502" s="31"/>
      <c r="I502" s="31"/>
      <c r="J502" s="31"/>
      <c r="K502" s="31"/>
      <c r="L502" s="31"/>
      <c r="M502" s="31"/>
      <c r="N502" s="31"/>
      <c r="O502" s="31"/>
      <c r="P502" s="31"/>
      <c r="Q502" s="31"/>
      <c r="R502" s="31"/>
      <c r="S502" s="31"/>
      <c r="T502" s="31"/>
      <c r="U502" s="31"/>
    </row>
    <row r="503" spans="1:21" ht="11.25" customHeight="1" x14ac:dyDescent="0.2">
      <c r="A503" s="31"/>
      <c r="B503" s="31"/>
      <c r="C503" s="31"/>
      <c r="D503" s="34"/>
      <c r="E503" s="31"/>
      <c r="F503" s="31"/>
      <c r="G503" s="31"/>
      <c r="H503" s="31"/>
      <c r="I503" s="31"/>
      <c r="J503" s="31"/>
      <c r="K503" s="31"/>
      <c r="L503" s="31"/>
      <c r="M503" s="31"/>
      <c r="N503" s="31"/>
      <c r="O503" s="31"/>
      <c r="P503" s="31"/>
      <c r="Q503" s="31"/>
      <c r="R503" s="31"/>
      <c r="S503" s="31"/>
      <c r="T503" s="31"/>
      <c r="U503" s="31"/>
    </row>
    <row r="504" spans="1:21" ht="11.25" customHeight="1" x14ac:dyDescent="0.2">
      <c r="A504" s="31"/>
      <c r="B504" s="31"/>
      <c r="C504" s="31"/>
      <c r="D504" s="34"/>
      <c r="E504" s="31"/>
      <c r="F504" s="31"/>
      <c r="G504" s="31"/>
      <c r="H504" s="31"/>
      <c r="I504" s="31"/>
      <c r="J504" s="31"/>
      <c r="K504" s="31"/>
      <c r="L504" s="31"/>
      <c r="M504" s="31"/>
      <c r="N504" s="31"/>
      <c r="O504" s="31"/>
      <c r="P504" s="31"/>
      <c r="Q504" s="31"/>
      <c r="R504" s="31"/>
      <c r="S504" s="31"/>
      <c r="T504" s="31"/>
      <c r="U504" s="31"/>
    </row>
    <row r="505" spans="1:21" ht="11.25" customHeight="1" x14ac:dyDescent="0.2">
      <c r="A505" s="31"/>
      <c r="B505" s="31"/>
      <c r="C505" s="31"/>
      <c r="D505" s="34"/>
      <c r="E505" s="31"/>
      <c r="F505" s="31"/>
      <c r="G505" s="31"/>
      <c r="H505" s="31"/>
      <c r="I505" s="31"/>
      <c r="J505" s="31"/>
      <c r="K505" s="31"/>
      <c r="L505" s="31"/>
      <c r="M505" s="31"/>
      <c r="N505" s="31"/>
      <c r="O505" s="31"/>
      <c r="P505" s="31"/>
      <c r="Q505" s="31"/>
      <c r="R505" s="31"/>
      <c r="S505" s="31"/>
      <c r="T505" s="31"/>
      <c r="U505" s="31"/>
    </row>
    <row r="506" spans="1:21" ht="11.25" customHeight="1" x14ac:dyDescent="0.2">
      <c r="A506" s="31"/>
      <c r="B506" s="31"/>
      <c r="C506" s="31"/>
      <c r="D506" s="34"/>
      <c r="E506" s="31"/>
      <c r="F506" s="31"/>
      <c r="G506" s="31"/>
      <c r="H506" s="31"/>
      <c r="I506" s="31"/>
      <c r="J506" s="31"/>
      <c r="K506" s="31"/>
      <c r="L506" s="31"/>
      <c r="M506" s="31"/>
      <c r="N506" s="31"/>
      <c r="O506" s="31"/>
      <c r="P506" s="31"/>
      <c r="Q506" s="31"/>
      <c r="R506" s="31"/>
      <c r="S506" s="31"/>
      <c r="T506" s="31"/>
      <c r="U506" s="31"/>
    </row>
    <row r="507" spans="1:21" ht="11.25" customHeight="1" x14ac:dyDescent="0.2">
      <c r="A507" s="31"/>
      <c r="B507" s="31"/>
      <c r="C507" s="31"/>
      <c r="D507" s="34"/>
      <c r="E507" s="31"/>
      <c r="F507" s="31"/>
      <c r="G507" s="31"/>
      <c r="H507" s="31"/>
      <c r="I507" s="31"/>
      <c r="J507" s="31"/>
      <c r="K507" s="31"/>
      <c r="L507" s="31"/>
      <c r="M507" s="31"/>
      <c r="N507" s="31"/>
      <c r="O507" s="31"/>
      <c r="P507" s="31"/>
      <c r="Q507" s="31"/>
      <c r="R507" s="31"/>
      <c r="S507" s="31"/>
      <c r="T507" s="31"/>
      <c r="U507" s="31"/>
    </row>
    <row r="508" spans="1:21" ht="11.25" customHeight="1" x14ac:dyDescent="0.2">
      <c r="A508" s="31"/>
      <c r="B508" s="31"/>
      <c r="C508" s="31"/>
      <c r="D508" s="34"/>
      <c r="E508" s="31"/>
      <c r="F508" s="31"/>
      <c r="G508" s="31"/>
      <c r="H508" s="31"/>
      <c r="I508" s="31"/>
      <c r="J508" s="31"/>
      <c r="K508" s="31"/>
      <c r="L508" s="31"/>
      <c r="M508" s="31"/>
      <c r="N508" s="31"/>
      <c r="O508" s="31"/>
      <c r="P508" s="31"/>
      <c r="Q508" s="31"/>
      <c r="R508" s="31"/>
      <c r="S508" s="31"/>
      <c r="T508" s="31"/>
      <c r="U508" s="31"/>
    </row>
    <row r="509" spans="1:21" ht="11.25" customHeight="1" x14ac:dyDescent="0.2">
      <c r="A509" s="31"/>
      <c r="B509" s="31"/>
      <c r="C509" s="31"/>
      <c r="D509" s="34"/>
      <c r="E509" s="31"/>
      <c r="F509" s="31"/>
      <c r="G509" s="31"/>
      <c r="H509" s="31"/>
      <c r="I509" s="31"/>
      <c r="J509" s="31"/>
      <c r="K509" s="31"/>
      <c r="L509" s="31"/>
      <c r="M509" s="31"/>
      <c r="N509" s="31"/>
      <c r="O509" s="31"/>
      <c r="P509" s="31"/>
      <c r="Q509" s="31"/>
      <c r="R509" s="31"/>
      <c r="S509" s="31"/>
      <c r="T509" s="31"/>
      <c r="U509" s="31"/>
    </row>
    <row r="510" spans="1:21" ht="11.25" customHeight="1" x14ac:dyDescent="0.2">
      <c r="A510" s="31"/>
      <c r="B510" s="31"/>
      <c r="C510" s="31"/>
      <c r="D510" s="34"/>
      <c r="E510" s="31"/>
      <c r="F510" s="31"/>
      <c r="G510" s="31"/>
      <c r="H510" s="31"/>
      <c r="I510" s="31"/>
      <c r="J510" s="31"/>
      <c r="K510" s="31"/>
      <c r="L510" s="31"/>
      <c r="M510" s="31"/>
      <c r="N510" s="31"/>
      <c r="O510" s="31"/>
      <c r="P510" s="31"/>
      <c r="Q510" s="31"/>
      <c r="R510" s="31"/>
      <c r="S510" s="31"/>
      <c r="T510" s="31"/>
      <c r="U510" s="31"/>
    </row>
    <row r="511" spans="1:21" ht="11.25" customHeight="1" x14ac:dyDescent="0.2">
      <c r="A511" s="31"/>
      <c r="B511" s="31"/>
      <c r="C511" s="31"/>
      <c r="D511" s="34"/>
      <c r="E511" s="31"/>
      <c r="F511" s="31"/>
      <c r="G511" s="31"/>
      <c r="H511" s="31"/>
      <c r="I511" s="31"/>
      <c r="J511" s="31"/>
      <c r="K511" s="31"/>
      <c r="L511" s="31"/>
      <c r="M511" s="31"/>
      <c r="N511" s="31"/>
      <c r="O511" s="31"/>
      <c r="P511" s="31"/>
      <c r="Q511" s="31"/>
      <c r="R511" s="31"/>
      <c r="S511" s="31"/>
      <c r="T511" s="31"/>
      <c r="U511" s="31"/>
    </row>
    <row r="512" spans="1:21" ht="11.25" customHeight="1" x14ac:dyDescent="0.2">
      <c r="A512" s="31"/>
      <c r="B512" s="31"/>
      <c r="C512" s="31"/>
      <c r="D512" s="34"/>
      <c r="E512" s="31"/>
      <c r="F512" s="31"/>
      <c r="G512" s="31"/>
      <c r="H512" s="31"/>
      <c r="I512" s="31"/>
      <c r="J512" s="31"/>
      <c r="K512" s="31"/>
      <c r="L512" s="31"/>
      <c r="M512" s="31"/>
      <c r="N512" s="31"/>
      <c r="O512" s="31"/>
      <c r="P512" s="31"/>
      <c r="Q512" s="31"/>
      <c r="R512" s="31"/>
      <c r="S512" s="31"/>
      <c r="T512" s="31"/>
      <c r="U512" s="31"/>
    </row>
    <row r="513" spans="1:21" ht="11.25" customHeight="1" x14ac:dyDescent="0.2">
      <c r="A513" s="31"/>
      <c r="B513" s="31"/>
      <c r="C513" s="31"/>
      <c r="D513" s="34"/>
      <c r="E513" s="31"/>
      <c r="F513" s="31"/>
      <c r="G513" s="31"/>
      <c r="H513" s="31"/>
      <c r="I513" s="31"/>
      <c r="J513" s="31"/>
      <c r="K513" s="31"/>
      <c r="L513" s="31"/>
      <c r="M513" s="31"/>
      <c r="N513" s="31"/>
      <c r="O513" s="31"/>
      <c r="P513" s="31"/>
      <c r="Q513" s="31"/>
      <c r="R513" s="31"/>
      <c r="S513" s="31"/>
      <c r="T513" s="31"/>
      <c r="U513" s="31"/>
    </row>
    <row r="514" spans="1:21" ht="11.25" customHeight="1" x14ac:dyDescent="0.2">
      <c r="A514" s="31"/>
      <c r="B514" s="31"/>
      <c r="C514" s="31"/>
      <c r="D514" s="34"/>
      <c r="E514" s="31"/>
      <c r="F514" s="31"/>
      <c r="G514" s="31"/>
      <c r="H514" s="31"/>
      <c r="I514" s="31"/>
      <c r="J514" s="31"/>
      <c r="K514" s="31"/>
      <c r="L514" s="31"/>
      <c r="M514" s="31"/>
      <c r="N514" s="31"/>
      <c r="O514" s="31"/>
      <c r="P514" s="31"/>
      <c r="Q514" s="31"/>
      <c r="R514" s="31"/>
      <c r="S514" s="31"/>
      <c r="T514" s="31"/>
      <c r="U514" s="31"/>
    </row>
    <row r="515" spans="1:21" ht="11.25" customHeight="1" x14ac:dyDescent="0.2">
      <c r="A515" s="31"/>
      <c r="B515" s="31"/>
      <c r="C515" s="31"/>
      <c r="D515" s="34"/>
      <c r="E515" s="31"/>
      <c r="F515" s="31"/>
      <c r="G515" s="31"/>
      <c r="H515" s="31"/>
      <c r="I515" s="31"/>
      <c r="J515" s="31"/>
      <c r="K515" s="31"/>
      <c r="L515" s="31"/>
      <c r="M515" s="31"/>
      <c r="N515" s="31"/>
      <c r="O515" s="31"/>
      <c r="P515" s="31"/>
      <c r="Q515" s="31"/>
      <c r="R515" s="31"/>
      <c r="S515" s="31"/>
      <c r="T515" s="31"/>
      <c r="U515" s="31"/>
    </row>
    <row r="516" spans="1:21" ht="11.25" customHeight="1" x14ac:dyDescent="0.2">
      <c r="A516" s="31"/>
      <c r="B516" s="31"/>
      <c r="C516" s="31"/>
      <c r="D516" s="34"/>
      <c r="E516" s="31"/>
      <c r="F516" s="31"/>
      <c r="G516" s="31"/>
      <c r="H516" s="31"/>
      <c r="I516" s="31"/>
      <c r="J516" s="31"/>
      <c r="K516" s="31"/>
      <c r="L516" s="31"/>
      <c r="M516" s="31"/>
      <c r="N516" s="31"/>
      <c r="O516" s="31"/>
      <c r="P516" s="31"/>
      <c r="Q516" s="31"/>
      <c r="R516" s="31"/>
      <c r="S516" s="31"/>
      <c r="T516" s="31"/>
      <c r="U516" s="31"/>
    </row>
    <row r="517" spans="1:21" ht="11.25" customHeight="1" x14ac:dyDescent="0.2">
      <c r="A517" s="31"/>
      <c r="B517" s="31"/>
      <c r="C517" s="31"/>
      <c r="D517" s="34"/>
      <c r="E517" s="31"/>
      <c r="F517" s="31"/>
      <c r="G517" s="31"/>
      <c r="H517" s="31"/>
      <c r="I517" s="31"/>
      <c r="J517" s="31"/>
      <c r="K517" s="31"/>
      <c r="L517" s="31"/>
      <c r="M517" s="31"/>
      <c r="N517" s="31"/>
      <c r="O517" s="31"/>
      <c r="P517" s="31"/>
      <c r="Q517" s="31"/>
      <c r="R517" s="31"/>
      <c r="S517" s="31"/>
      <c r="T517" s="31"/>
      <c r="U517" s="31"/>
    </row>
    <row r="518" spans="1:21" ht="11.25" customHeight="1" x14ac:dyDescent="0.2">
      <c r="A518" s="31"/>
      <c r="B518" s="31"/>
      <c r="C518" s="31"/>
      <c r="D518" s="34"/>
      <c r="E518" s="31"/>
      <c r="F518" s="31"/>
      <c r="G518" s="31"/>
      <c r="H518" s="31"/>
      <c r="I518" s="31"/>
      <c r="J518" s="31"/>
      <c r="K518" s="31"/>
      <c r="L518" s="31"/>
      <c r="M518" s="31"/>
      <c r="N518" s="31"/>
      <c r="O518" s="31"/>
      <c r="P518" s="31"/>
      <c r="Q518" s="31"/>
      <c r="R518" s="31"/>
      <c r="S518" s="31"/>
      <c r="T518" s="31"/>
      <c r="U518" s="31"/>
    </row>
    <row r="519" spans="1:21" ht="11.25" customHeight="1" x14ac:dyDescent="0.2">
      <c r="A519" s="31"/>
      <c r="B519" s="31"/>
      <c r="C519" s="31"/>
      <c r="D519" s="34"/>
      <c r="E519" s="31"/>
      <c r="F519" s="31"/>
      <c r="G519" s="31"/>
      <c r="H519" s="31"/>
      <c r="I519" s="31"/>
      <c r="J519" s="31"/>
      <c r="K519" s="31"/>
      <c r="L519" s="31"/>
      <c r="M519" s="31"/>
      <c r="N519" s="31"/>
      <c r="O519" s="31"/>
      <c r="P519" s="31"/>
      <c r="Q519" s="31"/>
      <c r="R519" s="31"/>
      <c r="S519" s="31"/>
      <c r="T519" s="31"/>
      <c r="U519" s="31"/>
    </row>
    <row r="520" spans="1:21" ht="11.25" customHeight="1" x14ac:dyDescent="0.2">
      <c r="A520" s="31"/>
      <c r="B520" s="31"/>
      <c r="C520" s="31"/>
      <c r="D520" s="34"/>
      <c r="E520" s="31"/>
      <c r="F520" s="31"/>
      <c r="G520" s="31"/>
      <c r="H520" s="31"/>
      <c r="I520" s="31"/>
      <c r="J520" s="31"/>
      <c r="K520" s="31"/>
      <c r="L520" s="31"/>
      <c r="M520" s="31"/>
      <c r="N520" s="31"/>
      <c r="O520" s="31"/>
      <c r="P520" s="31"/>
      <c r="Q520" s="31"/>
      <c r="R520" s="31"/>
      <c r="S520" s="31"/>
      <c r="T520" s="31"/>
      <c r="U520" s="31"/>
    </row>
    <row r="521" spans="1:21" ht="11.25" customHeight="1" x14ac:dyDescent="0.2">
      <c r="A521" s="31"/>
      <c r="B521" s="31"/>
      <c r="C521" s="31"/>
      <c r="D521" s="34"/>
      <c r="E521" s="31"/>
      <c r="F521" s="31"/>
      <c r="G521" s="31"/>
      <c r="H521" s="31"/>
      <c r="I521" s="31"/>
      <c r="J521" s="31"/>
      <c r="K521" s="31"/>
      <c r="L521" s="31"/>
      <c r="M521" s="31"/>
      <c r="N521" s="31"/>
      <c r="O521" s="31"/>
      <c r="P521" s="31"/>
      <c r="Q521" s="31"/>
      <c r="R521" s="31"/>
      <c r="S521" s="31"/>
      <c r="T521" s="31"/>
      <c r="U521" s="31"/>
    </row>
    <row r="522" spans="1:21" ht="11.25" customHeight="1" x14ac:dyDescent="0.2">
      <c r="A522" s="31"/>
      <c r="B522" s="31"/>
      <c r="C522" s="31"/>
      <c r="D522" s="34"/>
      <c r="E522" s="31"/>
      <c r="F522" s="31"/>
      <c r="G522" s="31"/>
      <c r="H522" s="31"/>
      <c r="I522" s="31"/>
      <c r="J522" s="31"/>
      <c r="K522" s="31"/>
      <c r="L522" s="31"/>
      <c r="M522" s="31"/>
      <c r="N522" s="31"/>
      <c r="O522" s="31"/>
      <c r="P522" s="31"/>
      <c r="Q522" s="31"/>
      <c r="R522" s="31"/>
      <c r="S522" s="31"/>
      <c r="T522" s="31"/>
      <c r="U522" s="31"/>
    </row>
    <row r="523" spans="1:21" ht="11.25" customHeight="1" x14ac:dyDescent="0.2">
      <c r="A523" s="31"/>
      <c r="B523" s="31"/>
      <c r="C523" s="31"/>
      <c r="D523" s="34"/>
      <c r="E523" s="31"/>
      <c r="F523" s="31"/>
      <c r="G523" s="31"/>
      <c r="H523" s="31"/>
      <c r="I523" s="31"/>
      <c r="J523" s="31"/>
      <c r="K523" s="31"/>
      <c r="L523" s="31"/>
      <c r="M523" s="31"/>
      <c r="N523" s="31"/>
      <c r="O523" s="31"/>
      <c r="P523" s="31"/>
      <c r="Q523" s="31"/>
      <c r="R523" s="31"/>
      <c r="S523" s="31"/>
      <c r="T523" s="31"/>
      <c r="U523" s="31"/>
    </row>
    <row r="524" spans="1:21" ht="11.25" customHeight="1" x14ac:dyDescent="0.2">
      <c r="A524" s="31"/>
      <c r="B524" s="31"/>
      <c r="C524" s="31"/>
      <c r="D524" s="34"/>
      <c r="E524" s="31"/>
      <c r="F524" s="31"/>
      <c r="G524" s="31"/>
      <c r="H524" s="31"/>
      <c r="I524" s="31"/>
      <c r="J524" s="31"/>
      <c r="K524" s="31"/>
      <c r="L524" s="31"/>
      <c r="M524" s="31"/>
      <c r="N524" s="31"/>
      <c r="O524" s="31"/>
      <c r="P524" s="31"/>
      <c r="Q524" s="31"/>
      <c r="R524" s="31"/>
      <c r="S524" s="31"/>
      <c r="T524" s="31"/>
      <c r="U524" s="31"/>
    </row>
    <row r="525" spans="1:21" ht="11.25" customHeight="1" x14ac:dyDescent="0.2">
      <c r="A525" s="31"/>
      <c r="B525" s="31"/>
      <c r="C525" s="31"/>
      <c r="D525" s="34"/>
      <c r="E525" s="31"/>
      <c r="F525" s="31"/>
      <c r="G525" s="31"/>
      <c r="H525" s="31"/>
      <c r="I525" s="31"/>
      <c r="J525" s="31"/>
      <c r="K525" s="31"/>
      <c r="L525" s="31"/>
      <c r="M525" s="31"/>
      <c r="N525" s="31"/>
      <c r="O525" s="31"/>
      <c r="P525" s="31"/>
      <c r="Q525" s="31"/>
      <c r="R525" s="31"/>
      <c r="S525" s="31"/>
      <c r="T525" s="31"/>
      <c r="U525" s="31"/>
    </row>
    <row r="526" spans="1:21" ht="11.25" customHeight="1" x14ac:dyDescent="0.2">
      <c r="A526" s="31"/>
      <c r="B526" s="31"/>
      <c r="C526" s="31"/>
      <c r="D526" s="34"/>
      <c r="E526" s="31"/>
      <c r="F526" s="31"/>
      <c r="G526" s="31"/>
      <c r="H526" s="31"/>
      <c r="I526" s="31"/>
      <c r="J526" s="31"/>
      <c r="K526" s="31"/>
      <c r="L526" s="31"/>
      <c r="M526" s="31"/>
      <c r="N526" s="31"/>
      <c r="O526" s="31"/>
      <c r="P526" s="31"/>
      <c r="Q526" s="31"/>
      <c r="R526" s="31"/>
      <c r="S526" s="31"/>
      <c r="T526" s="31"/>
      <c r="U526" s="31"/>
    </row>
    <row r="527" spans="1:21" ht="11.25" customHeight="1" x14ac:dyDescent="0.2">
      <c r="A527" s="31"/>
      <c r="B527" s="31"/>
      <c r="C527" s="31"/>
      <c r="D527" s="34"/>
      <c r="E527" s="31"/>
      <c r="F527" s="31"/>
      <c r="G527" s="31"/>
      <c r="H527" s="31"/>
      <c r="I527" s="31"/>
      <c r="J527" s="31"/>
      <c r="K527" s="31"/>
      <c r="L527" s="31"/>
      <c r="M527" s="31"/>
      <c r="N527" s="31"/>
      <c r="O527" s="31"/>
      <c r="P527" s="31"/>
      <c r="Q527" s="31"/>
      <c r="R527" s="31"/>
      <c r="S527" s="31"/>
      <c r="T527" s="31"/>
      <c r="U527" s="31"/>
    </row>
    <row r="528" spans="1:21" ht="11.25" customHeight="1" x14ac:dyDescent="0.2">
      <c r="A528" s="31"/>
      <c r="B528" s="31"/>
      <c r="C528" s="31"/>
      <c r="D528" s="34"/>
      <c r="E528" s="31"/>
      <c r="F528" s="31"/>
      <c r="G528" s="31"/>
      <c r="H528" s="31"/>
      <c r="I528" s="31"/>
      <c r="J528" s="31"/>
      <c r="K528" s="31"/>
      <c r="L528" s="31"/>
      <c r="M528" s="31"/>
      <c r="N528" s="31"/>
      <c r="O528" s="31"/>
      <c r="P528" s="31"/>
      <c r="Q528" s="31"/>
      <c r="R528" s="31"/>
      <c r="S528" s="31"/>
      <c r="T528" s="31"/>
      <c r="U528" s="31"/>
    </row>
    <row r="529" spans="1:21" ht="11.25" customHeight="1" x14ac:dyDescent="0.2">
      <c r="A529" s="31"/>
      <c r="B529" s="31"/>
      <c r="C529" s="31"/>
      <c r="D529" s="34"/>
      <c r="E529" s="31"/>
      <c r="F529" s="31"/>
      <c r="G529" s="31"/>
      <c r="H529" s="31"/>
      <c r="I529" s="31"/>
      <c r="J529" s="31"/>
      <c r="K529" s="31"/>
      <c r="L529" s="31"/>
      <c r="M529" s="31"/>
      <c r="N529" s="31"/>
      <c r="O529" s="31"/>
      <c r="P529" s="31"/>
      <c r="Q529" s="31"/>
      <c r="R529" s="31"/>
      <c r="S529" s="31"/>
      <c r="T529" s="31"/>
      <c r="U529" s="31"/>
    </row>
    <row r="530" spans="1:21" ht="11.25" customHeight="1" x14ac:dyDescent="0.2">
      <c r="A530" s="31"/>
      <c r="B530" s="31"/>
      <c r="C530" s="31"/>
      <c r="D530" s="34"/>
      <c r="E530" s="31"/>
      <c r="F530" s="31"/>
      <c r="G530" s="31"/>
      <c r="H530" s="31"/>
      <c r="I530" s="31"/>
      <c r="J530" s="31"/>
      <c r="K530" s="31"/>
      <c r="L530" s="31"/>
      <c r="M530" s="31"/>
      <c r="N530" s="31"/>
      <c r="O530" s="31"/>
      <c r="P530" s="31"/>
      <c r="Q530" s="31"/>
      <c r="R530" s="31"/>
      <c r="S530" s="31"/>
      <c r="T530" s="31"/>
      <c r="U530" s="31"/>
    </row>
    <row r="531" spans="1:21" ht="11.25" customHeight="1" x14ac:dyDescent="0.2">
      <c r="A531" s="31"/>
      <c r="B531" s="31"/>
      <c r="C531" s="31"/>
      <c r="D531" s="34"/>
      <c r="E531" s="31"/>
      <c r="F531" s="31"/>
      <c r="G531" s="31"/>
      <c r="H531" s="31"/>
      <c r="I531" s="31"/>
      <c r="J531" s="31"/>
      <c r="K531" s="31"/>
      <c r="L531" s="31"/>
      <c r="M531" s="31"/>
      <c r="N531" s="31"/>
      <c r="O531" s="31"/>
      <c r="P531" s="31"/>
      <c r="Q531" s="31"/>
      <c r="R531" s="31"/>
      <c r="S531" s="31"/>
      <c r="T531" s="31"/>
      <c r="U531" s="31"/>
    </row>
    <row r="532" spans="1:21" ht="11.25" customHeight="1" x14ac:dyDescent="0.2">
      <c r="A532" s="31"/>
      <c r="B532" s="31"/>
      <c r="C532" s="31"/>
      <c r="D532" s="34"/>
      <c r="E532" s="31"/>
      <c r="F532" s="31"/>
      <c r="G532" s="31"/>
      <c r="H532" s="31"/>
      <c r="I532" s="31"/>
      <c r="J532" s="31"/>
      <c r="K532" s="31"/>
      <c r="L532" s="31"/>
      <c r="M532" s="31"/>
      <c r="N532" s="31"/>
      <c r="O532" s="31"/>
      <c r="P532" s="31"/>
      <c r="Q532" s="31"/>
      <c r="R532" s="31"/>
      <c r="S532" s="31"/>
      <c r="T532" s="31"/>
      <c r="U532" s="31"/>
    </row>
    <row r="533" spans="1:21" ht="11.25" customHeight="1" x14ac:dyDescent="0.2">
      <c r="A533" s="31"/>
      <c r="B533" s="31"/>
      <c r="C533" s="31"/>
      <c r="D533" s="34"/>
      <c r="E533" s="31"/>
      <c r="F533" s="31"/>
      <c r="G533" s="31"/>
      <c r="H533" s="31"/>
      <c r="I533" s="31"/>
      <c r="J533" s="31"/>
      <c r="K533" s="31"/>
      <c r="L533" s="31"/>
      <c r="M533" s="31"/>
      <c r="N533" s="31"/>
      <c r="O533" s="31"/>
      <c r="P533" s="31"/>
      <c r="Q533" s="31"/>
      <c r="R533" s="31"/>
      <c r="S533" s="31"/>
      <c r="T533" s="31"/>
      <c r="U533" s="31"/>
    </row>
    <row r="534" spans="1:21" ht="11.25" customHeight="1" x14ac:dyDescent="0.2">
      <c r="A534" s="31"/>
      <c r="B534" s="31"/>
      <c r="C534" s="31"/>
      <c r="D534" s="34"/>
      <c r="E534" s="31"/>
      <c r="F534" s="31"/>
      <c r="G534" s="31"/>
      <c r="H534" s="31"/>
      <c r="I534" s="31"/>
      <c r="J534" s="31"/>
      <c r="K534" s="31"/>
      <c r="L534" s="31"/>
      <c r="M534" s="31"/>
      <c r="N534" s="31"/>
      <c r="O534" s="31"/>
      <c r="P534" s="31"/>
      <c r="Q534" s="31"/>
      <c r="R534" s="31"/>
      <c r="S534" s="31"/>
      <c r="T534" s="31"/>
      <c r="U534" s="31"/>
    </row>
    <row r="535" spans="1:21" ht="11.25" customHeight="1" x14ac:dyDescent="0.2">
      <c r="A535" s="31"/>
      <c r="B535" s="31"/>
      <c r="C535" s="31"/>
      <c r="D535" s="34"/>
      <c r="E535" s="31"/>
      <c r="F535" s="31"/>
      <c r="G535" s="31"/>
      <c r="H535" s="31"/>
      <c r="I535" s="31"/>
      <c r="J535" s="31"/>
      <c r="K535" s="31"/>
      <c r="L535" s="31"/>
      <c r="M535" s="31"/>
      <c r="N535" s="31"/>
      <c r="O535" s="31"/>
      <c r="P535" s="31"/>
      <c r="Q535" s="31"/>
      <c r="R535" s="31"/>
      <c r="S535" s="31"/>
      <c r="T535" s="31"/>
      <c r="U535" s="31"/>
    </row>
    <row r="536" spans="1:21" ht="11.25" customHeight="1" x14ac:dyDescent="0.2">
      <c r="A536" s="31"/>
      <c r="B536" s="31"/>
      <c r="C536" s="31"/>
      <c r="D536" s="34"/>
      <c r="E536" s="31"/>
      <c r="F536" s="31"/>
      <c r="G536" s="31"/>
      <c r="H536" s="31"/>
      <c r="I536" s="31"/>
      <c r="J536" s="31"/>
      <c r="K536" s="31"/>
      <c r="L536" s="31"/>
      <c r="M536" s="31"/>
      <c r="N536" s="31"/>
      <c r="O536" s="31"/>
      <c r="P536" s="31"/>
      <c r="Q536" s="31"/>
      <c r="R536" s="31"/>
      <c r="S536" s="31"/>
      <c r="T536" s="31"/>
      <c r="U536" s="31"/>
    </row>
    <row r="537" spans="1:21" ht="11.25" customHeight="1" x14ac:dyDescent="0.2">
      <c r="A537" s="31"/>
      <c r="B537" s="31"/>
      <c r="C537" s="31"/>
      <c r="D537" s="34"/>
      <c r="E537" s="31"/>
      <c r="F537" s="31"/>
      <c r="G537" s="31"/>
      <c r="H537" s="31"/>
      <c r="I537" s="31"/>
      <c r="J537" s="31"/>
      <c r="K537" s="31"/>
      <c r="L537" s="31"/>
      <c r="M537" s="31"/>
      <c r="N537" s="31"/>
      <c r="O537" s="31"/>
      <c r="P537" s="31"/>
      <c r="Q537" s="31"/>
      <c r="R537" s="31"/>
      <c r="S537" s="31"/>
      <c r="T537" s="31"/>
      <c r="U537" s="31"/>
    </row>
    <row r="538" spans="1:21" ht="11.25" customHeight="1" x14ac:dyDescent="0.2">
      <c r="A538" s="31"/>
      <c r="B538" s="31"/>
      <c r="C538" s="31"/>
      <c r="D538" s="34"/>
      <c r="E538" s="31"/>
      <c r="F538" s="31"/>
      <c r="G538" s="31"/>
      <c r="H538" s="31"/>
      <c r="I538" s="31"/>
      <c r="J538" s="31"/>
      <c r="K538" s="31"/>
      <c r="L538" s="31"/>
      <c r="M538" s="31"/>
      <c r="N538" s="31"/>
      <c r="O538" s="31"/>
      <c r="P538" s="31"/>
      <c r="Q538" s="31"/>
      <c r="R538" s="31"/>
      <c r="S538" s="31"/>
      <c r="T538" s="31"/>
      <c r="U538" s="31"/>
    </row>
    <row r="539" spans="1:21" ht="11.25" customHeight="1" x14ac:dyDescent="0.2">
      <c r="A539" s="31"/>
      <c r="B539" s="31"/>
      <c r="C539" s="31"/>
      <c r="D539" s="34"/>
      <c r="E539" s="31"/>
      <c r="F539" s="31"/>
      <c r="G539" s="31"/>
      <c r="H539" s="31"/>
      <c r="I539" s="31"/>
      <c r="J539" s="31"/>
      <c r="K539" s="31"/>
      <c r="L539" s="31"/>
      <c r="M539" s="31"/>
      <c r="N539" s="31"/>
      <c r="O539" s="31"/>
      <c r="P539" s="31"/>
      <c r="Q539" s="31"/>
      <c r="R539" s="31"/>
      <c r="S539" s="31"/>
      <c r="T539" s="31"/>
      <c r="U539" s="31"/>
    </row>
    <row r="540" spans="1:21" ht="11.25" customHeight="1" x14ac:dyDescent="0.2">
      <c r="A540" s="31"/>
      <c r="B540" s="31"/>
      <c r="C540" s="31"/>
      <c r="D540" s="34"/>
      <c r="E540" s="31"/>
      <c r="F540" s="31"/>
      <c r="G540" s="31"/>
      <c r="H540" s="31"/>
      <c r="I540" s="31"/>
      <c r="J540" s="31"/>
      <c r="K540" s="31"/>
      <c r="L540" s="31"/>
      <c r="M540" s="31"/>
      <c r="N540" s="31"/>
      <c r="O540" s="31"/>
      <c r="P540" s="31"/>
      <c r="Q540" s="31"/>
      <c r="R540" s="31"/>
      <c r="S540" s="31"/>
      <c r="T540" s="31"/>
      <c r="U540" s="31"/>
    </row>
    <row r="541" spans="1:21" ht="11.25" customHeight="1" x14ac:dyDescent="0.2">
      <c r="A541" s="31"/>
      <c r="B541" s="31"/>
      <c r="C541" s="31"/>
      <c r="D541" s="34"/>
      <c r="E541" s="31"/>
      <c r="F541" s="31"/>
      <c r="G541" s="31"/>
      <c r="H541" s="31"/>
      <c r="I541" s="31"/>
      <c r="J541" s="31"/>
      <c r="K541" s="31"/>
      <c r="L541" s="31"/>
      <c r="M541" s="31"/>
      <c r="N541" s="31"/>
      <c r="O541" s="31"/>
      <c r="P541" s="31"/>
      <c r="Q541" s="31"/>
      <c r="R541" s="31"/>
      <c r="S541" s="31"/>
      <c r="T541" s="31"/>
      <c r="U541" s="31"/>
    </row>
    <row r="542" spans="1:21" ht="11.25" customHeight="1" x14ac:dyDescent="0.2">
      <c r="A542" s="31"/>
      <c r="B542" s="31"/>
      <c r="C542" s="31"/>
      <c r="D542" s="34"/>
      <c r="E542" s="31"/>
      <c r="F542" s="31"/>
      <c r="G542" s="31"/>
      <c r="H542" s="31"/>
      <c r="I542" s="31"/>
      <c r="J542" s="31"/>
      <c r="K542" s="31"/>
      <c r="L542" s="31"/>
      <c r="M542" s="31"/>
      <c r="N542" s="31"/>
      <c r="O542" s="31"/>
      <c r="P542" s="31"/>
      <c r="Q542" s="31"/>
      <c r="R542" s="31"/>
      <c r="S542" s="31"/>
      <c r="T542" s="31"/>
      <c r="U542" s="31"/>
    </row>
    <row r="543" spans="1:21" ht="11.25" customHeight="1" x14ac:dyDescent="0.2">
      <c r="A543" s="31"/>
      <c r="B543" s="31"/>
      <c r="C543" s="31"/>
      <c r="D543" s="34"/>
      <c r="E543" s="31"/>
      <c r="F543" s="31"/>
      <c r="G543" s="31"/>
      <c r="H543" s="31"/>
      <c r="I543" s="31"/>
      <c r="J543" s="31"/>
      <c r="K543" s="31"/>
      <c r="L543" s="31"/>
      <c r="M543" s="31"/>
      <c r="N543" s="31"/>
      <c r="O543" s="31"/>
      <c r="P543" s="31"/>
      <c r="Q543" s="31"/>
      <c r="R543" s="31"/>
      <c r="S543" s="31"/>
      <c r="T543" s="31"/>
      <c r="U543" s="31"/>
    </row>
    <row r="544" spans="1:21" ht="11.25" customHeight="1" x14ac:dyDescent="0.2">
      <c r="A544" s="31"/>
      <c r="B544" s="31"/>
      <c r="C544" s="31"/>
      <c r="D544" s="34"/>
      <c r="E544" s="31"/>
      <c r="F544" s="31"/>
      <c r="G544" s="31"/>
      <c r="H544" s="31"/>
      <c r="I544" s="31"/>
      <c r="J544" s="31"/>
      <c r="K544" s="31"/>
      <c r="L544" s="31"/>
      <c r="M544" s="31"/>
      <c r="N544" s="31"/>
      <c r="O544" s="31"/>
      <c r="P544" s="31"/>
      <c r="Q544" s="31"/>
      <c r="R544" s="31"/>
      <c r="S544" s="31"/>
      <c r="T544" s="31"/>
      <c r="U544" s="31"/>
    </row>
    <row r="545" spans="1:21" ht="11.25" customHeight="1" x14ac:dyDescent="0.2">
      <c r="A545" s="31"/>
      <c r="B545" s="31"/>
      <c r="C545" s="31"/>
      <c r="D545" s="34"/>
      <c r="E545" s="31"/>
      <c r="F545" s="31"/>
      <c r="G545" s="31"/>
      <c r="H545" s="31"/>
      <c r="I545" s="31"/>
      <c r="J545" s="31"/>
      <c r="K545" s="31"/>
      <c r="L545" s="31"/>
      <c r="M545" s="31"/>
      <c r="N545" s="31"/>
      <c r="O545" s="31"/>
      <c r="P545" s="31"/>
      <c r="Q545" s="31"/>
      <c r="R545" s="31"/>
      <c r="S545" s="31"/>
      <c r="T545" s="31"/>
      <c r="U545" s="31"/>
    </row>
    <row r="546" spans="1:21" ht="11.25" customHeight="1" x14ac:dyDescent="0.2">
      <c r="A546" s="31"/>
      <c r="B546" s="31"/>
      <c r="C546" s="31"/>
      <c r="D546" s="34"/>
      <c r="E546" s="31"/>
      <c r="F546" s="31"/>
      <c r="G546" s="31"/>
      <c r="H546" s="31"/>
      <c r="I546" s="31"/>
      <c r="J546" s="31"/>
      <c r="K546" s="31"/>
      <c r="L546" s="31"/>
      <c r="M546" s="31"/>
      <c r="N546" s="31"/>
      <c r="O546" s="31"/>
      <c r="P546" s="31"/>
      <c r="Q546" s="31"/>
      <c r="R546" s="31"/>
      <c r="S546" s="31"/>
      <c r="T546" s="31"/>
      <c r="U546" s="31"/>
    </row>
    <row r="547" spans="1:21" ht="11.25" customHeight="1" x14ac:dyDescent="0.2">
      <c r="A547" s="31"/>
      <c r="B547" s="31"/>
      <c r="C547" s="31"/>
      <c r="D547" s="34"/>
      <c r="E547" s="31"/>
      <c r="F547" s="31"/>
      <c r="G547" s="31"/>
      <c r="H547" s="31"/>
      <c r="I547" s="31"/>
      <c r="J547" s="31"/>
      <c r="K547" s="31"/>
      <c r="L547" s="31"/>
      <c r="M547" s="31"/>
      <c r="N547" s="31"/>
      <c r="O547" s="31"/>
      <c r="P547" s="31"/>
      <c r="Q547" s="31"/>
      <c r="R547" s="31"/>
      <c r="S547" s="31"/>
      <c r="T547" s="31"/>
      <c r="U547" s="31"/>
    </row>
    <row r="548" spans="1:21" ht="11.25" customHeight="1" x14ac:dyDescent="0.2">
      <c r="A548" s="31"/>
      <c r="B548" s="31"/>
      <c r="C548" s="31"/>
      <c r="D548" s="34"/>
      <c r="E548" s="31"/>
      <c r="F548" s="31"/>
      <c r="G548" s="31"/>
      <c r="H548" s="31"/>
      <c r="I548" s="31"/>
      <c r="J548" s="31"/>
      <c r="K548" s="31"/>
      <c r="L548" s="31"/>
      <c r="M548" s="31"/>
      <c r="N548" s="31"/>
      <c r="O548" s="31"/>
      <c r="P548" s="31"/>
      <c r="Q548" s="31"/>
      <c r="R548" s="31"/>
      <c r="S548" s="31"/>
      <c r="T548" s="31"/>
      <c r="U548" s="31"/>
    </row>
    <row r="549" spans="1:21" ht="11.25" customHeight="1" x14ac:dyDescent="0.2">
      <c r="A549" s="31"/>
      <c r="B549" s="31"/>
      <c r="C549" s="31"/>
      <c r="D549" s="34"/>
      <c r="E549" s="31"/>
      <c r="F549" s="31"/>
      <c r="G549" s="31"/>
      <c r="H549" s="31"/>
      <c r="I549" s="31"/>
      <c r="J549" s="31"/>
      <c r="K549" s="31"/>
      <c r="L549" s="31"/>
      <c r="M549" s="31"/>
      <c r="N549" s="31"/>
      <c r="O549" s="31"/>
      <c r="P549" s="31"/>
      <c r="Q549" s="31"/>
      <c r="R549" s="31"/>
      <c r="S549" s="31"/>
      <c r="T549" s="31"/>
      <c r="U549" s="31"/>
    </row>
    <row r="550" spans="1:21" ht="11.25" customHeight="1" x14ac:dyDescent="0.2">
      <c r="A550" s="31"/>
      <c r="B550" s="31"/>
      <c r="C550" s="31"/>
      <c r="D550" s="34"/>
      <c r="E550" s="31"/>
      <c r="F550" s="31"/>
      <c r="G550" s="31"/>
      <c r="H550" s="31"/>
      <c r="I550" s="31"/>
      <c r="J550" s="31"/>
      <c r="K550" s="31"/>
      <c r="L550" s="31"/>
      <c r="M550" s="31"/>
      <c r="N550" s="31"/>
      <c r="O550" s="31"/>
      <c r="P550" s="31"/>
      <c r="Q550" s="31"/>
      <c r="R550" s="31"/>
      <c r="S550" s="31"/>
      <c r="T550" s="31"/>
      <c r="U550" s="31"/>
    </row>
    <row r="551" spans="1:21" ht="11.25" customHeight="1" x14ac:dyDescent="0.2">
      <c r="A551" s="31"/>
      <c r="B551" s="31"/>
      <c r="C551" s="31"/>
      <c r="D551" s="34"/>
      <c r="E551" s="31"/>
      <c r="F551" s="31"/>
      <c r="G551" s="31"/>
      <c r="H551" s="31"/>
      <c r="I551" s="31"/>
      <c r="J551" s="31"/>
      <c r="K551" s="31"/>
      <c r="L551" s="31"/>
      <c r="M551" s="31"/>
      <c r="N551" s="31"/>
      <c r="O551" s="31"/>
      <c r="P551" s="31"/>
      <c r="Q551" s="31"/>
      <c r="R551" s="31"/>
      <c r="S551" s="31"/>
      <c r="T551" s="31"/>
      <c r="U551" s="31"/>
    </row>
    <row r="552" spans="1:21" ht="11.25" customHeight="1" x14ac:dyDescent="0.2">
      <c r="A552" s="31"/>
      <c r="B552" s="31"/>
      <c r="C552" s="31"/>
      <c r="D552" s="34"/>
      <c r="E552" s="31"/>
      <c r="F552" s="31"/>
      <c r="G552" s="31"/>
      <c r="H552" s="31"/>
      <c r="I552" s="31"/>
      <c r="J552" s="31"/>
      <c r="K552" s="31"/>
      <c r="L552" s="31"/>
      <c r="M552" s="31"/>
      <c r="N552" s="31"/>
      <c r="O552" s="31"/>
      <c r="P552" s="31"/>
      <c r="Q552" s="31"/>
      <c r="R552" s="31"/>
      <c r="S552" s="31"/>
      <c r="T552" s="31"/>
      <c r="U552" s="31"/>
    </row>
    <row r="553" spans="1:21" ht="11.25" customHeight="1" x14ac:dyDescent="0.2">
      <c r="A553" s="31"/>
      <c r="B553" s="31"/>
      <c r="C553" s="31"/>
      <c r="D553" s="34"/>
      <c r="E553" s="31"/>
      <c r="F553" s="31"/>
      <c r="G553" s="31"/>
      <c r="H553" s="31"/>
      <c r="I553" s="31"/>
      <c r="J553" s="31"/>
      <c r="K553" s="31"/>
      <c r="L553" s="31"/>
      <c r="M553" s="31"/>
      <c r="N553" s="31"/>
      <c r="O553" s="31"/>
      <c r="P553" s="31"/>
      <c r="Q553" s="31"/>
      <c r="R553" s="31"/>
      <c r="S553" s="31"/>
      <c r="T553" s="31"/>
      <c r="U553" s="31"/>
    </row>
    <row r="554" spans="1:21" ht="11.25" customHeight="1" x14ac:dyDescent="0.2">
      <c r="A554" s="31"/>
      <c r="B554" s="31"/>
      <c r="C554" s="31"/>
      <c r="D554" s="34"/>
      <c r="E554" s="31"/>
      <c r="F554" s="31"/>
      <c r="G554" s="31"/>
      <c r="H554" s="31"/>
      <c r="I554" s="31"/>
      <c r="J554" s="31"/>
      <c r="K554" s="31"/>
      <c r="L554" s="31"/>
      <c r="M554" s="31"/>
      <c r="N554" s="31"/>
      <c r="O554" s="31"/>
      <c r="P554" s="31"/>
      <c r="Q554" s="31"/>
      <c r="R554" s="31"/>
      <c r="S554" s="31"/>
      <c r="T554" s="31"/>
      <c r="U554" s="31"/>
    </row>
    <row r="555" spans="1:21" ht="11.25" customHeight="1" x14ac:dyDescent="0.2">
      <c r="A555" s="31"/>
      <c r="B555" s="31"/>
      <c r="C555" s="31"/>
      <c r="D555" s="34"/>
      <c r="E555" s="31"/>
      <c r="F555" s="31"/>
      <c r="G555" s="31"/>
      <c r="H555" s="31"/>
      <c r="I555" s="31"/>
      <c r="J555" s="31"/>
      <c r="K555" s="31"/>
      <c r="L555" s="31"/>
      <c r="M555" s="31"/>
      <c r="N555" s="31"/>
      <c r="O555" s="31"/>
      <c r="P555" s="31"/>
      <c r="Q555" s="31"/>
      <c r="R555" s="31"/>
      <c r="S555" s="31"/>
      <c r="T555" s="31"/>
      <c r="U555" s="31"/>
    </row>
    <row r="556" spans="1:21" ht="11.25" customHeight="1" x14ac:dyDescent="0.2">
      <c r="A556" s="31"/>
      <c r="B556" s="31"/>
      <c r="C556" s="31"/>
      <c r="D556" s="34"/>
      <c r="E556" s="31"/>
      <c r="F556" s="31"/>
      <c r="G556" s="31"/>
      <c r="H556" s="31"/>
      <c r="I556" s="31"/>
      <c r="J556" s="31"/>
      <c r="K556" s="31"/>
      <c r="L556" s="31"/>
      <c r="M556" s="31"/>
      <c r="N556" s="31"/>
      <c r="O556" s="31"/>
      <c r="P556" s="31"/>
      <c r="Q556" s="31"/>
      <c r="R556" s="31"/>
      <c r="S556" s="31"/>
      <c r="T556" s="31"/>
      <c r="U556" s="31"/>
    </row>
    <row r="557" spans="1:21" ht="11.25" customHeight="1" x14ac:dyDescent="0.2">
      <c r="A557" s="31"/>
      <c r="B557" s="31"/>
      <c r="C557" s="31"/>
      <c r="D557" s="34"/>
      <c r="E557" s="31"/>
      <c r="F557" s="31"/>
      <c r="G557" s="31"/>
      <c r="H557" s="31"/>
      <c r="I557" s="31"/>
      <c r="J557" s="31"/>
      <c r="K557" s="31"/>
      <c r="L557" s="31"/>
      <c r="M557" s="31"/>
      <c r="N557" s="31"/>
      <c r="O557" s="31"/>
      <c r="P557" s="31"/>
      <c r="Q557" s="31"/>
      <c r="R557" s="31"/>
      <c r="S557" s="31"/>
      <c r="T557" s="31"/>
      <c r="U557" s="31"/>
    </row>
    <row r="558" spans="1:21" ht="11.25" customHeight="1" x14ac:dyDescent="0.2">
      <c r="A558" s="31"/>
      <c r="B558" s="31"/>
      <c r="C558" s="31"/>
      <c r="D558" s="34"/>
      <c r="E558" s="31"/>
      <c r="F558" s="31"/>
      <c r="G558" s="31"/>
      <c r="H558" s="31"/>
      <c r="I558" s="31"/>
      <c r="J558" s="31"/>
      <c r="K558" s="31"/>
      <c r="L558" s="31"/>
      <c r="M558" s="31"/>
      <c r="N558" s="31"/>
      <c r="O558" s="31"/>
      <c r="P558" s="31"/>
      <c r="Q558" s="31"/>
      <c r="R558" s="31"/>
      <c r="S558" s="31"/>
      <c r="T558" s="31"/>
      <c r="U558" s="31"/>
    </row>
    <row r="559" spans="1:21" ht="11.25" customHeight="1" x14ac:dyDescent="0.2">
      <c r="A559" s="31"/>
      <c r="B559" s="31"/>
      <c r="C559" s="31"/>
      <c r="D559" s="34"/>
      <c r="E559" s="31"/>
      <c r="F559" s="31"/>
      <c r="G559" s="31"/>
      <c r="H559" s="31"/>
      <c r="I559" s="31"/>
      <c r="J559" s="31"/>
      <c r="K559" s="31"/>
      <c r="L559" s="31"/>
      <c r="M559" s="31"/>
      <c r="N559" s="31"/>
      <c r="O559" s="31"/>
      <c r="P559" s="31"/>
      <c r="Q559" s="31"/>
      <c r="R559" s="31"/>
      <c r="S559" s="31"/>
      <c r="T559" s="31"/>
      <c r="U559" s="31"/>
    </row>
    <row r="560" spans="1:21" ht="11.25" customHeight="1" x14ac:dyDescent="0.2">
      <c r="A560" s="31"/>
      <c r="B560" s="31"/>
      <c r="C560" s="31"/>
      <c r="D560" s="34"/>
      <c r="E560" s="31"/>
      <c r="F560" s="31"/>
      <c r="G560" s="31"/>
      <c r="H560" s="31"/>
      <c r="I560" s="31"/>
      <c r="J560" s="31"/>
      <c r="K560" s="31"/>
      <c r="L560" s="31"/>
      <c r="M560" s="31"/>
      <c r="N560" s="31"/>
      <c r="O560" s="31"/>
      <c r="P560" s="31"/>
      <c r="Q560" s="31"/>
      <c r="R560" s="31"/>
      <c r="S560" s="31"/>
      <c r="T560" s="31"/>
      <c r="U560" s="31"/>
    </row>
    <row r="561" spans="1:21" ht="11.25" customHeight="1" x14ac:dyDescent="0.2">
      <c r="A561" s="31"/>
      <c r="B561" s="31"/>
      <c r="C561" s="31"/>
      <c r="D561" s="34"/>
      <c r="E561" s="31"/>
      <c r="F561" s="31"/>
      <c r="G561" s="31"/>
      <c r="H561" s="31"/>
      <c r="I561" s="31"/>
      <c r="J561" s="31"/>
      <c r="K561" s="31"/>
      <c r="L561" s="31"/>
      <c r="M561" s="31"/>
      <c r="N561" s="31"/>
      <c r="O561" s="31"/>
      <c r="P561" s="31"/>
      <c r="Q561" s="31"/>
      <c r="R561" s="31"/>
      <c r="S561" s="31"/>
      <c r="T561" s="31"/>
      <c r="U561" s="31"/>
    </row>
    <row r="562" spans="1:21" ht="11.25" customHeight="1" x14ac:dyDescent="0.2">
      <c r="A562" s="31"/>
      <c r="B562" s="31"/>
      <c r="C562" s="31"/>
      <c r="D562" s="34"/>
      <c r="E562" s="31"/>
      <c r="F562" s="31"/>
      <c r="G562" s="31"/>
      <c r="H562" s="31"/>
      <c r="I562" s="31"/>
      <c r="J562" s="31"/>
      <c r="K562" s="31"/>
      <c r="L562" s="31"/>
      <c r="M562" s="31"/>
      <c r="N562" s="31"/>
      <c r="O562" s="31"/>
      <c r="P562" s="31"/>
      <c r="Q562" s="31"/>
      <c r="R562" s="31"/>
      <c r="S562" s="31"/>
      <c r="T562" s="31"/>
      <c r="U562" s="31"/>
    </row>
    <row r="563" spans="1:21" ht="11.25" customHeight="1" x14ac:dyDescent="0.2">
      <c r="A563" s="31"/>
      <c r="B563" s="31"/>
      <c r="C563" s="31"/>
      <c r="D563" s="34"/>
      <c r="E563" s="31"/>
      <c r="F563" s="31"/>
      <c r="G563" s="31"/>
      <c r="H563" s="31"/>
      <c r="I563" s="31"/>
      <c r="J563" s="31"/>
      <c r="K563" s="31"/>
      <c r="L563" s="31"/>
      <c r="M563" s="31"/>
      <c r="N563" s="31"/>
      <c r="O563" s="31"/>
      <c r="P563" s="31"/>
      <c r="Q563" s="31"/>
      <c r="R563" s="31"/>
      <c r="S563" s="31"/>
      <c r="T563" s="31"/>
      <c r="U563" s="31"/>
    </row>
    <row r="564" spans="1:21" ht="11.25" customHeight="1" x14ac:dyDescent="0.2">
      <c r="A564" s="31"/>
      <c r="B564" s="31"/>
      <c r="C564" s="31"/>
      <c r="D564" s="34"/>
      <c r="E564" s="31"/>
      <c r="F564" s="31"/>
      <c r="G564" s="31"/>
      <c r="H564" s="31"/>
      <c r="I564" s="31"/>
      <c r="J564" s="31"/>
      <c r="K564" s="31"/>
      <c r="L564" s="31"/>
      <c r="M564" s="31"/>
      <c r="N564" s="31"/>
      <c r="O564" s="31"/>
      <c r="P564" s="31"/>
      <c r="Q564" s="31"/>
      <c r="R564" s="31"/>
      <c r="S564" s="31"/>
      <c r="T564" s="31"/>
      <c r="U564" s="31"/>
    </row>
    <row r="565" spans="1:21" ht="11.25" customHeight="1" x14ac:dyDescent="0.2">
      <c r="A565" s="31"/>
      <c r="B565" s="31"/>
      <c r="C565" s="31"/>
      <c r="D565" s="34"/>
      <c r="E565" s="31"/>
      <c r="F565" s="31"/>
      <c r="G565" s="31"/>
      <c r="H565" s="31"/>
      <c r="I565" s="31"/>
      <c r="J565" s="31"/>
      <c r="K565" s="31"/>
      <c r="L565" s="31"/>
      <c r="M565" s="31"/>
      <c r="N565" s="31"/>
      <c r="O565" s="31"/>
      <c r="P565" s="31"/>
      <c r="Q565" s="31"/>
      <c r="R565" s="31"/>
      <c r="S565" s="31"/>
      <c r="T565" s="31"/>
      <c r="U565" s="31"/>
    </row>
    <row r="566" spans="1:21" ht="11.25" customHeight="1" x14ac:dyDescent="0.2">
      <c r="A566" s="31"/>
      <c r="B566" s="31"/>
      <c r="C566" s="31"/>
      <c r="D566" s="34"/>
      <c r="E566" s="31"/>
      <c r="F566" s="31"/>
      <c r="G566" s="31"/>
      <c r="H566" s="31"/>
      <c r="I566" s="31"/>
      <c r="J566" s="31"/>
      <c r="K566" s="31"/>
      <c r="L566" s="31"/>
      <c r="M566" s="31"/>
      <c r="N566" s="31"/>
      <c r="O566" s="31"/>
      <c r="P566" s="31"/>
      <c r="Q566" s="31"/>
      <c r="R566" s="31"/>
      <c r="S566" s="31"/>
      <c r="T566" s="31"/>
      <c r="U566" s="31"/>
    </row>
    <row r="567" spans="1:21" ht="11.25" customHeight="1" x14ac:dyDescent="0.2">
      <c r="A567" s="31"/>
      <c r="B567" s="31"/>
      <c r="C567" s="31"/>
      <c r="D567" s="34"/>
      <c r="E567" s="31"/>
      <c r="F567" s="31"/>
      <c r="G567" s="31"/>
      <c r="H567" s="31"/>
      <c r="I567" s="31"/>
      <c r="J567" s="31"/>
      <c r="K567" s="31"/>
      <c r="L567" s="31"/>
      <c r="M567" s="31"/>
      <c r="N567" s="31"/>
      <c r="O567" s="31"/>
      <c r="P567" s="31"/>
      <c r="Q567" s="31"/>
      <c r="R567" s="31"/>
      <c r="S567" s="31"/>
      <c r="T567" s="31"/>
      <c r="U567" s="31"/>
    </row>
    <row r="568" spans="1:21" ht="11.25" customHeight="1" x14ac:dyDescent="0.2">
      <c r="A568" s="31"/>
      <c r="B568" s="31"/>
      <c r="C568" s="31"/>
      <c r="D568" s="34"/>
      <c r="E568" s="31"/>
      <c r="F568" s="31"/>
      <c r="G568" s="31"/>
      <c r="H568" s="31"/>
      <c r="I568" s="31"/>
      <c r="J568" s="31"/>
      <c r="K568" s="31"/>
      <c r="L568" s="31"/>
      <c r="M568" s="31"/>
      <c r="N568" s="31"/>
      <c r="O568" s="31"/>
      <c r="P568" s="31"/>
      <c r="Q568" s="31"/>
      <c r="R568" s="31"/>
      <c r="S568" s="31"/>
      <c r="T568" s="31"/>
      <c r="U568" s="31"/>
    </row>
    <row r="569" spans="1:21" ht="11.25" customHeight="1" x14ac:dyDescent="0.2">
      <c r="A569" s="31"/>
      <c r="B569" s="31"/>
      <c r="C569" s="31"/>
      <c r="D569" s="34"/>
      <c r="E569" s="31"/>
      <c r="F569" s="31"/>
      <c r="G569" s="31"/>
      <c r="H569" s="31"/>
      <c r="I569" s="31"/>
      <c r="J569" s="31"/>
      <c r="K569" s="31"/>
      <c r="L569" s="31"/>
      <c r="M569" s="31"/>
      <c r="N569" s="31"/>
      <c r="O569" s="31"/>
      <c r="P569" s="31"/>
      <c r="Q569" s="31"/>
      <c r="R569" s="31"/>
      <c r="S569" s="31"/>
      <c r="T569" s="31"/>
      <c r="U569" s="31"/>
    </row>
    <row r="570" spans="1:21" ht="11.25" customHeight="1" x14ac:dyDescent="0.2">
      <c r="A570" s="31"/>
      <c r="B570" s="31"/>
      <c r="C570" s="31"/>
      <c r="D570" s="34"/>
      <c r="E570" s="31"/>
      <c r="F570" s="31"/>
      <c r="G570" s="31"/>
      <c r="H570" s="31"/>
      <c r="I570" s="31"/>
      <c r="J570" s="31"/>
      <c r="K570" s="31"/>
      <c r="L570" s="31"/>
      <c r="M570" s="31"/>
      <c r="N570" s="31"/>
      <c r="O570" s="31"/>
      <c r="P570" s="31"/>
      <c r="Q570" s="31"/>
      <c r="R570" s="31"/>
      <c r="S570" s="31"/>
      <c r="T570" s="31"/>
      <c r="U570" s="31"/>
    </row>
    <row r="571" spans="1:21" ht="11.25" customHeight="1" x14ac:dyDescent="0.2">
      <c r="A571" s="31"/>
      <c r="B571" s="31"/>
      <c r="C571" s="31"/>
      <c r="D571" s="34"/>
      <c r="E571" s="31"/>
      <c r="F571" s="31"/>
      <c r="G571" s="31"/>
      <c r="H571" s="31"/>
      <c r="I571" s="31"/>
      <c r="J571" s="31"/>
      <c r="K571" s="31"/>
      <c r="L571" s="31"/>
      <c r="M571" s="31"/>
      <c r="N571" s="31"/>
      <c r="O571" s="31"/>
      <c r="P571" s="31"/>
      <c r="Q571" s="31"/>
      <c r="R571" s="31"/>
      <c r="S571" s="31"/>
      <c r="T571" s="31"/>
      <c r="U571" s="31"/>
    </row>
    <row r="572" spans="1:21" ht="11.25" customHeight="1" x14ac:dyDescent="0.2">
      <c r="A572" s="31"/>
      <c r="B572" s="31"/>
      <c r="C572" s="31"/>
      <c r="D572" s="34"/>
      <c r="E572" s="31"/>
      <c r="F572" s="31"/>
      <c r="G572" s="31"/>
      <c r="H572" s="31"/>
      <c r="I572" s="31"/>
      <c r="J572" s="31"/>
      <c r="K572" s="31"/>
      <c r="L572" s="31"/>
      <c r="M572" s="31"/>
      <c r="N572" s="31"/>
      <c r="O572" s="31"/>
      <c r="P572" s="31"/>
      <c r="Q572" s="31"/>
      <c r="R572" s="31"/>
      <c r="S572" s="31"/>
      <c r="T572" s="31"/>
      <c r="U572" s="31"/>
    </row>
    <row r="573" spans="1:21" ht="11.25" customHeight="1" x14ac:dyDescent="0.2">
      <c r="A573" s="31"/>
      <c r="B573" s="31"/>
      <c r="C573" s="31"/>
      <c r="D573" s="34"/>
      <c r="E573" s="31"/>
      <c r="F573" s="31"/>
      <c r="G573" s="31"/>
      <c r="H573" s="31"/>
      <c r="I573" s="31"/>
      <c r="J573" s="31"/>
      <c r="K573" s="31"/>
      <c r="L573" s="31"/>
      <c r="M573" s="31"/>
      <c r="N573" s="31"/>
      <c r="O573" s="31"/>
      <c r="P573" s="31"/>
      <c r="Q573" s="31"/>
      <c r="R573" s="31"/>
      <c r="S573" s="31"/>
      <c r="T573" s="31"/>
      <c r="U573" s="31"/>
    </row>
    <row r="574" spans="1:21" ht="11.25" customHeight="1" x14ac:dyDescent="0.2">
      <c r="A574" s="31"/>
      <c r="B574" s="31"/>
      <c r="C574" s="31"/>
      <c r="D574" s="34"/>
      <c r="E574" s="31"/>
      <c r="F574" s="31"/>
      <c r="G574" s="31"/>
      <c r="H574" s="31"/>
      <c r="I574" s="31"/>
      <c r="J574" s="31"/>
      <c r="K574" s="31"/>
      <c r="L574" s="31"/>
      <c r="M574" s="31"/>
      <c r="N574" s="31"/>
      <c r="O574" s="31"/>
      <c r="P574" s="31"/>
      <c r="Q574" s="31"/>
      <c r="R574" s="31"/>
      <c r="S574" s="31"/>
      <c r="T574" s="31"/>
      <c r="U574" s="31"/>
    </row>
    <row r="575" spans="1:21" ht="11.25" customHeight="1" x14ac:dyDescent="0.2">
      <c r="A575" s="31"/>
      <c r="B575" s="31"/>
      <c r="C575" s="31"/>
      <c r="D575" s="34"/>
      <c r="E575" s="31"/>
      <c r="F575" s="31"/>
      <c r="G575" s="31"/>
      <c r="H575" s="31"/>
      <c r="I575" s="31"/>
      <c r="J575" s="31"/>
      <c r="K575" s="31"/>
      <c r="L575" s="31"/>
      <c r="M575" s="31"/>
      <c r="N575" s="31"/>
      <c r="O575" s="31"/>
      <c r="P575" s="31"/>
      <c r="Q575" s="31"/>
      <c r="R575" s="31"/>
      <c r="S575" s="31"/>
      <c r="T575" s="31"/>
      <c r="U575" s="31"/>
    </row>
    <row r="576" spans="1:21" ht="11.25" customHeight="1" x14ac:dyDescent="0.2">
      <c r="A576" s="31"/>
      <c r="B576" s="31"/>
      <c r="C576" s="31"/>
      <c r="D576" s="34"/>
      <c r="E576" s="31"/>
      <c r="F576" s="31"/>
      <c r="G576" s="31"/>
      <c r="H576" s="31"/>
      <c r="I576" s="31"/>
      <c r="J576" s="31"/>
      <c r="K576" s="31"/>
      <c r="L576" s="31"/>
      <c r="M576" s="31"/>
      <c r="N576" s="31"/>
      <c r="O576" s="31"/>
      <c r="P576" s="31"/>
      <c r="Q576" s="31"/>
      <c r="R576" s="31"/>
      <c r="S576" s="31"/>
      <c r="T576" s="31"/>
      <c r="U576" s="31"/>
    </row>
    <row r="577" spans="1:21" ht="11.25" customHeight="1" x14ac:dyDescent="0.2">
      <c r="A577" s="31"/>
      <c r="B577" s="31"/>
      <c r="C577" s="31"/>
      <c r="D577" s="34"/>
      <c r="E577" s="31"/>
      <c r="F577" s="31"/>
      <c r="G577" s="31"/>
      <c r="H577" s="31"/>
      <c r="I577" s="31"/>
      <c r="J577" s="31"/>
      <c r="K577" s="31"/>
      <c r="L577" s="31"/>
      <c r="M577" s="31"/>
      <c r="N577" s="31"/>
      <c r="O577" s="31"/>
      <c r="P577" s="31"/>
      <c r="Q577" s="31"/>
      <c r="R577" s="31"/>
      <c r="S577" s="31"/>
      <c r="T577" s="31"/>
      <c r="U577" s="31"/>
    </row>
    <row r="578" spans="1:21" ht="11.25" customHeight="1" x14ac:dyDescent="0.2">
      <c r="A578" s="31"/>
      <c r="B578" s="31"/>
      <c r="C578" s="31"/>
      <c r="D578" s="34"/>
      <c r="E578" s="31"/>
      <c r="F578" s="31"/>
      <c r="G578" s="31"/>
      <c r="H578" s="31"/>
      <c r="I578" s="31"/>
      <c r="J578" s="31"/>
      <c r="K578" s="31"/>
      <c r="L578" s="31"/>
      <c r="M578" s="31"/>
      <c r="N578" s="31"/>
      <c r="O578" s="31"/>
      <c r="P578" s="31"/>
      <c r="Q578" s="31"/>
      <c r="R578" s="31"/>
      <c r="S578" s="31"/>
      <c r="T578" s="31"/>
      <c r="U578" s="31"/>
    </row>
    <row r="579" spans="1:21" ht="11.25" customHeight="1" x14ac:dyDescent="0.2">
      <c r="A579" s="31"/>
      <c r="B579" s="31"/>
      <c r="C579" s="31"/>
      <c r="D579" s="34"/>
      <c r="E579" s="31"/>
      <c r="F579" s="31"/>
      <c r="G579" s="31"/>
      <c r="H579" s="31"/>
      <c r="I579" s="31"/>
      <c r="J579" s="31"/>
      <c r="K579" s="31"/>
      <c r="L579" s="31"/>
      <c r="M579" s="31"/>
      <c r="N579" s="31"/>
      <c r="O579" s="31"/>
      <c r="P579" s="31"/>
      <c r="Q579" s="31"/>
      <c r="R579" s="31"/>
      <c r="S579" s="31"/>
      <c r="T579" s="31"/>
      <c r="U579" s="31"/>
    </row>
    <row r="580" spans="1:21" ht="11.25" customHeight="1" x14ac:dyDescent="0.2">
      <c r="A580" s="31"/>
      <c r="B580" s="31"/>
      <c r="C580" s="31"/>
      <c r="D580" s="34"/>
      <c r="E580" s="31"/>
      <c r="F580" s="31"/>
      <c r="G580" s="31"/>
      <c r="H580" s="31"/>
      <c r="I580" s="31"/>
      <c r="J580" s="31"/>
      <c r="K580" s="31"/>
      <c r="L580" s="31"/>
      <c r="M580" s="31"/>
      <c r="N580" s="31"/>
      <c r="O580" s="31"/>
      <c r="P580" s="31"/>
      <c r="Q580" s="31"/>
      <c r="R580" s="31"/>
      <c r="S580" s="31"/>
      <c r="T580" s="31"/>
      <c r="U580" s="31"/>
    </row>
    <row r="581" spans="1:21" ht="11.25" customHeight="1" x14ac:dyDescent="0.2">
      <c r="A581" s="31"/>
      <c r="B581" s="31"/>
      <c r="C581" s="31"/>
      <c r="D581" s="34"/>
      <c r="E581" s="31"/>
      <c r="F581" s="31"/>
      <c r="G581" s="31"/>
      <c r="H581" s="31"/>
      <c r="I581" s="31"/>
      <c r="J581" s="31"/>
      <c r="K581" s="31"/>
      <c r="L581" s="31"/>
      <c r="M581" s="31"/>
      <c r="N581" s="31"/>
      <c r="O581" s="31"/>
      <c r="P581" s="31"/>
      <c r="Q581" s="31"/>
      <c r="R581" s="31"/>
      <c r="S581" s="31"/>
      <c r="T581" s="31"/>
      <c r="U581" s="31"/>
    </row>
    <row r="582" spans="1:21" ht="11.25" customHeight="1" x14ac:dyDescent="0.2">
      <c r="A582" s="31"/>
      <c r="B582" s="31"/>
      <c r="C582" s="31"/>
      <c r="D582" s="34"/>
      <c r="E582" s="31"/>
      <c r="F582" s="31"/>
      <c r="G582" s="31"/>
      <c r="H582" s="31"/>
      <c r="I582" s="31"/>
      <c r="J582" s="31"/>
      <c r="K582" s="31"/>
      <c r="L582" s="31"/>
      <c r="M582" s="31"/>
      <c r="N582" s="31"/>
      <c r="O582" s="31"/>
      <c r="P582" s="31"/>
      <c r="Q582" s="31"/>
      <c r="R582" s="31"/>
      <c r="S582" s="31"/>
      <c r="T582" s="31"/>
      <c r="U582" s="31"/>
    </row>
    <row r="583" spans="1:21" ht="11.25" customHeight="1" x14ac:dyDescent="0.2">
      <c r="A583" s="31"/>
      <c r="B583" s="31"/>
      <c r="C583" s="31"/>
      <c r="D583" s="34"/>
      <c r="E583" s="31"/>
      <c r="F583" s="31"/>
      <c r="G583" s="31"/>
      <c r="H583" s="31"/>
      <c r="I583" s="31"/>
      <c r="J583" s="31"/>
      <c r="K583" s="31"/>
      <c r="L583" s="31"/>
      <c r="M583" s="31"/>
      <c r="N583" s="31"/>
      <c r="O583" s="31"/>
      <c r="P583" s="31"/>
      <c r="Q583" s="31"/>
      <c r="R583" s="31"/>
      <c r="S583" s="31"/>
      <c r="T583" s="31"/>
      <c r="U583" s="31"/>
    </row>
    <row r="584" spans="1:21" ht="11.25" customHeight="1" x14ac:dyDescent="0.2">
      <c r="A584" s="31"/>
      <c r="B584" s="31"/>
      <c r="C584" s="31"/>
      <c r="D584" s="34"/>
      <c r="E584" s="31"/>
      <c r="F584" s="31"/>
      <c r="G584" s="31"/>
      <c r="H584" s="31"/>
      <c r="I584" s="31"/>
      <c r="J584" s="31"/>
      <c r="K584" s="31"/>
      <c r="L584" s="31"/>
      <c r="M584" s="31"/>
      <c r="N584" s="31"/>
      <c r="O584" s="31"/>
      <c r="P584" s="31"/>
      <c r="Q584" s="31"/>
      <c r="R584" s="31"/>
      <c r="S584" s="31"/>
      <c r="T584" s="31"/>
      <c r="U584" s="31"/>
    </row>
    <row r="585" spans="1:21" ht="11.25" customHeight="1" x14ac:dyDescent="0.2">
      <c r="A585" s="31"/>
      <c r="B585" s="31"/>
      <c r="C585" s="31"/>
      <c r="D585" s="34"/>
      <c r="E585" s="31"/>
      <c r="F585" s="31"/>
      <c r="G585" s="31"/>
      <c r="H585" s="31"/>
      <c r="I585" s="31"/>
      <c r="J585" s="31"/>
      <c r="K585" s="31"/>
      <c r="L585" s="31"/>
      <c r="M585" s="31"/>
      <c r="N585" s="31"/>
      <c r="O585" s="31"/>
      <c r="P585" s="31"/>
      <c r="Q585" s="31"/>
      <c r="R585" s="31"/>
      <c r="S585" s="31"/>
      <c r="T585" s="31"/>
      <c r="U585" s="31"/>
    </row>
    <row r="586" spans="1:21" ht="11.25" customHeight="1" x14ac:dyDescent="0.2">
      <c r="A586" s="31"/>
      <c r="B586" s="31"/>
      <c r="C586" s="31"/>
      <c r="D586" s="34"/>
      <c r="E586" s="31"/>
      <c r="F586" s="31"/>
      <c r="G586" s="31"/>
      <c r="H586" s="31"/>
      <c r="I586" s="31"/>
      <c r="J586" s="31"/>
      <c r="K586" s="31"/>
      <c r="L586" s="31"/>
      <c r="M586" s="31"/>
      <c r="N586" s="31"/>
      <c r="O586" s="31"/>
      <c r="P586" s="31"/>
      <c r="Q586" s="31"/>
      <c r="R586" s="31"/>
      <c r="S586" s="31"/>
      <c r="T586" s="31"/>
      <c r="U586" s="31"/>
    </row>
    <row r="587" spans="1:21" ht="11.25" customHeight="1" x14ac:dyDescent="0.2">
      <c r="A587" s="31"/>
      <c r="B587" s="31"/>
      <c r="C587" s="31"/>
      <c r="D587" s="34"/>
      <c r="E587" s="31"/>
      <c r="F587" s="31"/>
      <c r="G587" s="31"/>
      <c r="H587" s="31"/>
      <c r="I587" s="31"/>
      <c r="J587" s="31"/>
      <c r="K587" s="31"/>
      <c r="L587" s="31"/>
      <c r="M587" s="31"/>
      <c r="N587" s="31"/>
      <c r="O587" s="31"/>
      <c r="P587" s="31"/>
      <c r="Q587" s="31"/>
      <c r="R587" s="31"/>
      <c r="S587" s="31"/>
      <c r="T587" s="31"/>
      <c r="U587" s="31"/>
    </row>
    <row r="588" spans="1:21" ht="11.25" customHeight="1" x14ac:dyDescent="0.2">
      <c r="A588" s="31"/>
      <c r="B588" s="31"/>
      <c r="C588" s="31"/>
      <c r="D588" s="34"/>
      <c r="E588" s="31"/>
      <c r="F588" s="31"/>
      <c r="G588" s="31"/>
      <c r="H588" s="31"/>
      <c r="I588" s="31"/>
      <c r="J588" s="31"/>
      <c r="K588" s="31"/>
      <c r="L588" s="31"/>
      <c r="M588" s="31"/>
      <c r="N588" s="31"/>
      <c r="O588" s="31"/>
      <c r="P588" s="31"/>
      <c r="Q588" s="31"/>
      <c r="R588" s="31"/>
      <c r="S588" s="31"/>
      <c r="T588" s="31"/>
      <c r="U588" s="31"/>
    </row>
    <row r="589" spans="1:21" ht="11.25" customHeight="1" x14ac:dyDescent="0.2">
      <c r="A589" s="31"/>
      <c r="B589" s="31"/>
      <c r="C589" s="31"/>
      <c r="D589" s="34"/>
      <c r="E589" s="31"/>
      <c r="F589" s="31"/>
      <c r="G589" s="31"/>
      <c r="H589" s="31"/>
      <c r="I589" s="31"/>
      <c r="J589" s="31"/>
      <c r="K589" s="31"/>
      <c r="L589" s="31"/>
      <c r="M589" s="31"/>
      <c r="N589" s="31"/>
      <c r="O589" s="31"/>
      <c r="P589" s="31"/>
      <c r="Q589" s="31"/>
      <c r="R589" s="31"/>
      <c r="S589" s="31"/>
      <c r="T589" s="31"/>
      <c r="U589" s="31"/>
    </row>
    <row r="590" spans="1:21" ht="11.25" customHeight="1" x14ac:dyDescent="0.2">
      <c r="A590" s="31"/>
      <c r="B590" s="31"/>
      <c r="C590" s="31"/>
      <c r="D590" s="34"/>
      <c r="E590" s="31"/>
      <c r="F590" s="31"/>
      <c r="G590" s="31"/>
      <c r="H590" s="31"/>
      <c r="I590" s="31"/>
      <c r="J590" s="31"/>
      <c r="K590" s="31"/>
      <c r="L590" s="31"/>
      <c r="M590" s="31"/>
      <c r="N590" s="31"/>
      <c r="O590" s="31"/>
      <c r="P590" s="31"/>
      <c r="Q590" s="31"/>
      <c r="R590" s="31"/>
      <c r="S590" s="31"/>
      <c r="T590" s="31"/>
      <c r="U590" s="31"/>
    </row>
    <row r="591" spans="1:21" ht="11.25" customHeight="1" x14ac:dyDescent="0.2">
      <c r="A591" s="31"/>
      <c r="B591" s="31"/>
      <c r="C591" s="31"/>
      <c r="D591" s="34"/>
      <c r="E591" s="31"/>
      <c r="F591" s="31"/>
      <c r="G591" s="31"/>
      <c r="H591" s="31"/>
      <c r="I591" s="31"/>
      <c r="J591" s="31"/>
      <c r="K591" s="31"/>
      <c r="L591" s="31"/>
      <c r="M591" s="31"/>
      <c r="N591" s="31"/>
      <c r="O591" s="31"/>
      <c r="P591" s="31"/>
      <c r="Q591" s="31"/>
      <c r="R591" s="31"/>
      <c r="S591" s="31"/>
      <c r="T591" s="31"/>
      <c r="U591" s="31"/>
    </row>
    <row r="592" spans="1:21" ht="11.25" customHeight="1" x14ac:dyDescent="0.2">
      <c r="A592" s="31"/>
      <c r="B592" s="31"/>
      <c r="C592" s="31"/>
      <c r="D592" s="34"/>
      <c r="E592" s="31"/>
      <c r="F592" s="31"/>
      <c r="G592" s="31"/>
      <c r="H592" s="31"/>
      <c r="I592" s="31"/>
      <c r="J592" s="31"/>
      <c r="K592" s="31"/>
      <c r="L592" s="31"/>
      <c r="M592" s="31"/>
      <c r="N592" s="31"/>
      <c r="O592" s="31"/>
      <c r="P592" s="31"/>
      <c r="Q592" s="31"/>
      <c r="R592" s="31"/>
      <c r="S592" s="31"/>
      <c r="T592" s="31"/>
      <c r="U592" s="31"/>
    </row>
    <row r="593" spans="1:21" ht="11.25" customHeight="1" x14ac:dyDescent="0.2">
      <c r="A593" s="31"/>
      <c r="B593" s="31"/>
      <c r="C593" s="31"/>
      <c r="D593" s="34"/>
      <c r="E593" s="31"/>
      <c r="F593" s="31"/>
      <c r="G593" s="31"/>
      <c r="H593" s="31"/>
      <c r="I593" s="31"/>
      <c r="J593" s="31"/>
      <c r="K593" s="31"/>
      <c r="L593" s="31"/>
      <c r="M593" s="31"/>
      <c r="N593" s="31"/>
      <c r="O593" s="31"/>
      <c r="P593" s="31"/>
      <c r="Q593" s="31"/>
      <c r="R593" s="31"/>
      <c r="S593" s="31"/>
      <c r="T593" s="31"/>
      <c r="U593" s="31"/>
    </row>
    <row r="594" spans="1:21" ht="11.25" customHeight="1" x14ac:dyDescent="0.2">
      <c r="A594" s="31"/>
      <c r="B594" s="31"/>
      <c r="C594" s="31"/>
      <c r="D594" s="34"/>
      <c r="E594" s="31"/>
      <c r="F594" s="31"/>
      <c r="G594" s="31"/>
      <c r="H594" s="31"/>
      <c r="I594" s="31"/>
      <c r="J594" s="31"/>
      <c r="K594" s="31"/>
      <c r="L594" s="31"/>
      <c r="M594" s="31"/>
      <c r="N594" s="31"/>
      <c r="O594" s="31"/>
      <c r="P594" s="31"/>
      <c r="Q594" s="31"/>
      <c r="R594" s="31"/>
      <c r="S594" s="31"/>
      <c r="T594" s="31"/>
      <c r="U594" s="31"/>
    </row>
    <row r="595" spans="1:21" ht="11.25" customHeight="1" x14ac:dyDescent="0.2">
      <c r="A595" s="31"/>
      <c r="B595" s="31"/>
      <c r="C595" s="31"/>
      <c r="D595" s="34"/>
      <c r="E595" s="31"/>
      <c r="F595" s="31"/>
      <c r="G595" s="31"/>
      <c r="H595" s="31"/>
      <c r="I595" s="31"/>
      <c r="J595" s="31"/>
      <c r="K595" s="31"/>
      <c r="L595" s="31"/>
      <c r="M595" s="31"/>
      <c r="N595" s="31"/>
      <c r="O595" s="31"/>
      <c r="P595" s="31"/>
      <c r="Q595" s="31"/>
      <c r="R595" s="31"/>
      <c r="S595" s="31"/>
      <c r="T595" s="31"/>
      <c r="U595" s="31"/>
    </row>
    <row r="596" spans="1:21" ht="11.25" customHeight="1" x14ac:dyDescent="0.2">
      <c r="A596" s="31"/>
      <c r="B596" s="31"/>
      <c r="C596" s="31"/>
      <c r="D596" s="34"/>
      <c r="E596" s="31"/>
      <c r="F596" s="31"/>
      <c r="G596" s="31"/>
      <c r="H596" s="31"/>
      <c r="I596" s="31"/>
      <c r="J596" s="31"/>
      <c r="K596" s="31"/>
      <c r="L596" s="31"/>
      <c r="M596" s="31"/>
      <c r="N596" s="31"/>
      <c r="O596" s="31"/>
      <c r="P596" s="31"/>
      <c r="Q596" s="31"/>
      <c r="R596" s="31"/>
      <c r="S596" s="31"/>
      <c r="T596" s="31"/>
      <c r="U596" s="31"/>
    </row>
    <row r="597" spans="1:21" ht="11.25" customHeight="1" x14ac:dyDescent="0.2">
      <c r="A597" s="31"/>
      <c r="B597" s="31"/>
      <c r="C597" s="31"/>
      <c r="D597" s="34"/>
      <c r="E597" s="31"/>
      <c r="F597" s="31"/>
      <c r="G597" s="31"/>
      <c r="H597" s="31"/>
      <c r="I597" s="31"/>
      <c r="J597" s="31"/>
      <c r="K597" s="31"/>
      <c r="L597" s="31"/>
      <c r="M597" s="31"/>
      <c r="N597" s="31"/>
      <c r="O597" s="31"/>
      <c r="P597" s="31"/>
      <c r="Q597" s="31"/>
      <c r="R597" s="31"/>
      <c r="S597" s="31"/>
      <c r="T597" s="31"/>
      <c r="U597" s="31"/>
    </row>
    <row r="598" spans="1:21" ht="11.25" customHeight="1" x14ac:dyDescent="0.2">
      <c r="A598" s="31"/>
      <c r="B598" s="31"/>
      <c r="C598" s="31"/>
      <c r="D598" s="34"/>
      <c r="E598" s="31"/>
      <c r="F598" s="31"/>
      <c r="G598" s="31"/>
      <c r="H598" s="31"/>
      <c r="I598" s="31"/>
      <c r="J598" s="31"/>
      <c r="K598" s="31"/>
      <c r="L598" s="31"/>
      <c r="M598" s="31"/>
      <c r="N598" s="31"/>
      <c r="O598" s="31"/>
      <c r="P598" s="31"/>
      <c r="Q598" s="31"/>
      <c r="R598" s="31"/>
      <c r="S598" s="31"/>
      <c r="T598" s="31"/>
      <c r="U598" s="31"/>
    </row>
    <row r="599" spans="1:21" ht="11.25" customHeight="1" x14ac:dyDescent="0.2">
      <c r="A599" s="31"/>
      <c r="B599" s="31"/>
      <c r="C599" s="31"/>
      <c r="D599" s="34"/>
      <c r="E599" s="31"/>
      <c r="F599" s="31"/>
      <c r="G599" s="31"/>
      <c r="H599" s="31"/>
      <c r="I599" s="31"/>
      <c r="J599" s="31"/>
      <c r="K599" s="31"/>
      <c r="L599" s="31"/>
      <c r="M599" s="31"/>
      <c r="N599" s="31"/>
      <c r="O599" s="31"/>
      <c r="P599" s="31"/>
      <c r="Q599" s="31"/>
      <c r="R599" s="31"/>
      <c r="S599" s="31"/>
      <c r="T599" s="31"/>
      <c r="U599" s="31"/>
    </row>
    <row r="600" spans="1:21" ht="11.25" customHeight="1" x14ac:dyDescent="0.2">
      <c r="A600" s="31"/>
      <c r="B600" s="31"/>
      <c r="C600" s="31"/>
      <c r="D600" s="34"/>
      <c r="E600" s="31"/>
      <c r="F600" s="31"/>
      <c r="G600" s="31"/>
      <c r="H600" s="31"/>
      <c r="I600" s="31"/>
      <c r="J600" s="31"/>
      <c r="K600" s="31"/>
      <c r="L600" s="31"/>
      <c r="M600" s="31"/>
      <c r="N600" s="31"/>
      <c r="O600" s="31"/>
      <c r="P600" s="31"/>
      <c r="Q600" s="31"/>
      <c r="R600" s="31"/>
      <c r="S600" s="31"/>
      <c r="T600" s="31"/>
      <c r="U600" s="31"/>
    </row>
    <row r="601" spans="1:21" ht="11.25" customHeight="1" x14ac:dyDescent="0.2">
      <c r="A601" s="31"/>
      <c r="B601" s="31"/>
      <c r="C601" s="31"/>
      <c r="D601" s="34"/>
      <c r="E601" s="31"/>
      <c r="F601" s="31"/>
      <c r="G601" s="31"/>
      <c r="H601" s="31"/>
      <c r="I601" s="31"/>
      <c r="J601" s="31"/>
      <c r="K601" s="31"/>
      <c r="L601" s="31"/>
      <c r="M601" s="31"/>
      <c r="N601" s="31"/>
      <c r="O601" s="31"/>
      <c r="P601" s="31"/>
      <c r="Q601" s="31"/>
      <c r="R601" s="31"/>
      <c r="S601" s="31"/>
      <c r="T601" s="31"/>
      <c r="U601" s="31"/>
    </row>
    <row r="602" spans="1:21" ht="11.25" customHeight="1" x14ac:dyDescent="0.2">
      <c r="A602" s="31"/>
      <c r="B602" s="31"/>
      <c r="C602" s="31"/>
      <c r="D602" s="34"/>
      <c r="E602" s="31"/>
      <c r="F602" s="31"/>
      <c r="G602" s="31"/>
      <c r="H602" s="31"/>
      <c r="I602" s="31"/>
      <c r="J602" s="31"/>
      <c r="K602" s="31"/>
      <c r="L602" s="31"/>
      <c r="M602" s="31"/>
      <c r="N602" s="31"/>
      <c r="O602" s="31"/>
      <c r="P602" s="31"/>
      <c r="Q602" s="31"/>
      <c r="R602" s="31"/>
      <c r="S602" s="31"/>
      <c r="T602" s="31"/>
      <c r="U602" s="31"/>
    </row>
    <row r="603" spans="1:21" ht="11.25" customHeight="1" x14ac:dyDescent="0.2">
      <c r="A603" s="31"/>
      <c r="B603" s="31"/>
      <c r="C603" s="31"/>
      <c r="D603" s="34"/>
      <c r="E603" s="31"/>
      <c r="F603" s="31"/>
      <c r="G603" s="31"/>
      <c r="H603" s="31"/>
      <c r="I603" s="31"/>
      <c r="J603" s="31"/>
      <c r="K603" s="31"/>
      <c r="L603" s="31"/>
      <c r="M603" s="31"/>
      <c r="N603" s="31"/>
      <c r="O603" s="31"/>
      <c r="P603" s="31"/>
      <c r="Q603" s="31"/>
      <c r="R603" s="31"/>
      <c r="S603" s="31"/>
      <c r="T603" s="31"/>
      <c r="U603" s="31"/>
    </row>
    <row r="604" spans="1:21" ht="11.25" customHeight="1" x14ac:dyDescent="0.2">
      <c r="A604" s="31"/>
      <c r="B604" s="31"/>
      <c r="C604" s="31"/>
      <c r="D604" s="34"/>
      <c r="E604" s="31"/>
      <c r="F604" s="31"/>
      <c r="G604" s="31"/>
      <c r="H604" s="31"/>
      <c r="I604" s="31"/>
      <c r="J604" s="31"/>
      <c r="K604" s="31"/>
      <c r="L604" s="31"/>
      <c r="M604" s="31"/>
      <c r="N604" s="31"/>
      <c r="O604" s="31"/>
      <c r="P604" s="31"/>
      <c r="Q604" s="31"/>
      <c r="R604" s="31"/>
      <c r="S604" s="31"/>
      <c r="T604" s="31"/>
      <c r="U604" s="31"/>
    </row>
    <row r="605" spans="1:21" ht="11.25" customHeight="1" x14ac:dyDescent="0.2">
      <c r="A605" s="31"/>
      <c r="B605" s="31"/>
      <c r="C605" s="31"/>
      <c r="D605" s="34"/>
      <c r="E605" s="31"/>
      <c r="F605" s="31"/>
      <c r="G605" s="31"/>
      <c r="H605" s="31"/>
      <c r="I605" s="31"/>
      <c r="J605" s="31"/>
      <c r="K605" s="31"/>
      <c r="L605" s="31"/>
      <c r="M605" s="31"/>
      <c r="N605" s="31"/>
      <c r="O605" s="31"/>
      <c r="P605" s="31"/>
      <c r="Q605" s="31"/>
      <c r="R605" s="31"/>
      <c r="S605" s="31"/>
      <c r="T605" s="31"/>
      <c r="U605" s="31"/>
    </row>
    <row r="606" spans="1:21" ht="11.25" customHeight="1" x14ac:dyDescent="0.2">
      <c r="A606" s="31"/>
      <c r="B606" s="31"/>
      <c r="C606" s="31"/>
      <c r="D606" s="34"/>
      <c r="E606" s="31"/>
      <c r="F606" s="31"/>
      <c r="G606" s="31"/>
      <c r="H606" s="31"/>
      <c r="I606" s="31"/>
      <c r="J606" s="31"/>
      <c r="K606" s="31"/>
      <c r="L606" s="31"/>
      <c r="M606" s="31"/>
      <c r="N606" s="31"/>
      <c r="O606" s="31"/>
      <c r="P606" s="31"/>
      <c r="Q606" s="31"/>
      <c r="R606" s="31"/>
      <c r="S606" s="31"/>
      <c r="T606" s="31"/>
      <c r="U606" s="31"/>
    </row>
    <row r="607" spans="1:21" ht="11.25" customHeight="1" x14ac:dyDescent="0.2">
      <c r="A607" s="31"/>
      <c r="B607" s="31"/>
      <c r="C607" s="31"/>
      <c r="D607" s="34"/>
      <c r="E607" s="31"/>
      <c r="F607" s="31"/>
      <c r="G607" s="31"/>
      <c r="H607" s="31"/>
      <c r="I607" s="31"/>
      <c r="J607" s="31"/>
      <c r="K607" s="31"/>
      <c r="L607" s="31"/>
      <c r="M607" s="31"/>
      <c r="N607" s="31"/>
      <c r="O607" s="31"/>
      <c r="P607" s="31"/>
      <c r="Q607" s="31"/>
      <c r="R607" s="31"/>
      <c r="S607" s="31"/>
      <c r="T607" s="31"/>
      <c r="U607" s="31"/>
    </row>
    <row r="608" spans="1:21" ht="11.25" customHeight="1" x14ac:dyDescent="0.2">
      <c r="A608" s="31"/>
      <c r="B608" s="31"/>
      <c r="C608" s="31"/>
      <c r="D608" s="34"/>
      <c r="E608" s="31"/>
      <c r="F608" s="31"/>
      <c r="G608" s="31"/>
      <c r="H608" s="31"/>
      <c r="I608" s="31"/>
      <c r="J608" s="31"/>
      <c r="K608" s="31"/>
      <c r="L608" s="31"/>
      <c r="M608" s="31"/>
      <c r="N608" s="31"/>
      <c r="O608" s="31"/>
      <c r="P608" s="31"/>
      <c r="Q608" s="31"/>
      <c r="R608" s="31"/>
      <c r="S608" s="31"/>
      <c r="T608" s="31"/>
      <c r="U608" s="31"/>
    </row>
    <row r="609" spans="1:21" ht="11.25" customHeight="1" x14ac:dyDescent="0.2">
      <c r="A609" s="31"/>
      <c r="B609" s="31"/>
      <c r="C609" s="31"/>
      <c r="D609" s="34"/>
      <c r="E609" s="31"/>
      <c r="F609" s="31"/>
      <c r="G609" s="31"/>
      <c r="H609" s="31"/>
      <c r="I609" s="31"/>
      <c r="J609" s="31"/>
      <c r="K609" s="31"/>
      <c r="L609" s="31"/>
      <c r="M609" s="31"/>
      <c r="N609" s="31"/>
      <c r="O609" s="31"/>
      <c r="P609" s="31"/>
      <c r="Q609" s="31"/>
      <c r="R609" s="31"/>
      <c r="S609" s="31"/>
      <c r="T609" s="31"/>
      <c r="U609" s="31"/>
    </row>
    <row r="610" spans="1:21" ht="11.25" customHeight="1" x14ac:dyDescent="0.2">
      <c r="A610" s="31"/>
      <c r="B610" s="31"/>
      <c r="C610" s="31"/>
      <c r="D610" s="34"/>
      <c r="E610" s="31"/>
      <c r="F610" s="31"/>
      <c r="G610" s="31"/>
      <c r="H610" s="31"/>
      <c r="I610" s="31"/>
      <c r="J610" s="31"/>
      <c r="K610" s="31"/>
      <c r="L610" s="31"/>
      <c r="M610" s="31"/>
      <c r="N610" s="31"/>
      <c r="O610" s="31"/>
      <c r="P610" s="31"/>
      <c r="Q610" s="31"/>
      <c r="R610" s="31"/>
      <c r="S610" s="31"/>
      <c r="T610" s="31"/>
      <c r="U610" s="31"/>
    </row>
    <row r="611" spans="1:21" ht="11.25" customHeight="1" x14ac:dyDescent="0.2">
      <c r="A611" s="31"/>
      <c r="B611" s="31"/>
      <c r="C611" s="31"/>
      <c r="D611" s="34"/>
      <c r="E611" s="31"/>
      <c r="F611" s="31"/>
      <c r="G611" s="31"/>
      <c r="H611" s="31"/>
      <c r="I611" s="31"/>
      <c r="J611" s="31"/>
      <c r="K611" s="31"/>
      <c r="L611" s="31"/>
      <c r="M611" s="31"/>
      <c r="N611" s="31"/>
      <c r="O611" s="31"/>
      <c r="P611" s="31"/>
      <c r="Q611" s="31"/>
      <c r="R611" s="31"/>
      <c r="S611" s="31"/>
      <c r="T611" s="31"/>
      <c r="U611" s="31"/>
    </row>
    <row r="612" spans="1:21" ht="11.25" customHeight="1" x14ac:dyDescent="0.2">
      <c r="A612" s="31"/>
      <c r="B612" s="31"/>
      <c r="C612" s="31"/>
      <c r="D612" s="34"/>
      <c r="E612" s="31"/>
      <c r="F612" s="31"/>
      <c r="G612" s="31"/>
      <c r="H612" s="31"/>
      <c r="I612" s="31"/>
      <c r="J612" s="31"/>
      <c r="K612" s="31"/>
      <c r="L612" s="31"/>
      <c r="M612" s="31"/>
      <c r="N612" s="31"/>
      <c r="O612" s="31"/>
      <c r="P612" s="31"/>
      <c r="Q612" s="31"/>
      <c r="R612" s="31"/>
      <c r="S612" s="31"/>
      <c r="T612" s="31"/>
      <c r="U612" s="31"/>
    </row>
    <row r="613" spans="1:21" ht="11.25" customHeight="1" x14ac:dyDescent="0.2">
      <c r="A613" s="31"/>
      <c r="B613" s="31"/>
      <c r="C613" s="31"/>
      <c r="D613" s="34"/>
      <c r="E613" s="31"/>
      <c r="F613" s="31"/>
      <c r="G613" s="31"/>
      <c r="H613" s="31"/>
      <c r="I613" s="31"/>
      <c r="J613" s="31"/>
      <c r="K613" s="31"/>
      <c r="L613" s="31"/>
      <c r="M613" s="31"/>
      <c r="N613" s="31"/>
      <c r="O613" s="31"/>
      <c r="P613" s="31"/>
      <c r="Q613" s="31"/>
      <c r="R613" s="31"/>
      <c r="S613" s="31"/>
      <c r="T613" s="31"/>
      <c r="U613" s="31"/>
    </row>
    <row r="614" spans="1:21" ht="11.25" customHeight="1" x14ac:dyDescent="0.2">
      <c r="A614" s="31"/>
      <c r="B614" s="31"/>
      <c r="C614" s="31"/>
      <c r="D614" s="34"/>
      <c r="E614" s="31"/>
      <c r="F614" s="31"/>
      <c r="G614" s="31"/>
      <c r="H614" s="31"/>
      <c r="I614" s="31"/>
      <c r="J614" s="31"/>
      <c r="K614" s="31"/>
      <c r="L614" s="31"/>
      <c r="M614" s="31"/>
      <c r="N614" s="31"/>
      <c r="O614" s="31"/>
      <c r="P614" s="31"/>
      <c r="Q614" s="31"/>
      <c r="R614" s="31"/>
      <c r="S614" s="31"/>
      <c r="T614" s="31"/>
      <c r="U614" s="31"/>
    </row>
    <row r="615" spans="1:21" ht="11.25" customHeight="1" x14ac:dyDescent="0.2">
      <c r="A615" s="31"/>
      <c r="B615" s="31"/>
      <c r="C615" s="31"/>
      <c r="D615" s="34"/>
      <c r="E615" s="31"/>
      <c r="F615" s="31"/>
      <c r="G615" s="31"/>
      <c r="H615" s="31"/>
      <c r="I615" s="31"/>
      <c r="J615" s="31"/>
      <c r="K615" s="31"/>
      <c r="L615" s="31"/>
      <c r="M615" s="31"/>
      <c r="N615" s="31"/>
      <c r="O615" s="31"/>
      <c r="P615" s="31"/>
      <c r="Q615" s="31"/>
      <c r="R615" s="31"/>
      <c r="S615" s="31"/>
      <c r="T615" s="31"/>
      <c r="U615" s="31"/>
    </row>
    <row r="616" spans="1:21" ht="11.25" customHeight="1" x14ac:dyDescent="0.2">
      <c r="A616" s="31"/>
      <c r="B616" s="31"/>
      <c r="C616" s="31"/>
      <c r="D616" s="34"/>
      <c r="E616" s="31"/>
      <c r="F616" s="31"/>
      <c r="G616" s="31"/>
      <c r="H616" s="31"/>
      <c r="I616" s="31"/>
      <c r="J616" s="31"/>
      <c r="K616" s="31"/>
      <c r="L616" s="31"/>
      <c r="M616" s="31"/>
      <c r="N616" s="31"/>
      <c r="O616" s="31"/>
      <c r="P616" s="31"/>
      <c r="Q616" s="31"/>
      <c r="R616" s="31"/>
      <c r="S616" s="31"/>
      <c r="T616" s="31"/>
      <c r="U616" s="31"/>
    </row>
    <row r="617" spans="1:21" ht="11.25" customHeight="1" x14ac:dyDescent="0.2">
      <c r="A617" s="31"/>
      <c r="B617" s="31"/>
      <c r="C617" s="31"/>
      <c r="D617" s="34"/>
      <c r="E617" s="31"/>
      <c r="F617" s="31"/>
      <c r="G617" s="31"/>
      <c r="H617" s="31"/>
      <c r="I617" s="31"/>
      <c r="J617" s="31"/>
      <c r="K617" s="31"/>
      <c r="L617" s="31"/>
      <c r="M617" s="31"/>
      <c r="N617" s="31"/>
      <c r="O617" s="31"/>
      <c r="P617" s="31"/>
      <c r="Q617" s="31"/>
      <c r="R617" s="31"/>
      <c r="S617" s="31"/>
      <c r="T617" s="31"/>
      <c r="U617" s="31"/>
    </row>
    <row r="618" spans="1:21" ht="11.25" customHeight="1" x14ac:dyDescent="0.2">
      <c r="A618" s="31"/>
      <c r="B618" s="31"/>
      <c r="C618" s="31"/>
      <c r="D618" s="34"/>
      <c r="E618" s="31"/>
      <c r="F618" s="31"/>
      <c r="G618" s="31"/>
      <c r="H618" s="31"/>
      <c r="I618" s="31"/>
      <c r="J618" s="31"/>
      <c r="K618" s="31"/>
      <c r="L618" s="31"/>
      <c r="M618" s="31"/>
      <c r="N618" s="31"/>
      <c r="O618" s="31"/>
      <c r="P618" s="31"/>
      <c r="Q618" s="31"/>
      <c r="R618" s="31"/>
      <c r="S618" s="31"/>
      <c r="T618" s="31"/>
      <c r="U618" s="31"/>
    </row>
    <row r="619" spans="1:21" ht="11.25" customHeight="1" x14ac:dyDescent="0.2">
      <c r="A619" s="31"/>
      <c r="B619" s="31"/>
      <c r="C619" s="31"/>
      <c r="D619" s="34"/>
      <c r="E619" s="31"/>
      <c r="F619" s="31"/>
      <c r="G619" s="31"/>
      <c r="H619" s="31"/>
      <c r="I619" s="31"/>
      <c r="J619" s="31"/>
      <c r="K619" s="31"/>
      <c r="L619" s="31"/>
      <c r="M619" s="31"/>
      <c r="N619" s="31"/>
      <c r="O619" s="31"/>
      <c r="P619" s="31"/>
      <c r="Q619" s="31"/>
      <c r="R619" s="31"/>
      <c r="S619" s="31"/>
      <c r="T619" s="31"/>
      <c r="U619" s="31"/>
    </row>
    <row r="620" spans="1:21" ht="11.25" customHeight="1" x14ac:dyDescent="0.2">
      <c r="A620" s="31"/>
      <c r="B620" s="31"/>
      <c r="C620" s="31"/>
      <c r="D620" s="34"/>
      <c r="E620" s="31"/>
      <c r="F620" s="31"/>
      <c r="G620" s="31"/>
      <c r="H620" s="31"/>
      <c r="I620" s="31"/>
      <c r="J620" s="31"/>
      <c r="K620" s="31"/>
      <c r="L620" s="31"/>
      <c r="M620" s="31"/>
      <c r="N620" s="31"/>
      <c r="O620" s="31"/>
      <c r="P620" s="31"/>
      <c r="Q620" s="31"/>
      <c r="R620" s="31"/>
      <c r="S620" s="31"/>
      <c r="T620" s="31"/>
      <c r="U620" s="31"/>
    </row>
    <row r="621" spans="1:21" ht="11.25" customHeight="1" x14ac:dyDescent="0.2">
      <c r="A621" s="31"/>
      <c r="B621" s="31"/>
      <c r="C621" s="31"/>
      <c r="D621" s="34"/>
      <c r="E621" s="31"/>
      <c r="F621" s="31"/>
      <c r="G621" s="31"/>
      <c r="H621" s="31"/>
      <c r="I621" s="31"/>
      <c r="J621" s="31"/>
      <c r="K621" s="31"/>
      <c r="L621" s="31"/>
      <c r="M621" s="31"/>
      <c r="N621" s="31"/>
      <c r="O621" s="31"/>
      <c r="P621" s="31"/>
      <c r="Q621" s="31"/>
      <c r="R621" s="31"/>
      <c r="S621" s="31"/>
      <c r="T621" s="31"/>
      <c r="U621" s="31"/>
    </row>
    <row r="622" spans="1:21" ht="11.25" customHeight="1" x14ac:dyDescent="0.2">
      <c r="A622" s="31"/>
      <c r="B622" s="31"/>
      <c r="C622" s="31"/>
      <c r="D622" s="34"/>
      <c r="E622" s="31"/>
      <c r="F622" s="31"/>
      <c r="G622" s="31"/>
      <c r="H622" s="31"/>
      <c r="I622" s="31"/>
      <c r="J622" s="31"/>
      <c r="K622" s="31"/>
      <c r="L622" s="31"/>
      <c r="M622" s="31"/>
      <c r="N622" s="31"/>
      <c r="O622" s="31"/>
      <c r="P622" s="31"/>
      <c r="Q622" s="31"/>
      <c r="R622" s="31"/>
      <c r="S622" s="31"/>
      <c r="T622" s="31"/>
      <c r="U622" s="31"/>
    </row>
    <row r="623" spans="1:21" ht="11.25" customHeight="1" x14ac:dyDescent="0.2">
      <c r="A623" s="31"/>
      <c r="B623" s="31"/>
      <c r="C623" s="31"/>
      <c r="D623" s="34"/>
      <c r="E623" s="31"/>
      <c r="F623" s="31"/>
      <c r="G623" s="31"/>
      <c r="H623" s="31"/>
      <c r="I623" s="31"/>
      <c r="J623" s="31"/>
      <c r="K623" s="31"/>
      <c r="L623" s="31"/>
      <c r="M623" s="31"/>
      <c r="N623" s="31"/>
      <c r="O623" s="31"/>
      <c r="P623" s="31"/>
      <c r="Q623" s="31"/>
      <c r="R623" s="31"/>
      <c r="S623" s="31"/>
      <c r="T623" s="31"/>
      <c r="U623" s="31"/>
    </row>
    <row r="624" spans="1:21" ht="11.25" customHeight="1" x14ac:dyDescent="0.2">
      <c r="A624" s="31"/>
      <c r="B624" s="31"/>
      <c r="C624" s="31"/>
      <c r="D624" s="34"/>
      <c r="E624" s="31"/>
      <c r="F624" s="31"/>
      <c r="G624" s="31"/>
      <c r="H624" s="31"/>
      <c r="I624" s="31"/>
      <c r="J624" s="31"/>
      <c r="K624" s="31"/>
      <c r="L624" s="31"/>
      <c r="M624" s="31"/>
      <c r="N624" s="31"/>
      <c r="O624" s="31"/>
      <c r="P624" s="31"/>
      <c r="Q624" s="31"/>
      <c r="R624" s="31"/>
      <c r="S624" s="31"/>
      <c r="T624" s="31"/>
      <c r="U624" s="31"/>
    </row>
    <row r="625" spans="1:21" ht="11.25" customHeight="1" x14ac:dyDescent="0.2">
      <c r="A625" s="31"/>
      <c r="B625" s="31"/>
      <c r="C625" s="31"/>
      <c r="D625" s="34"/>
      <c r="E625" s="31"/>
      <c r="F625" s="31"/>
      <c r="G625" s="31"/>
      <c r="H625" s="31"/>
      <c r="I625" s="31"/>
      <c r="J625" s="31"/>
      <c r="K625" s="31"/>
      <c r="L625" s="31"/>
      <c r="M625" s="31"/>
      <c r="N625" s="31"/>
      <c r="O625" s="31"/>
      <c r="P625" s="31"/>
      <c r="Q625" s="31"/>
      <c r="R625" s="31"/>
      <c r="S625" s="31"/>
      <c r="T625" s="31"/>
      <c r="U625" s="31"/>
    </row>
    <row r="626" spans="1:21" ht="11.25" customHeight="1" x14ac:dyDescent="0.2">
      <c r="A626" s="31"/>
      <c r="B626" s="31"/>
      <c r="C626" s="31"/>
      <c r="D626" s="34"/>
      <c r="E626" s="31"/>
      <c r="F626" s="31"/>
      <c r="G626" s="31"/>
      <c r="H626" s="31"/>
      <c r="I626" s="31"/>
      <c r="J626" s="31"/>
      <c r="K626" s="31"/>
      <c r="L626" s="31"/>
      <c r="M626" s="31"/>
      <c r="N626" s="31"/>
      <c r="O626" s="31"/>
      <c r="P626" s="31"/>
      <c r="Q626" s="31"/>
      <c r="R626" s="31"/>
      <c r="S626" s="31"/>
      <c r="T626" s="31"/>
      <c r="U626" s="31"/>
    </row>
    <row r="627" spans="1:21" ht="11.25" customHeight="1" x14ac:dyDescent="0.2">
      <c r="A627" s="31"/>
      <c r="B627" s="31"/>
      <c r="C627" s="31"/>
      <c r="D627" s="34"/>
      <c r="E627" s="31"/>
      <c r="F627" s="31"/>
      <c r="G627" s="31"/>
      <c r="H627" s="31"/>
      <c r="I627" s="31"/>
      <c r="J627" s="31"/>
      <c r="K627" s="31"/>
      <c r="L627" s="31"/>
      <c r="M627" s="31"/>
      <c r="N627" s="31"/>
      <c r="O627" s="31"/>
      <c r="P627" s="31"/>
      <c r="Q627" s="31"/>
      <c r="R627" s="31"/>
      <c r="S627" s="31"/>
      <c r="T627" s="31"/>
      <c r="U627" s="31"/>
    </row>
    <row r="628" spans="1:21" ht="11.25" customHeight="1" x14ac:dyDescent="0.2">
      <c r="A628" s="31"/>
      <c r="B628" s="31"/>
      <c r="C628" s="31"/>
      <c r="D628" s="34"/>
      <c r="E628" s="31"/>
      <c r="F628" s="31"/>
      <c r="G628" s="31"/>
      <c r="H628" s="31"/>
      <c r="I628" s="31"/>
      <c r="J628" s="31"/>
      <c r="K628" s="31"/>
      <c r="L628" s="31"/>
      <c r="M628" s="31"/>
      <c r="N628" s="31"/>
      <c r="O628" s="31"/>
      <c r="P628" s="31"/>
      <c r="Q628" s="31"/>
      <c r="R628" s="31"/>
      <c r="S628" s="31"/>
      <c r="T628" s="31"/>
      <c r="U628" s="31"/>
    </row>
    <row r="629" spans="1:21" ht="11.25" customHeight="1" x14ac:dyDescent="0.2">
      <c r="A629" s="31"/>
      <c r="B629" s="31"/>
      <c r="C629" s="31"/>
      <c r="D629" s="34"/>
      <c r="E629" s="31"/>
      <c r="F629" s="31"/>
      <c r="G629" s="31"/>
      <c r="H629" s="31"/>
      <c r="I629" s="31"/>
      <c r="J629" s="31"/>
      <c r="K629" s="31"/>
      <c r="L629" s="31"/>
      <c r="M629" s="31"/>
      <c r="N629" s="31"/>
      <c r="O629" s="31"/>
      <c r="P629" s="31"/>
      <c r="Q629" s="31"/>
      <c r="R629" s="31"/>
      <c r="S629" s="31"/>
      <c r="T629" s="31"/>
      <c r="U629" s="31"/>
    </row>
    <row r="630" spans="1:21" ht="11.25" customHeight="1" x14ac:dyDescent="0.2">
      <c r="A630" s="31"/>
      <c r="B630" s="31"/>
      <c r="C630" s="31"/>
      <c r="D630" s="34"/>
      <c r="E630" s="31"/>
      <c r="F630" s="31"/>
      <c r="G630" s="31"/>
      <c r="H630" s="31"/>
      <c r="I630" s="31"/>
      <c r="J630" s="31"/>
      <c r="K630" s="31"/>
      <c r="L630" s="31"/>
      <c r="M630" s="31"/>
      <c r="N630" s="31"/>
      <c r="O630" s="31"/>
      <c r="P630" s="31"/>
      <c r="Q630" s="31"/>
      <c r="R630" s="31"/>
      <c r="S630" s="31"/>
      <c r="T630" s="31"/>
      <c r="U630" s="31"/>
    </row>
    <row r="631" spans="1:21" ht="11.25" customHeight="1" x14ac:dyDescent="0.2">
      <c r="A631" s="31"/>
      <c r="B631" s="31"/>
      <c r="C631" s="31"/>
      <c r="D631" s="34"/>
      <c r="E631" s="31"/>
      <c r="F631" s="31"/>
      <c r="G631" s="31"/>
      <c r="H631" s="31"/>
      <c r="I631" s="31"/>
      <c r="J631" s="31"/>
      <c r="K631" s="31"/>
      <c r="L631" s="31"/>
      <c r="M631" s="31"/>
      <c r="N631" s="31"/>
      <c r="O631" s="31"/>
      <c r="P631" s="31"/>
      <c r="Q631" s="31"/>
      <c r="R631" s="31"/>
      <c r="S631" s="31"/>
      <c r="T631" s="31"/>
      <c r="U631" s="31"/>
    </row>
    <row r="632" spans="1:21" ht="11.25" customHeight="1" x14ac:dyDescent="0.2">
      <c r="A632" s="31"/>
      <c r="B632" s="31"/>
      <c r="C632" s="31"/>
      <c r="D632" s="34"/>
      <c r="E632" s="31"/>
      <c r="F632" s="31"/>
      <c r="G632" s="31"/>
      <c r="H632" s="31"/>
      <c r="I632" s="31"/>
      <c r="J632" s="31"/>
      <c r="K632" s="31"/>
      <c r="L632" s="31"/>
      <c r="M632" s="31"/>
      <c r="N632" s="31"/>
      <c r="O632" s="31"/>
      <c r="P632" s="31"/>
      <c r="Q632" s="31"/>
      <c r="R632" s="31"/>
      <c r="S632" s="31"/>
      <c r="T632" s="31"/>
      <c r="U632" s="31"/>
    </row>
    <row r="633" spans="1:21" ht="11.25" customHeight="1" x14ac:dyDescent="0.2">
      <c r="A633" s="31"/>
      <c r="B633" s="31"/>
      <c r="C633" s="31"/>
      <c r="D633" s="34"/>
      <c r="E633" s="31"/>
      <c r="F633" s="31"/>
      <c r="G633" s="31"/>
      <c r="H633" s="31"/>
      <c r="I633" s="31"/>
      <c r="J633" s="31"/>
      <c r="K633" s="31"/>
      <c r="L633" s="31"/>
      <c r="M633" s="31"/>
      <c r="N633" s="31"/>
      <c r="O633" s="31"/>
      <c r="P633" s="31"/>
      <c r="Q633" s="31"/>
      <c r="R633" s="31"/>
      <c r="S633" s="31"/>
      <c r="T633" s="31"/>
      <c r="U633" s="31"/>
    </row>
    <row r="634" spans="1:21" ht="11.25" customHeight="1" x14ac:dyDescent="0.2">
      <c r="A634" s="31"/>
      <c r="B634" s="31"/>
      <c r="C634" s="31"/>
      <c r="D634" s="34"/>
      <c r="E634" s="31"/>
      <c r="F634" s="31"/>
      <c r="G634" s="31"/>
      <c r="H634" s="31"/>
      <c r="I634" s="31"/>
      <c r="J634" s="31"/>
      <c r="K634" s="31"/>
      <c r="L634" s="31"/>
      <c r="M634" s="31"/>
      <c r="N634" s="31"/>
      <c r="O634" s="31"/>
      <c r="P634" s="31"/>
      <c r="Q634" s="31"/>
      <c r="R634" s="31"/>
      <c r="S634" s="31"/>
      <c r="T634" s="31"/>
      <c r="U634" s="31"/>
    </row>
    <row r="635" spans="1:21" ht="11.25" customHeight="1" x14ac:dyDescent="0.2">
      <c r="A635" s="31"/>
      <c r="B635" s="31"/>
      <c r="C635" s="31"/>
      <c r="D635" s="34"/>
      <c r="E635" s="31"/>
      <c r="F635" s="31"/>
      <c r="G635" s="31"/>
      <c r="H635" s="31"/>
      <c r="I635" s="31"/>
      <c r="J635" s="31"/>
      <c r="K635" s="31"/>
      <c r="L635" s="31"/>
      <c r="M635" s="31"/>
      <c r="N635" s="31"/>
      <c r="O635" s="31"/>
      <c r="P635" s="31"/>
      <c r="Q635" s="31"/>
      <c r="R635" s="31"/>
      <c r="S635" s="31"/>
      <c r="T635" s="31"/>
      <c r="U635" s="31"/>
    </row>
    <row r="636" spans="1:21" ht="11.25" customHeight="1" x14ac:dyDescent="0.2">
      <c r="A636" s="31"/>
      <c r="B636" s="31"/>
      <c r="C636" s="31"/>
      <c r="D636" s="34"/>
      <c r="E636" s="31"/>
      <c r="F636" s="31"/>
      <c r="G636" s="31"/>
      <c r="H636" s="31"/>
      <c r="I636" s="31"/>
      <c r="J636" s="31"/>
      <c r="K636" s="31"/>
      <c r="L636" s="31"/>
      <c r="M636" s="31"/>
      <c r="N636" s="31"/>
      <c r="O636" s="31"/>
      <c r="P636" s="31"/>
      <c r="Q636" s="31"/>
      <c r="R636" s="31"/>
      <c r="S636" s="31"/>
      <c r="T636" s="31"/>
      <c r="U636" s="31"/>
    </row>
    <row r="637" spans="1:21" ht="11.25" customHeight="1" x14ac:dyDescent="0.2">
      <c r="A637" s="31"/>
      <c r="B637" s="31"/>
      <c r="C637" s="31"/>
      <c r="D637" s="34"/>
      <c r="E637" s="31"/>
      <c r="F637" s="31"/>
      <c r="G637" s="31"/>
      <c r="H637" s="31"/>
      <c r="I637" s="31"/>
      <c r="J637" s="31"/>
      <c r="K637" s="31"/>
      <c r="L637" s="31"/>
      <c r="M637" s="31"/>
      <c r="N637" s="31"/>
      <c r="O637" s="31"/>
      <c r="P637" s="31"/>
      <c r="Q637" s="31"/>
      <c r="R637" s="31"/>
      <c r="S637" s="31"/>
      <c r="T637" s="31"/>
      <c r="U637" s="31"/>
    </row>
    <row r="638" spans="1:21" ht="11.25" customHeight="1" x14ac:dyDescent="0.2">
      <c r="A638" s="31"/>
      <c r="B638" s="31"/>
      <c r="C638" s="31"/>
      <c r="D638" s="34"/>
      <c r="E638" s="31"/>
      <c r="F638" s="31"/>
      <c r="G638" s="31"/>
      <c r="H638" s="31"/>
      <c r="I638" s="31"/>
      <c r="J638" s="31"/>
      <c r="K638" s="31"/>
      <c r="L638" s="31"/>
      <c r="M638" s="31"/>
      <c r="N638" s="31"/>
      <c r="O638" s="31"/>
      <c r="P638" s="31"/>
      <c r="Q638" s="31"/>
      <c r="R638" s="31"/>
      <c r="S638" s="31"/>
      <c r="T638" s="31"/>
      <c r="U638" s="31"/>
    </row>
    <row r="639" spans="1:21" ht="11.25" customHeight="1" x14ac:dyDescent="0.2">
      <c r="A639" s="31"/>
      <c r="B639" s="31"/>
      <c r="C639" s="31"/>
      <c r="D639" s="34"/>
      <c r="E639" s="31"/>
      <c r="F639" s="31"/>
      <c r="G639" s="31"/>
      <c r="H639" s="31"/>
      <c r="I639" s="31"/>
      <c r="J639" s="31"/>
      <c r="K639" s="31"/>
      <c r="L639" s="31"/>
      <c r="M639" s="31"/>
      <c r="N639" s="31"/>
      <c r="O639" s="31"/>
      <c r="P639" s="31"/>
      <c r="Q639" s="31"/>
      <c r="R639" s="31"/>
      <c r="S639" s="31"/>
      <c r="T639" s="31"/>
      <c r="U639" s="31"/>
    </row>
    <row r="640" spans="1:21" ht="11.25" customHeight="1" x14ac:dyDescent="0.2">
      <c r="A640" s="31"/>
      <c r="B640" s="31"/>
      <c r="C640" s="31"/>
      <c r="D640" s="34"/>
      <c r="E640" s="31"/>
      <c r="F640" s="31"/>
      <c r="G640" s="31"/>
      <c r="H640" s="31"/>
      <c r="I640" s="31"/>
      <c r="J640" s="31"/>
      <c r="K640" s="31"/>
      <c r="L640" s="31"/>
      <c r="M640" s="31"/>
      <c r="N640" s="31"/>
      <c r="O640" s="31"/>
      <c r="P640" s="31"/>
      <c r="Q640" s="31"/>
      <c r="R640" s="31"/>
      <c r="S640" s="31"/>
      <c r="T640" s="31"/>
      <c r="U640" s="31"/>
    </row>
    <row r="641" spans="1:21" ht="11.25" customHeight="1" x14ac:dyDescent="0.2">
      <c r="A641" s="31"/>
      <c r="B641" s="31"/>
      <c r="C641" s="31"/>
      <c r="D641" s="34"/>
      <c r="E641" s="31"/>
      <c r="F641" s="31"/>
      <c r="G641" s="31"/>
      <c r="H641" s="31"/>
      <c r="I641" s="31"/>
      <c r="J641" s="31"/>
      <c r="K641" s="31"/>
      <c r="L641" s="31"/>
      <c r="M641" s="31"/>
      <c r="N641" s="31"/>
      <c r="O641" s="31"/>
      <c r="P641" s="31"/>
      <c r="Q641" s="31"/>
      <c r="R641" s="31"/>
      <c r="S641" s="31"/>
      <c r="T641" s="31"/>
      <c r="U641" s="31"/>
    </row>
    <row r="642" spans="1:21" ht="11.25" customHeight="1" x14ac:dyDescent="0.2">
      <c r="A642" s="31"/>
      <c r="B642" s="31"/>
      <c r="C642" s="31"/>
      <c r="D642" s="34"/>
      <c r="E642" s="31"/>
      <c r="F642" s="31"/>
      <c r="G642" s="31"/>
      <c r="H642" s="31"/>
      <c r="I642" s="31"/>
      <c r="J642" s="31"/>
      <c r="K642" s="31"/>
      <c r="L642" s="31"/>
      <c r="M642" s="31"/>
      <c r="N642" s="31"/>
      <c r="O642" s="31"/>
      <c r="P642" s="31"/>
      <c r="Q642" s="31"/>
      <c r="R642" s="31"/>
      <c r="S642" s="31"/>
      <c r="T642" s="31"/>
      <c r="U642" s="31"/>
    </row>
    <row r="643" spans="1:21" ht="11.25" customHeight="1" x14ac:dyDescent="0.2">
      <c r="A643" s="31"/>
      <c r="B643" s="31"/>
      <c r="C643" s="31"/>
      <c r="D643" s="34"/>
      <c r="E643" s="31"/>
      <c r="F643" s="31"/>
      <c r="G643" s="31"/>
      <c r="H643" s="31"/>
      <c r="I643" s="31"/>
      <c r="J643" s="31"/>
      <c r="K643" s="31"/>
      <c r="L643" s="31"/>
      <c r="M643" s="31"/>
      <c r="N643" s="31"/>
      <c r="O643" s="31"/>
      <c r="P643" s="31"/>
      <c r="Q643" s="31"/>
      <c r="R643" s="31"/>
      <c r="S643" s="31"/>
      <c r="T643" s="31"/>
      <c r="U643" s="31"/>
    </row>
    <row r="644" spans="1:21" ht="11.25" customHeight="1" x14ac:dyDescent="0.2">
      <c r="A644" s="31"/>
      <c r="B644" s="31"/>
      <c r="C644" s="31"/>
      <c r="D644" s="34"/>
      <c r="E644" s="31"/>
      <c r="F644" s="31"/>
      <c r="G644" s="31"/>
      <c r="H644" s="31"/>
      <c r="I644" s="31"/>
      <c r="J644" s="31"/>
      <c r="K644" s="31"/>
      <c r="L644" s="31"/>
      <c r="M644" s="31"/>
      <c r="N644" s="31"/>
      <c r="O644" s="31"/>
      <c r="P644" s="31"/>
      <c r="Q644" s="31"/>
      <c r="R644" s="31"/>
      <c r="S644" s="31"/>
      <c r="T644" s="31"/>
      <c r="U644" s="31"/>
    </row>
    <row r="645" spans="1:21" ht="11.25" customHeight="1" x14ac:dyDescent="0.2">
      <c r="A645" s="31"/>
      <c r="B645" s="31"/>
      <c r="C645" s="31"/>
      <c r="D645" s="34"/>
      <c r="E645" s="31"/>
      <c r="F645" s="31"/>
      <c r="G645" s="31"/>
      <c r="H645" s="31"/>
      <c r="I645" s="31"/>
      <c r="J645" s="31"/>
      <c r="K645" s="31"/>
      <c r="L645" s="31"/>
      <c r="M645" s="31"/>
      <c r="N645" s="31"/>
      <c r="O645" s="31"/>
      <c r="P645" s="31"/>
      <c r="Q645" s="31"/>
      <c r="R645" s="31"/>
      <c r="S645" s="31"/>
      <c r="T645" s="31"/>
      <c r="U645" s="31"/>
    </row>
    <row r="646" spans="1:21" ht="11.25" customHeight="1" x14ac:dyDescent="0.2">
      <c r="A646" s="31"/>
      <c r="B646" s="31"/>
      <c r="C646" s="31"/>
      <c r="D646" s="34"/>
      <c r="E646" s="31"/>
      <c r="F646" s="31"/>
      <c r="G646" s="31"/>
      <c r="H646" s="31"/>
      <c r="I646" s="31"/>
      <c r="J646" s="31"/>
      <c r="K646" s="31"/>
      <c r="L646" s="31"/>
      <c r="M646" s="31"/>
      <c r="N646" s="31"/>
      <c r="O646" s="31"/>
      <c r="P646" s="31"/>
      <c r="Q646" s="31"/>
      <c r="R646" s="31"/>
      <c r="S646" s="31"/>
      <c r="T646" s="31"/>
      <c r="U646" s="31"/>
    </row>
    <row r="647" spans="1:21" ht="11.25" customHeight="1" x14ac:dyDescent="0.2">
      <c r="A647" s="31"/>
      <c r="B647" s="31"/>
      <c r="C647" s="31"/>
      <c r="D647" s="34"/>
      <c r="E647" s="31"/>
      <c r="F647" s="31"/>
      <c r="G647" s="31"/>
      <c r="H647" s="31"/>
      <c r="I647" s="31"/>
      <c r="J647" s="31"/>
      <c r="K647" s="31"/>
      <c r="L647" s="31"/>
      <c r="M647" s="31"/>
      <c r="N647" s="31"/>
      <c r="O647" s="31"/>
      <c r="P647" s="31"/>
      <c r="Q647" s="31"/>
      <c r="R647" s="31"/>
      <c r="S647" s="31"/>
      <c r="T647" s="31"/>
      <c r="U647" s="31"/>
    </row>
    <row r="648" spans="1:21" ht="11.25" customHeight="1" x14ac:dyDescent="0.2">
      <c r="A648" s="31"/>
      <c r="B648" s="31"/>
      <c r="C648" s="31"/>
      <c r="D648" s="34"/>
      <c r="E648" s="31"/>
      <c r="F648" s="31"/>
      <c r="G648" s="31"/>
      <c r="H648" s="31"/>
      <c r="I648" s="31"/>
      <c r="J648" s="31"/>
      <c r="K648" s="31"/>
      <c r="L648" s="31"/>
      <c r="M648" s="31"/>
      <c r="N648" s="31"/>
      <c r="O648" s="31"/>
      <c r="P648" s="31"/>
      <c r="Q648" s="31"/>
      <c r="R648" s="31"/>
      <c r="S648" s="31"/>
      <c r="T648" s="31"/>
      <c r="U648" s="31"/>
    </row>
    <row r="649" spans="1:21" ht="11.25" customHeight="1" x14ac:dyDescent="0.2">
      <c r="A649" s="31"/>
      <c r="B649" s="31"/>
      <c r="C649" s="31"/>
      <c r="D649" s="34"/>
      <c r="E649" s="31"/>
      <c r="F649" s="31"/>
      <c r="G649" s="31"/>
      <c r="H649" s="31"/>
      <c r="I649" s="31"/>
      <c r="J649" s="31"/>
      <c r="K649" s="31"/>
      <c r="L649" s="31"/>
      <c r="M649" s="31"/>
      <c r="N649" s="31"/>
      <c r="O649" s="31"/>
      <c r="P649" s="31"/>
      <c r="Q649" s="31"/>
      <c r="R649" s="31"/>
      <c r="S649" s="31"/>
      <c r="T649" s="31"/>
      <c r="U649" s="31"/>
    </row>
    <row r="650" spans="1:21" ht="11.25" customHeight="1" x14ac:dyDescent="0.2">
      <c r="A650" s="31"/>
      <c r="B650" s="31"/>
      <c r="C650" s="31"/>
      <c r="D650" s="34"/>
      <c r="E650" s="31"/>
      <c r="F650" s="31"/>
      <c r="G650" s="31"/>
      <c r="H650" s="31"/>
      <c r="I650" s="31"/>
      <c r="J650" s="31"/>
      <c r="K650" s="31"/>
      <c r="L650" s="31"/>
      <c r="M650" s="31"/>
      <c r="N650" s="31"/>
      <c r="O650" s="31"/>
      <c r="P650" s="31"/>
      <c r="Q650" s="31"/>
      <c r="R650" s="31"/>
      <c r="S650" s="31"/>
      <c r="T650" s="31"/>
      <c r="U650" s="31"/>
    </row>
    <row r="651" spans="1:21" ht="11.25" customHeight="1" x14ac:dyDescent="0.2">
      <c r="A651" s="31"/>
      <c r="B651" s="31"/>
      <c r="C651" s="31"/>
      <c r="D651" s="34"/>
      <c r="E651" s="31"/>
      <c r="F651" s="31"/>
      <c r="G651" s="31"/>
      <c r="H651" s="31"/>
      <c r="I651" s="31"/>
      <c r="J651" s="31"/>
      <c r="K651" s="31"/>
      <c r="L651" s="31"/>
      <c r="M651" s="31"/>
      <c r="N651" s="31"/>
      <c r="O651" s="31"/>
      <c r="P651" s="31"/>
      <c r="Q651" s="31"/>
      <c r="R651" s="31"/>
      <c r="S651" s="31"/>
      <c r="T651" s="31"/>
      <c r="U651" s="31"/>
    </row>
    <row r="652" spans="1:21" ht="11.25" customHeight="1" x14ac:dyDescent="0.2">
      <c r="A652" s="31"/>
      <c r="B652" s="31"/>
      <c r="C652" s="31"/>
      <c r="D652" s="34"/>
      <c r="E652" s="31"/>
      <c r="F652" s="31"/>
      <c r="G652" s="31"/>
      <c r="H652" s="31"/>
      <c r="I652" s="31"/>
      <c r="J652" s="31"/>
      <c r="K652" s="31"/>
      <c r="L652" s="31"/>
      <c r="M652" s="31"/>
      <c r="N652" s="31"/>
      <c r="O652" s="31"/>
      <c r="P652" s="31"/>
      <c r="Q652" s="31"/>
      <c r="R652" s="31"/>
      <c r="S652" s="31"/>
      <c r="T652" s="31"/>
      <c r="U652" s="31"/>
    </row>
    <row r="653" spans="1:21" ht="11.25" customHeight="1" x14ac:dyDescent="0.2">
      <c r="A653" s="31"/>
      <c r="B653" s="31"/>
      <c r="C653" s="31"/>
      <c r="D653" s="34"/>
      <c r="E653" s="31"/>
      <c r="F653" s="31"/>
      <c r="G653" s="31"/>
      <c r="H653" s="31"/>
      <c r="I653" s="31"/>
      <c r="J653" s="31"/>
      <c r="K653" s="31"/>
      <c r="L653" s="31"/>
      <c r="M653" s="31"/>
      <c r="N653" s="31"/>
      <c r="O653" s="31"/>
      <c r="P653" s="31"/>
      <c r="Q653" s="31"/>
      <c r="R653" s="31"/>
      <c r="S653" s="31"/>
      <c r="T653" s="31"/>
      <c r="U653" s="31"/>
    </row>
    <row r="654" spans="1:21" ht="11.25" customHeight="1" x14ac:dyDescent="0.2">
      <c r="A654" s="31"/>
      <c r="B654" s="31"/>
      <c r="C654" s="31"/>
      <c r="D654" s="34"/>
      <c r="E654" s="31"/>
      <c r="F654" s="31"/>
      <c r="G654" s="31"/>
      <c r="H654" s="31"/>
      <c r="I654" s="31"/>
      <c r="J654" s="31"/>
      <c r="K654" s="31"/>
      <c r="L654" s="31"/>
      <c r="M654" s="31"/>
      <c r="N654" s="31"/>
      <c r="O654" s="31"/>
      <c r="P654" s="31"/>
      <c r="Q654" s="31"/>
      <c r="R654" s="31"/>
      <c r="S654" s="31"/>
      <c r="T654" s="31"/>
      <c r="U654" s="31"/>
    </row>
    <row r="655" spans="1:21" ht="11.25" customHeight="1" x14ac:dyDescent="0.2">
      <c r="A655" s="31"/>
      <c r="B655" s="31"/>
      <c r="C655" s="31"/>
      <c r="D655" s="34"/>
      <c r="E655" s="31"/>
      <c r="F655" s="31"/>
      <c r="G655" s="31"/>
      <c r="H655" s="31"/>
      <c r="I655" s="31"/>
      <c r="J655" s="31"/>
      <c r="K655" s="31"/>
      <c r="L655" s="31"/>
      <c r="M655" s="31"/>
      <c r="N655" s="31"/>
      <c r="O655" s="31"/>
      <c r="P655" s="31"/>
      <c r="Q655" s="31"/>
      <c r="R655" s="31"/>
      <c r="S655" s="31"/>
      <c r="T655" s="31"/>
      <c r="U655" s="31"/>
    </row>
    <row r="656" spans="1:21" ht="11.25" customHeight="1" x14ac:dyDescent="0.2">
      <c r="A656" s="31"/>
      <c r="B656" s="31"/>
      <c r="C656" s="31"/>
      <c r="D656" s="34"/>
      <c r="E656" s="31"/>
      <c r="F656" s="31"/>
      <c r="G656" s="31"/>
      <c r="H656" s="31"/>
      <c r="I656" s="31"/>
      <c r="J656" s="31"/>
      <c r="K656" s="31"/>
      <c r="L656" s="31"/>
      <c r="M656" s="31"/>
      <c r="N656" s="31"/>
      <c r="O656" s="31"/>
      <c r="P656" s="31"/>
      <c r="Q656" s="31"/>
      <c r="R656" s="31"/>
      <c r="S656" s="31"/>
      <c r="T656" s="31"/>
      <c r="U656" s="31"/>
    </row>
    <row r="657" spans="1:21" ht="11.25" customHeight="1" x14ac:dyDescent="0.2">
      <c r="A657" s="31"/>
      <c r="B657" s="31"/>
      <c r="C657" s="31"/>
      <c r="D657" s="34"/>
      <c r="E657" s="31"/>
      <c r="F657" s="31"/>
      <c r="G657" s="31"/>
      <c r="H657" s="31"/>
      <c r="I657" s="31"/>
      <c r="J657" s="31"/>
      <c r="K657" s="31"/>
      <c r="L657" s="31"/>
      <c r="M657" s="31"/>
      <c r="N657" s="31"/>
      <c r="O657" s="31"/>
      <c r="P657" s="31"/>
      <c r="Q657" s="31"/>
      <c r="R657" s="31"/>
      <c r="S657" s="31"/>
      <c r="T657" s="31"/>
      <c r="U657" s="31"/>
    </row>
    <row r="658" spans="1:21" ht="11.25" customHeight="1" x14ac:dyDescent="0.2">
      <c r="A658" s="31"/>
      <c r="B658" s="31"/>
      <c r="C658" s="31"/>
      <c r="D658" s="34"/>
      <c r="E658" s="31"/>
      <c r="F658" s="31"/>
      <c r="G658" s="31"/>
      <c r="H658" s="31"/>
      <c r="I658" s="31"/>
      <c r="J658" s="31"/>
      <c r="K658" s="31"/>
      <c r="L658" s="31"/>
      <c r="M658" s="31"/>
      <c r="N658" s="31"/>
      <c r="O658" s="31"/>
      <c r="P658" s="31"/>
      <c r="Q658" s="31"/>
      <c r="R658" s="31"/>
      <c r="S658" s="31"/>
      <c r="T658" s="31"/>
      <c r="U658" s="31"/>
    </row>
    <row r="659" spans="1:21" ht="11.25" customHeight="1" x14ac:dyDescent="0.2">
      <c r="A659" s="31"/>
      <c r="B659" s="31"/>
      <c r="C659" s="31"/>
      <c r="D659" s="34"/>
      <c r="E659" s="31"/>
      <c r="F659" s="31"/>
      <c r="G659" s="31"/>
      <c r="H659" s="31"/>
      <c r="I659" s="31"/>
      <c r="J659" s="31"/>
      <c r="K659" s="31"/>
      <c r="L659" s="31"/>
      <c r="M659" s="31"/>
      <c r="N659" s="31"/>
      <c r="O659" s="31"/>
      <c r="P659" s="31"/>
      <c r="Q659" s="31"/>
      <c r="R659" s="31"/>
      <c r="S659" s="31"/>
      <c r="T659" s="31"/>
      <c r="U659" s="31"/>
    </row>
    <row r="660" spans="1:21" ht="11.25" customHeight="1" x14ac:dyDescent="0.2">
      <c r="A660" s="31"/>
      <c r="B660" s="31"/>
      <c r="C660" s="31"/>
      <c r="D660" s="34"/>
      <c r="E660" s="31"/>
      <c r="F660" s="31"/>
      <c r="G660" s="31"/>
      <c r="H660" s="31"/>
      <c r="I660" s="31"/>
      <c r="J660" s="31"/>
      <c r="K660" s="31"/>
      <c r="L660" s="31"/>
      <c r="M660" s="31"/>
      <c r="N660" s="31"/>
      <c r="O660" s="31"/>
      <c r="P660" s="31"/>
      <c r="Q660" s="31"/>
      <c r="R660" s="31"/>
      <c r="S660" s="31"/>
      <c r="T660" s="31"/>
      <c r="U660" s="31"/>
    </row>
    <row r="661" spans="1:21" ht="11.25" customHeight="1" x14ac:dyDescent="0.2">
      <c r="A661" s="31"/>
      <c r="B661" s="31"/>
      <c r="C661" s="31"/>
      <c r="D661" s="34"/>
      <c r="E661" s="31"/>
      <c r="F661" s="31"/>
      <c r="G661" s="31"/>
      <c r="H661" s="31"/>
      <c r="I661" s="31"/>
      <c r="J661" s="31"/>
      <c r="K661" s="31"/>
      <c r="L661" s="31"/>
      <c r="M661" s="31"/>
      <c r="N661" s="31"/>
      <c r="O661" s="31"/>
      <c r="P661" s="31"/>
      <c r="Q661" s="31"/>
      <c r="R661" s="31"/>
      <c r="S661" s="31"/>
      <c r="T661" s="31"/>
      <c r="U661" s="31"/>
    </row>
    <row r="662" spans="1:21" ht="11.25" customHeight="1" x14ac:dyDescent="0.2">
      <c r="A662" s="31"/>
      <c r="B662" s="31"/>
      <c r="C662" s="31"/>
      <c r="D662" s="34"/>
      <c r="E662" s="31"/>
      <c r="F662" s="31"/>
      <c r="G662" s="31"/>
      <c r="H662" s="31"/>
      <c r="I662" s="31"/>
      <c r="J662" s="31"/>
      <c r="K662" s="31"/>
      <c r="L662" s="31"/>
      <c r="M662" s="31"/>
      <c r="N662" s="31"/>
      <c r="O662" s="31"/>
      <c r="P662" s="31"/>
      <c r="Q662" s="31"/>
      <c r="R662" s="31"/>
      <c r="S662" s="31"/>
      <c r="T662" s="31"/>
      <c r="U662" s="31"/>
    </row>
    <row r="663" spans="1:21" ht="11.25" customHeight="1" x14ac:dyDescent="0.2">
      <c r="A663" s="31"/>
      <c r="B663" s="31"/>
      <c r="C663" s="31"/>
      <c r="D663" s="34"/>
      <c r="E663" s="31"/>
      <c r="F663" s="31"/>
      <c r="G663" s="31"/>
      <c r="H663" s="31"/>
      <c r="I663" s="31"/>
      <c r="J663" s="31"/>
      <c r="K663" s="31"/>
      <c r="L663" s="31"/>
      <c r="M663" s="31"/>
      <c r="N663" s="31"/>
      <c r="O663" s="31"/>
      <c r="P663" s="31"/>
      <c r="Q663" s="31"/>
      <c r="R663" s="31"/>
      <c r="S663" s="31"/>
      <c r="T663" s="31"/>
      <c r="U663" s="31"/>
    </row>
    <row r="664" spans="1:21" ht="11.25" customHeight="1" x14ac:dyDescent="0.2">
      <c r="A664" s="31"/>
      <c r="B664" s="31"/>
      <c r="C664" s="31"/>
      <c r="D664" s="34"/>
      <c r="E664" s="31"/>
      <c r="F664" s="31"/>
      <c r="G664" s="31"/>
      <c r="H664" s="31"/>
      <c r="I664" s="31"/>
      <c r="J664" s="31"/>
      <c r="K664" s="31"/>
      <c r="L664" s="31"/>
      <c r="M664" s="31"/>
      <c r="N664" s="31"/>
      <c r="O664" s="31"/>
      <c r="P664" s="31"/>
      <c r="Q664" s="31"/>
      <c r="R664" s="31"/>
      <c r="S664" s="31"/>
      <c r="T664" s="31"/>
      <c r="U664" s="31"/>
    </row>
    <row r="665" spans="1:21" ht="11.25" customHeight="1" x14ac:dyDescent="0.2">
      <c r="A665" s="31"/>
      <c r="B665" s="31"/>
      <c r="C665" s="31"/>
      <c r="D665" s="34"/>
      <c r="E665" s="31"/>
      <c r="F665" s="31"/>
      <c r="G665" s="31"/>
      <c r="H665" s="31"/>
      <c r="I665" s="31"/>
      <c r="J665" s="31"/>
      <c r="K665" s="31"/>
      <c r="L665" s="31"/>
      <c r="M665" s="31"/>
      <c r="N665" s="31"/>
      <c r="O665" s="31"/>
      <c r="P665" s="31"/>
      <c r="Q665" s="31"/>
      <c r="R665" s="31"/>
      <c r="S665" s="31"/>
      <c r="T665" s="31"/>
      <c r="U665" s="31"/>
    </row>
    <row r="666" spans="1:21" ht="11.25" customHeight="1" x14ac:dyDescent="0.2">
      <c r="A666" s="31"/>
      <c r="B666" s="31"/>
      <c r="C666" s="31"/>
      <c r="D666" s="34"/>
      <c r="E666" s="31"/>
      <c r="F666" s="31"/>
      <c r="G666" s="31"/>
      <c r="H666" s="31"/>
      <c r="I666" s="31"/>
      <c r="J666" s="31"/>
      <c r="K666" s="31"/>
      <c r="L666" s="31"/>
      <c r="M666" s="31"/>
      <c r="N666" s="31"/>
      <c r="O666" s="31"/>
      <c r="P666" s="31"/>
      <c r="Q666" s="31"/>
      <c r="R666" s="31"/>
      <c r="S666" s="31"/>
      <c r="T666" s="31"/>
      <c r="U666" s="31"/>
    </row>
    <row r="667" spans="1:21" ht="11.25" customHeight="1" x14ac:dyDescent="0.2">
      <c r="A667" s="31"/>
      <c r="B667" s="31"/>
      <c r="C667" s="31"/>
      <c r="D667" s="34"/>
      <c r="E667" s="31"/>
      <c r="F667" s="31"/>
      <c r="G667" s="31"/>
      <c r="H667" s="31"/>
      <c r="I667" s="31"/>
      <c r="J667" s="31"/>
      <c r="K667" s="31"/>
      <c r="L667" s="31"/>
      <c r="M667" s="31"/>
      <c r="N667" s="31"/>
      <c r="O667" s="31"/>
      <c r="P667" s="31"/>
      <c r="Q667" s="31"/>
      <c r="R667" s="31"/>
      <c r="S667" s="31"/>
      <c r="T667" s="31"/>
      <c r="U667" s="31"/>
    </row>
    <row r="668" spans="1:21" ht="11.25" customHeight="1" x14ac:dyDescent="0.2">
      <c r="A668" s="31"/>
      <c r="B668" s="31"/>
      <c r="C668" s="31"/>
      <c r="D668" s="34"/>
      <c r="E668" s="31"/>
      <c r="F668" s="31"/>
      <c r="G668" s="31"/>
      <c r="H668" s="31"/>
      <c r="I668" s="31"/>
      <c r="J668" s="31"/>
      <c r="K668" s="31"/>
      <c r="L668" s="31"/>
      <c r="M668" s="31"/>
      <c r="N668" s="31"/>
      <c r="O668" s="31"/>
      <c r="P668" s="31"/>
      <c r="Q668" s="31"/>
      <c r="R668" s="31"/>
      <c r="S668" s="31"/>
      <c r="T668" s="31"/>
      <c r="U668" s="31"/>
    </row>
    <row r="669" spans="1:21" ht="11.25" customHeight="1" x14ac:dyDescent="0.2">
      <c r="A669" s="31"/>
      <c r="B669" s="31"/>
      <c r="C669" s="31"/>
      <c r="D669" s="34"/>
      <c r="E669" s="31"/>
      <c r="F669" s="31"/>
      <c r="G669" s="31"/>
      <c r="H669" s="31"/>
      <c r="I669" s="31"/>
      <c r="J669" s="31"/>
      <c r="K669" s="31"/>
      <c r="L669" s="31"/>
      <c r="M669" s="31"/>
      <c r="N669" s="31"/>
      <c r="O669" s="31"/>
      <c r="P669" s="31"/>
      <c r="Q669" s="31"/>
      <c r="R669" s="31"/>
      <c r="S669" s="31"/>
      <c r="T669" s="31"/>
      <c r="U669" s="31"/>
    </row>
    <row r="670" spans="1:21" ht="11.25" customHeight="1" x14ac:dyDescent="0.2">
      <c r="A670" s="31"/>
      <c r="B670" s="31"/>
      <c r="C670" s="31"/>
      <c r="D670" s="34"/>
      <c r="E670" s="31"/>
      <c r="F670" s="31"/>
      <c r="G670" s="31"/>
      <c r="H670" s="31"/>
      <c r="I670" s="31"/>
      <c r="J670" s="31"/>
      <c r="K670" s="31"/>
      <c r="L670" s="31"/>
      <c r="M670" s="31"/>
      <c r="N670" s="31"/>
      <c r="O670" s="31"/>
      <c r="P670" s="31"/>
      <c r="Q670" s="31"/>
      <c r="R670" s="31"/>
      <c r="S670" s="31"/>
      <c r="T670" s="31"/>
      <c r="U670" s="31"/>
    </row>
    <row r="671" spans="1:21" ht="11.25" customHeight="1" x14ac:dyDescent="0.2">
      <c r="A671" s="31"/>
      <c r="B671" s="31"/>
      <c r="C671" s="31"/>
      <c r="D671" s="34"/>
      <c r="E671" s="31"/>
      <c r="F671" s="31"/>
      <c r="G671" s="31"/>
      <c r="H671" s="31"/>
      <c r="I671" s="31"/>
      <c r="J671" s="31"/>
      <c r="K671" s="31"/>
      <c r="L671" s="31"/>
      <c r="M671" s="31"/>
      <c r="N671" s="31"/>
      <c r="O671" s="31"/>
      <c r="P671" s="31"/>
      <c r="Q671" s="31"/>
      <c r="R671" s="31"/>
      <c r="S671" s="31"/>
      <c r="T671" s="31"/>
      <c r="U671" s="31"/>
    </row>
    <row r="672" spans="1:21" ht="11.25" customHeight="1" x14ac:dyDescent="0.2">
      <c r="A672" s="31"/>
      <c r="B672" s="31"/>
      <c r="C672" s="31"/>
      <c r="D672" s="34"/>
      <c r="E672" s="31"/>
      <c r="F672" s="31"/>
      <c r="G672" s="31"/>
      <c r="H672" s="31"/>
      <c r="I672" s="31"/>
      <c r="J672" s="31"/>
      <c r="K672" s="31"/>
      <c r="L672" s="31"/>
      <c r="M672" s="31"/>
      <c r="N672" s="31"/>
      <c r="O672" s="31"/>
      <c r="P672" s="31"/>
      <c r="Q672" s="31"/>
      <c r="R672" s="31"/>
      <c r="S672" s="31"/>
      <c r="T672" s="31"/>
      <c r="U672" s="31"/>
    </row>
    <row r="673" spans="1:21" ht="11.25" customHeight="1" x14ac:dyDescent="0.2">
      <c r="A673" s="31"/>
      <c r="B673" s="31"/>
      <c r="C673" s="31"/>
      <c r="D673" s="34"/>
      <c r="E673" s="31"/>
      <c r="F673" s="31"/>
      <c r="G673" s="31"/>
      <c r="H673" s="31"/>
      <c r="I673" s="31"/>
      <c r="J673" s="31"/>
      <c r="K673" s="31"/>
      <c r="L673" s="31"/>
      <c r="M673" s="31"/>
      <c r="N673" s="31"/>
      <c r="O673" s="31"/>
      <c r="P673" s="31"/>
      <c r="Q673" s="31"/>
      <c r="R673" s="31"/>
      <c r="S673" s="31"/>
      <c r="T673" s="31"/>
      <c r="U673" s="31"/>
    </row>
    <row r="674" spans="1:21" ht="11.25" customHeight="1" x14ac:dyDescent="0.2">
      <c r="A674" s="31"/>
      <c r="B674" s="31"/>
      <c r="C674" s="31"/>
      <c r="D674" s="34"/>
      <c r="E674" s="31"/>
      <c r="F674" s="31"/>
      <c r="G674" s="31"/>
      <c r="H674" s="31"/>
      <c r="I674" s="31"/>
      <c r="J674" s="31"/>
      <c r="K674" s="31"/>
      <c r="L674" s="31"/>
      <c r="M674" s="31"/>
      <c r="N674" s="31"/>
      <c r="O674" s="31"/>
      <c r="P674" s="31"/>
      <c r="Q674" s="31"/>
      <c r="R674" s="31"/>
      <c r="S674" s="31"/>
      <c r="T674" s="31"/>
      <c r="U674" s="31"/>
    </row>
    <row r="675" spans="1:21" ht="11.25" customHeight="1" x14ac:dyDescent="0.2">
      <c r="A675" s="31"/>
      <c r="B675" s="31"/>
      <c r="C675" s="31"/>
      <c r="D675" s="34"/>
      <c r="E675" s="31"/>
      <c r="F675" s="31"/>
      <c r="G675" s="31"/>
      <c r="H675" s="31"/>
      <c r="I675" s="31"/>
      <c r="J675" s="31"/>
      <c r="K675" s="31"/>
      <c r="L675" s="31"/>
      <c r="M675" s="31"/>
      <c r="N675" s="31"/>
      <c r="O675" s="31"/>
      <c r="P675" s="31"/>
      <c r="Q675" s="31"/>
      <c r="R675" s="31"/>
      <c r="S675" s="31"/>
      <c r="T675" s="31"/>
      <c r="U675" s="31"/>
    </row>
    <row r="676" spans="1:21" ht="11.25" customHeight="1" x14ac:dyDescent="0.2">
      <c r="A676" s="31"/>
      <c r="B676" s="31"/>
      <c r="C676" s="31"/>
      <c r="D676" s="34"/>
      <c r="E676" s="31"/>
      <c r="F676" s="31"/>
      <c r="G676" s="31"/>
      <c r="H676" s="31"/>
      <c r="I676" s="31"/>
      <c r="J676" s="31"/>
      <c r="K676" s="31"/>
      <c r="L676" s="31"/>
      <c r="M676" s="31"/>
      <c r="N676" s="31"/>
      <c r="O676" s="31"/>
      <c r="P676" s="31"/>
      <c r="Q676" s="31"/>
      <c r="R676" s="31"/>
      <c r="S676" s="31"/>
      <c r="T676" s="31"/>
      <c r="U676" s="31"/>
    </row>
    <row r="677" spans="1:21" ht="11.25" customHeight="1" x14ac:dyDescent="0.2">
      <c r="A677" s="31"/>
      <c r="B677" s="31"/>
      <c r="C677" s="31"/>
      <c r="D677" s="34"/>
      <c r="E677" s="31"/>
      <c r="F677" s="31"/>
      <c r="G677" s="31"/>
      <c r="H677" s="31"/>
      <c r="I677" s="31"/>
      <c r="J677" s="31"/>
      <c r="K677" s="31"/>
      <c r="L677" s="31"/>
      <c r="M677" s="31"/>
      <c r="N677" s="31"/>
      <c r="O677" s="31"/>
      <c r="P677" s="31"/>
      <c r="Q677" s="31"/>
      <c r="R677" s="31"/>
      <c r="S677" s="31"/>
      <c r="T677" s="31"/>
      <c r="U677" s="31"/>
    </row>
    <row r="678" spans="1:21" ht="11.25" customHeight="1" x14ac:dyDescent="0.2">
      <c r="A678" s="31"/>
      <c r="B678" s="31"/>
      <c r="C678" s="31"/>
      <c r="D678" s="34"/>
      <c r="E678" s="31"/>
      <c r="F678" s="31"/>
      <c r="G678" s="31"/>
      <c r="H678" s="31"/>
      <c r="I678" s="31"/>
      <c r="J678" s="31"/>
      <c r="K678" s="31"/>
      <c r="L678" s="31"/>
      <c r="M678" s="31"/>
      <c r="N678" s="31"/>
      <c r="O678" s="31"/>
      <c r="P678" s="31"/>
      <c r="Q678" s="31"/>
      <c r="R678" s="31"/>
      <c r="S678" s="31"/>
      <c r="T678" s="31"/>
      <c r="U678" s="31"/>
    </row>
    <row r="679" spans="1:21" ht="11.25" customHeight="1" x14ac:dyDescent="0.2">
      <c r="A679" s="31"/>
      <c r="B679" s="31"/>
      <c r="C679" s="31"/>
      <c r="D679" s="34"/>
      <c r="E679" s="31"/>
      <c r="F679" s="31"/>
      <c r="G679" s="31"/>
      <c r="H679" s="31"/>
      <c r="I679" s="31"/>
      <c r="J679" s="31"/>
      <c r="K679" s="31"/>
      <c r="L679" s="31"/>
      <c r="M679" s="31"/>
      <c r="N679" s="31"/>
      <c r="O679" s="31"/>
      <c r="P679" s="31"/>
      <c r="Q679" s="31"/>
      <c r="R679" s="31"/>
      <c r="S679" s="31"/>
      <c r="T679" s="31"/>
      <c r="U679" s="31"/>
    </row>
    <row r="680" spans="1:21" ht="11.25" customHeight="1" x14ac:dyDescent="0.2">
      <c r="A680" s="31"/>
      <c r="B680" s="31"/>
      <c r="C680" s="31"/>
      <c r="D680" s="34"/>
      <c r="E680" s="31"/>
      <c r="F680" s="31"/>
      <c r="G680" s="31"/>
      <c r="H680" s="31"/>
      <c r="I680" s="31"/>
      <c r="J680" s="31"/>
      <c r="K680" s="31"/>
      <c r="L680" s="31"/>
      <c r="M680" s="31"/>
      <c r="N680" s="31"/>
      <c r="O680" s="31"/>
      <c r="P680" s="31"/>
      <c r="Q680" s="31"/>
      <c r="R680" s="31"/>
      <c r="S680" s="31"/>
      <c r="T680" s="31"/>
      <c r="U680" s="31"/>
    </row>
    <row r="681" spans="1:21" ht="11.25" customHeight="1" x14ac:dyDescent="0.2">
      <c r="A681" s="31"/>
      <c r="B681" s="31"/>
      <c r="C681" s="31"/>
      <c r="D681" s="34"/>
      <c r="E681" s="31"/>
      <c r="F681" s="31"/>
      <c r="G681" s="31"/>
      <c r="H681" s="31"/>
      <c r="I681" s="31"/>
      <c r="J681" s="31"/>
      <c r="K681" s="31"/>
      <c r="L681" s="31"/>
      <c r="M681" s="31"/>
      <c r="N681" s="31"/>
      <c r="O681" s="31"/>
      <c r="P681" s="31"/>
      <c r="Q681" s="31"/>
      <c r="R681" s="31"/>
      <c r="S681" s="31"/>
      <c r="T681" s="31"/>
      <c r="U681" s="31"/>
    </row>
    <row r="682" spans="1:21" ht="11.25" customHeight="1" x14ac:dyDescent="0.2">
      <c r="A682" s="31"/>
      <c r="B682" s="31"/>
      <c r="C682" s="31"/>
      <c r="D682" s="34"/>
      <c r="E682" s="31"/>
      <c r="F682" s="31"/>
      <c r="G682" s="31"/>
      <c r="H682" s="31"/>
      <c r="I682" s="31"/>
      <c r="J682" s="31"/>
      <c r="K682" s="31"/>
      <c r="L682" s="31"/>
      <c r="M682" s="31"/>
      <c r="N682" s="31"/>
      <c r="O682" s="31"/>
      <c r="P682" s="31"/>
      <c r="Q682" s="31"/>
      <c r="R682" s="31"/>
      <c r="S682" s="31"/>
      <c r="T682" s="31"/>
      <c r="U682" s="31"/>
    </row>
    <row r="683" spans="1:21" ht="11.25" customHeight="1" x14ac:dyDescent="0.2">
      <c r="A683" s="31"/>
      <c r="B683" s="31"/>
      <c r="C683" s="31"/>
      <c r="D683" s="34"/>
      <c r="E683" s="31"/>
      <c r="F683" s="31"/>
      <c r="G683" s="31"/>
      <c r="H683" s="31"/>
      <c r="I683" s="31"/>
      <c r="J683" s="31"/>
      <c r="K683" s="31"/>
      <c r="L683" s="31"/>
      <c r="M683" s="31"/>
      <c r="N683" s="31"/>
      <c r="O683" s="31"/>
      <c r="P683" s="31"/>
      <c r="Q683" s="31"/>
      <c r="R683" s="31"/>
      <c r="S683" s="31"/>
      <c r="T683" s="31"/>
      <c r="U683" s="31"/>
    </row>
    <row r="684" spans="1:21" ht="11.25" customHeight="1" x14ac:dyDescent="0.2">
      <c r="A684" s="31"/>
      <c r="B684" s="31"/>
      <c r="C684" s="31"/>
      <c r="D684" s="34"/>
      <c r="E684" s="31"/>
      <c r="F684" s="31"/>
      <c r="G684" s="31"/>
      <c r="H684" s="31"/>
      <c r="I684" s="31"/>
      <c r="J684" s="31"/>
      <c r="K684" s="31"/>
      <c r="L684" s="31"/>
      <c r="M684" s="31"/>
      <c r="N684" s="31"/>
      <c r="O684" s="31"/>
      <c r="P684" s="31"/>
      <c r="Q684" s="31"/>
      <c r="R684" s="31"/>
      <c r="S684" s="31"/>
      <c r="T684" s="31"/>
      <c r="U684" s="31"/>
    </row>
    <row r="685" spans="1:21" ht="11.25" customHeight="1" x14ac:dyDescent="0.2">
      <c r="A685" s="31"/>
      <c r="B685" s="31"/>
      <c r="C685" s="31"/>
      <c r="D685" s="34"/>
      <c r="E685" s="31"/>
      <c r="F685" s="31"/>
      <c r="G685" s="31"/>
      <c r="H685" s="31"/>
      <c r="I685" s="31"/>
      <c r="J685" s="31"/>
      <c r="K685" s="31"/>
      <c r="L685" s="31"/>
      <c r="M685" s="31"/>
      <c r="N685" s="31"/>
      <c r="O685" s="31"/>
      <c r="P685" s="31"/>
      <c r="Q685" s="31"/>
      <c r="R685" s="31"/>
      <c r="S685" s="31"/>
      <c r="T685" s="31"/>
      <c r="U685" s="31"/>
    </row>
    <row r="686" spans="1:21" ht="11.25" customHeight="1" x14ac:dyDescent="0.2">
      <c r="A686" s="31"/>
      <c r="B686" s="31"/>
      <c r="C686" s="31"/>
      <c r="D686" s="34"/>
      <c r="E686" s="31"/>
      <c r="F686" s="31"/>
      <c r="G686" s="31"/>
      <c r="H686" s="31"/>
      <c r="I686" s="31"/>
      <c r="J686" s="31"/>
      <c r="K686" s="31"/>
      <c r="L686" s="31"/>
      <c r="M686" s="31"/>
      <c r="N686" s="31"/>
      <c r="O686" s="31"/>
      <c r="P686" s="31"/>
      <c r="Q686" s="31"/>
      <c r="R686" s="31"/>
      <c r="S686" s="31"/>
      <c r="T686" s="31"/>
      <c r="U686" s="31"/>
    </row>
    <row r="687" spans="1:21" ht="11.25" customHeight="1" x14ac:dyDescent="0.2">
      <c r="A687" s="31"/>
      <c r="B687" s="31"/>
      <c r="C687" s="31"/>
      <c r="D687" s="34"/>
      <c r="E687" s="31"/>
      <c r="F687" s="31"/>
      <c r="G687" s="31"/>
      <c r="H687" s="31"/>
      <c r="I687" s="31"/>
      <c r="J687" s="31"/>
      <c r="K687" s="31"/>
      <c r="L687" s="31"/>
      <c r="M687" s="31"/>
      <c r="N687" s="31"/>
      <c r="O687" s="31"/>
      <c r="P687" s="31"/>
      <c r="Q687" s="31"/>
      <c r="R687" s="31"/>
      <c r="S687" s="31"/>
      <c r="T687" s="31"/>
      <c r="U687" s="31"/>
    </row>
    <row r="688" spans="1:21" ht="11.25" customHeight="1" x14ac:dyDescent="0.2">
      <c r="A688" s="31"/>
      <c r="B688" s="31"/>
      <c r="C688" s="31"/>
      <c r="D688" s="34"/>
      <c r="E688" s="31"/>
      <c r="F688" s="31"/>
      <c r="G688" s="31"/>
      <c r="H688" s="31"/>
      <c r="I688" s="31"/>
      <c r="J688" s="31"/>
      <c r="K688" s="31"/>
      <c r="L688" s="31"/>
      <c r="M688" s="31"/>
      <c r="N688" s="31"/>
      <c r="O688" s="31"/>
      <c r="P688" s="31"/>
      <c r="Q688" s="31"/>
      <c r="R688" s="31"/>
      <c r="S688" s="31"/>
      <c r="T688" s="31"/>
      <c r="U688" s="31"/>
    </row>
    <row r="689" spans="1:21" ht="11.25" customHeight="1" x14ac:dyDescent="0.2">
      <c r="A689" s="31"/>
      <c r="B689" s="31"/>
      <c r="C689" s="31"/>
      <c r="D689" s="34"/>
      <c r="E689" s="31"/>
      <c r="F689" s="31"/>
      <c r="G689" s="31"/>
      <c r="H689" s="31"/>
      <c r="I689" s="31"/>
      <c r="J689" s="31"/>
      <c r="K689" s="31"/>
      <c r="L689" s="31"/>
      <c r="M689" s="31"/>
      <c r="N689" s="31"/>
      <c r="O689" s="31"/>
      <c r="P689" s="31"/>
      <c r="Q689" s="31"/>
      <c r="R689" s="31"/>
      <c r="S689" s="31"/>
      <c r="T689" s="31"/>
      <c r="U689" s="31"/>
    </row>
    <row r="690" spans="1:21" ht="11.25" customHeight="1" x14ac:dyDescent="0.2">
      <c r="A690" s="31"/>
      <c r="B690" s="31"/>
      <c r="C690" s="31"/>
      <c r="D690" s="34"/>
      <c r="E690" s="31"/>
      <c r="F690" s="31"/>
      <c r="G690" s="31"/>
      <c r="H690" s="31"/>
      <c r="I690" s="31"/>
      <c r="J690" s="31"/>
      <c r="K690" s="31"/>
      <c r="L690" s="31"/>
      <c r="M690" s="31"/>
      <c r="N690" s="31"/>
      <c r="O690" s="31"/>
      <c r="P690" s="31"/>
      <c r="Q690" s="31"/>
      <c r="R690" s="31"/>
      <c r="S690" s="31"/>
      <c r="T690" s="31"/>
      <c r="U690" s="31"/>
    </row>
    <row r="691" spans="1:21" ht="11.25" customHeight="1" x14ac:dyDescent="0.2">
      <c r="A691" s="31"/>
      <c r="B691" s="31"/>
      <c r="C691" s="31"/>
      <c r="D691" s="34"/>
      <c r="E691" s="31"/>
      <c r="F691" s="31"/>
      <c r="G691" s="31"/>
      <c r="H691" s="31"/>
      <c r="I691" s="31"/>
      <c r="J691" s="31"/>
      <c r="K691" s="31"/>
      <c r="L691" s="31"/>
      <c r="M691" s="31"/>
      <c r="N691" s="31"/>
      <c r="O691" s="31"/>
      <c r="P691" s="31"/>
      <c r="Q691" s="31"/>
      <c r="R691" s="31"/>
      <c r="S691" s="31"/>
      <c r="T691" s="31"/>
      <c r="U691" s="31"/>
    </row>
    <row r="692" spans="1:21" ht="11.25" customHeight="1" x14ac:dyDescent="0.2">
      <c r="A692" s="31"/>
      <c r="B692" s="31"/>
      <c r="C692" s="31"/>
      <c r="D692" s="34"/>
      <c r="E692" s="31"/>
      <c r="F692" s="31"/>
      <c r="G692" s="31"/>
      <c r="H692" s="31"/>
      <c r="I692" s="31"/>
      <c r="J692" s="31"/>
      <c r="K692" s="31"/>
      <c r="L692" s="31"/>
      <c r="M692" s="31"/>
      <c r="N692" s="31"/>
      <c r="O692" s="31"/>
      <c r="P692" s="31"/>
      <c r="Q692" s="31"/>
      <c r="R692" s="31"/>
      <c r="S692" s="31"/>
      <c r="T692" s="31"/>
      <c r="U692" s="31"/>
    </row>
    <row r="693" spans="1:21" ht="11.25" customHeight="1" x14ac:dyDescent="0.2">
      <c r="A693" s="31"/>
      <c r="B693" s="31"/>
      <c r="C693" s="31"/>
      <c r="D693" s="34"/>
      <c r="E693" s="31"/>
      <c r="F693" s="31"/>
      <c r="G693" s="31"/>
      <c r="H693" s="31"/>
      <c r="I693" s="31"/>
      <c r="J693" s="31"/>
      <c r="K693" s="31"/>
      <c r="L693" s="31"/>
      <c r="M693" s="31"/>
      <c r="N693" s="31"/>
      <c r="O693" s="31"/>
      <c r="P693" s="31"/>
      <c r="Q693" s="31"/>
      <c r="R693" s="31"/>
      <c r="S693" s="31"/>
      <c r="T693" s="31"/>
      <c r="U693" s="31"/>
    </row>
    <row r="694" spans="1:21" ht="11.25" customHeight="1" x14ac:dyDescent="0.2">
      <c r="A694" s="31"/>
      <c r="B694" s="31"/>
      <c r="C694" s="31"/>
      <c r="D694" s="34"/>
      <c r="E694" s="31"/>
      <c r="F694" s="31"/>
      <c r="G694" s="31"/>
      <c r="H694" s="31"/>
      <c r="I694" s="31"/>
      <c r="J694" s="31"/>
      <c r="K694" s="31"/>
      <c r="L694" s="31"/>
      <c r="M694" s="31"/>
      <c r="N694" s="31"/>
      <c r="O694" s="31"/>
      <c r="P694" s="31"/>
      <c r="Q694" s="31"/>
      <c r="R694" s="31"/>
      <c r="S694" s="31"/>
      <c r="T694" s="31"/>
      <c r="U694" s="31"/>
    </row>
    <row r="695" spans="1:21" ht="11.25" customHeight="1" x14ac:dyDescent="0.2">
      <c r="A695" s="31"/>
      <c r="B695" s="31"/>
      <c r="C695" s="31"/>
      <c r="D695" s="34"/>
      <c r="E695" s="31"/>
      <c r="F695" s="31"/>
      <c r="G695" s="31"/>
      <c r="H695" s="31"/>
      <c r="I695" s="31"/>
      <c r="J695" s="31"/>
      <c r="K695" s="31"/>
      <c r="L695" s="31"/>
      <c r="M695" s="31"/>
      <c r="N695" s="31"/>
      <c r="O695" s="31"/>
      <c r="P695" s="31"/>
      <c r="Q695" s="31"/>
      <c r="R695" s="31"/>
      <c r="S695" s="31"/>
      <c r="T695" s="31"/>
      <c r="U695" s="31"/>
    </row>
    <row r="696" spans="1:21" ht="11.25" customHeight="1" x14ac:dyDescent="0.2">
      <c r="A696" s="31"/>
      <c r="B696" s="31"/>
      <c r="C696" s="31"/>
      <c r="D696" s="34"/>
      <c r="E696" s="31"/>
      <c r="F696" s="31"/>
      <c r="G696" s="31"/>
      <c r="H696" s="31"/>
      <c r="I696" s="31"/>
      <c r="J696" s="31"/>
      <c r="K696" s="31"/>
      <c r="L696" s="31"/>
      <c r="M696" s="31"/>
      <c r="N696" s="31"/>
      <c r="O696" s="31"/>
      <c r="P696" s="31"/>
      <c r="Q696" s="31"/>
      <c r="R696" s="31"/>
      <c r="S696" s="31"/>
      <c r="T696" s="31"/>
      <c r="U696" s="31"/>
    </row>
    <row r="697" spans="1:21" ht="11.25" customHeight="1" x14ac:dyDescent="0.2">
      <c r="A697" s="31"/>
      <c r="B697" s="31"/>
      <c r="C697" s="31"/>
      <c r="D697" s="34"/>
      <c r="E697" s="31"/>
      <c r="F697" s="31"/>
      <c r="G697" s="31"/>
      <c r="H697" s="31"/>
      <c r="I697" s="31"/>
      <c r="J697" s="31"/>
      <c r="K697" s="31"/>
      <c r="L697" s="31"/>
      <c r="M697" s="31"/>
      <c r="N697" s="31"/>
      <c r="O697" s="31"/>
      <c r="P697" s="31"/>
      <c r="Q697" s="31"/>
      <c r="R697" s="31"/>
      <c r="S697" s="31"/>
      <c r="T697" s="31"/>
      <c r="U697" s="31"/>
    </row>
    <row r="698" spans="1:21" ht="11.25" customHeight="1" x14ac:dyDescent="0.2">
      <c r="A698" s="31"/>
      <c r="B698" s="31"/>
      <c r="C698" s="31"/>
      <c r="D698" s="34"/>
      <c r="E698" s="31"/>
      <c r="F698" s="31"/>
      <c r="G698" s="31"/>
      <c r="H698" s="31"/>
      <c r="I698" s="31"/>
      <c r="J698" s="31"/>
      <c r="K698" s="31"/>
      <c r="L698" s="31"/>
      <c r="M698" s="31"/>
      <c r="N698" s="31"/>
      <c r="O698" s="31"/>
      <c r="P698" s="31"/>
      <c r="Q698" s="31"/>
      <c r="R698" s="31"/>
      <c r="S698" s="31"/>
      <c r="T698" s="31"/>
      <c r="U698" s="31"/>
    </row>
    <row r="699" spans="1:21" ht="11.25" customHeight="1" x14ac:dyDescent="0.2">
      <c r="A699" s="31"/>
      <c r="B699" s="31"/>
      <c r="C699" s="31"/>
      <c r="D699" s="34"/>
      <c r="E699" s="31"/>
      <c r="F699" s="31"/>
      <c r="G699" s="31"/>
      <c r="H699" s="31"/>
      <c r="I699" s="31"/>
      <c r="J699" s="31"/>
      <c r="K699" s="31"/>
      <c r="L699" s="31"/>
      <c r="M699" s="31"/>
      <c r="N699" s="31"/>
      <c r="O699" s="31"/>
      <c r="P699" s="31"/>
      <c r="Q699" s="31"/>
      <c r="R699" s="31"/>
      <c r="S699" s="31"/>
      <c r="T699" s="31"/>
      <c r="U699" s="31"/>
    </row>
    <row r="700" spans="1:21" ht="11.25" customHeight="1" x14ac:dyDescent="0.2">
      <c r="A700" s="31"/>
      <c r="B700" s="31"/>
      <c r="C700" s="31"/>
      <c r="D700" s="34"/>
      <c r="E700" s="31"/>
      <c r="F700" s="31"/>
      <c r="G700" s="31"/>
      <c r="H700" s="31"/>
      <c r="I700" s="31"/>
      <c r="J700" s="31"/>
      <c r="K700" s="31"/>
      <c r="L700" s="31"/>
      <c r="M700" s="31"/>
      <c r="N700" s="31"/>
      <c r="O700" s="31"/>
      <c r="P700" s="31"/>
      <c r="Q700" s="31"/>
      <c r="R700" s="31"/>
      <c r="S700" s="31"/>
      <c r="T700" s="31"/>
      <c r="U700" s="31"/>
    </row>
    <row r="701" spans="1:21" ht="11.25" customHeight="1" x14ac:dyDescent="0.2">
      <c r="A701" s="31"/>
      <c r="B701" s="31"/>
      <c r="C701" s="31"/>
      <c r="D701" s="34"/>
      <c r="E701" s="31"/>
      <c r="F701" s="31"/>
      <c r="G701" s="31"/>
      <c r="H701" s="31"/>
      <c r="I701" s="31"/>
      <c r="J701" s="31"/>
      <c r="K701" s="31"/>
      <c r="L701" s="31"/>
      <c r="M701" s="31"/>
      <c r="N701" s="31"/>
      <c r="O701" s="31"/>
      <c r="P701" s="31"/>
      <c r="Q701" s="31"/>
      <c r="R701" s="31"/>
      <c r="S701" s="31"/>
      <c r="T701" s="31"/>
      <c r="U701" s="31"/>
    </row>
    <row r="702" spans="1:21" ht="11.25" customHeight="1" x14ac:dyDescent="0.2">
      <c r="A702" s="31"/>
      <c r="B702" s="31"/>
      <c r="C702" s="31"/>
      <c r="D702" s="34"/>
      <c r="E702" s="31"/>
      <c r="F702" s="31"/>
      <c r="G702" s="31"/>
      <c r="H702" s="31"/>
      <c r="I702" s="31"/>
      <c r="J702" s="31"/>
      <c r="K702" s="31"/>
      <c r="L702" s="31"/>
      <c r="M702" s="31"/>
      <c r="N702" s="31"/>
      <c r="O702" s="31"/>
      <c r="P702" s="31"/>
      <c r="Q702" s="31"/>
      <c r="R702" s="31"/>
      <c r="S702" s="31"/>
      <c r="T702" s="31"/>
      <c r="U702" s="31"/>
    </row>
    <row r="703" spans="1:21" ht="11.25" customHeight="1" x14ac:dyDescent="0.2">
      <c r="A703" s="31"/>
      <c r="B703" s="31"/>
      <c r="C703" s="31"/>
      <c r="D703" s="34"/>
      <c r="E703" s="31"/>
      <c r="F703" s="31"/>
      <c r="G703" s="31"/>
      <c r="H703" s="31"/>
      <c r="I703" s="31"/>
      <c r="J703" s="31"/>
      <c r="K703" s="31"/>
      <c r="L703" s="31"/>
      <c r="M703" s="31"/>
      <c r="N703" s="31"/>
      <c r="O703" s="31"/>
      <c r="P703" s="31"/>
      <c r="Q703" s="31"/>
      <c r="R703" s="31"/>
      <c r="S703" s="31"/>
      <c r="T703" s="31"/>
      <c r="U703" s="31"/>
    </row>
    <row r="704" spans="1:21" ht="11.25" customHeight="1" x14ac:dyDescent="0.2">
      <c r="A704" s="31"/>
      <c r="B704" s="31"/>
      <c r="C704" s="31"/>
      <c r="D704" s="34"/>
      <c r="E704" s="31"/>
      <c r="F704" s="31"/>
      <c r="G704" s="31"/>
      <c r="H704" s="31"/>
      <c r="I704" s="31"/>
      <c r="J704" s="31"/>
      <c r="K704" s="31"/>
      <c r="L704" s="31"/>
      <c r="M704" s="31"/>
      <c r="N704" s="31"/>
      <c r="O704" s="31"/>
      <c r="P704" s="31"/>
      <c r="Q704" s="31"/>
      <c r="R704" s="31"/>
      <c r="S704" s="31"/>
      <c r="T704" s="31"/>
      <c r="U704" s="31"/>
    </row>
    <row r="705" spans="1:21" ht="11.25" customHeight="1" x14ac:dyDescent="0.2">
      <c r="A705" s="31"/>
      <c r="B705" s="31"/>
      <c r="C705" s="31"/>
      <c r="D705" s="34"/>
      <c r="E705" s="31"/>
      <c r="F705" s="31"/>
      <c r="G705" s="31"/>
      <c r="H705" s="31"/>
      <c r="I705" s="31"/>
      <c r="J705" s="31"/>
      <c r="K705" s="31"/>
      <c r="L705" s="31"/>
      <c r="M705" s="31"/>
      <c r="N705" s="31"/>
      <c r="O705" s="31"/>
      <c r="P705" s="31"/>
      <c r="Q705" s="31"/>
      <c r="R705" s="31"/>
      <c r="S705" s="31"/>
      <c r="T705" s="31"/>
      <c r="U705" s="31"/>
    </row>
    <row r="706" spans="1:21" ht="11.25" customHeight="1" x14ac:dyDescent="0.2">
      <c r="A706" s="31"/>
      <c r="B706" s="31"/>
      <c r="C706" s="31"/>
      <c r="D706" s="34"/>
      <c r="E706" s="31"/>
      <c r="F706" s="31"/>
      <c r="G706" s="31"/>
      <c r="H706" s="31"/>
      <c r="I706" s="31"/>
      <c r="J706" s="31"/>
      <c r="K706" s="31"/>
      <c r="L706" s="31"/>
      <c r="M706" s="31"/>
      <c r="N706" s="31"/>
      <c r="O706" s="31"/>
      <c r="P706" s="31"/>
      <c r="Q706" s="31"/>
      <c r="R706" s="31"/>
      <c r="S706" s="31"/>
      <c r="T706" s="31"/>
      <c r="U706" s="31"/>
    </row>
    <row r="707" spans="1:21" ht="11.25" customHeight="1" x14ac:dyDescent="0.2">
      <c r="A707" s="31"/>
      <c r="B707" s="31"/>
      <c r="C707" s="31"/>
      <c r="D707" s="34"/>
      <c r="E707" s="31"/>
      <c r="F707" s="31"/>
      <c r="G707" s="31"/>
      <c r="H707" s="31"/>
      <c r="I707" s="31"/>
      <c r="J707" s="31"/>
      <c r="K707" s="31"/>
      <c r="L707" s="31"/>
      <c r="M707" s="31"/>
      <c r="N707" s="31"/>
      <c r="O707" s="31"/>
      <c r="P707" s="31"/>
      <c r="Q707" s="31"/>
      <c r="R707" s="31"/>
      <c r="S707" s="31"/>
      <c r="T707" s="31"/>
      <c r="U707" s="31"/>
    </row>
    <row r="708" spans="1:21" ht="11.25" customHeight="1" x14ac:dyDescent="0.2">
      <c r="A708" s="31"/>
      <c r="B708" s="31"/>
      <c r="C708" s="31"/>
      <c r="D708" s="34"/>
      <c r="E708" s="31"/>
      <c r="F708" s="31"/>
      <c r="G708" s="31"/>
      <c r="H708" s="31"/>
      <c r="I708" s="31"/>
      <c r="J708" s="31"/>
      <c r="K708" s="31"/>
      <c r="L708" s="31"/>
      <c r="M708" s="31"/>
      <c r="N708" s="31"/>
      <c r="O708" s="31"/>
      <c r="P708" s="31"/>
      <c r="Q708" s="31"/>
      <c r="R708" s="31"/>
      <c r="S708" s="31"/>
      <c r="T708" s="31"/>
      <c r="U708" s="31"/>
    </row>
    <row r="709" spans="1:21" ht="11.25" customHeight="1" x14ac:dyDescent="0.2">
      <c r="A709" s="31"/>
      <c r="B709" s="31"/>
      <c r="C709" s="31"/>
      <c r="D709" s="34"/>
      <c r="E709" s="31"/>
      <c r="F709" s="31"/>
      <c r="G709" s="31"/>
      <c r="H709" s="31"/>
      <c r="I709" s="31"/>
      <c r="J709" s="31"/>
      <c r="K709" s="31"/>
      <c r="L709" s="31"/>
      <c r="M709" s="31"/>
      <c r="N709" s="31"/>
      <c r="O709" s="31"/>
      <c r="P709" s="31"/>
      <c r="Q709" s="31"/>
      <c r="R709" s="31"/>
      <c r="S709" s="31"/>
      <c r="T709" s="31"/>
      <c r="U709" s="31"/>
    </row>
    <row r="710" spans="1:21" ht="11.25" customHeight="1" x14ac:dyDescent="0.2">
      <c r="A710" s="31"/>
      <c r="B710" s="31"/>
      <c r="C710" s="31"/>
      <c r="D710" s="34"/>
      <c r="E710" s="31"/>
      <c r="F710" s="31"/>
      <c r="G710" s="31"/>
      <c r="H710" s="31"/>
      <c r="I710" s="31"/>
      <c r="J710" s="31"/>
      <c r="K710" s="31"/>
      <c r="L710" s="31"/>
      <c r="M710" s="31"/>
      <c r="N710" s="31"/>
      <c r="O710" s="31"/>
      <c r="P710" s="31"/>
      <c r="Q710" s="31"/>
      <c r="R710" s="31"/>
      <c r="S710" s="31"/>
      <c r="T710" s="31"/>
      <c r="U710" s="31"/>
    </row>
    <row r="711" spans="1:21" ht="11.25" customHeight="1" x14ac:dyDescent="0.2">
      <c r="A711" s="31"/>
      <c r="B711" s="31"/>
      <c r="C711" s="31"/>
      <c r="D711" s="34"/>
      <c r="E711" s="31"/>
      <c r="F711" s="31"/>
      <c r="G711" s="31"/>
      <c r="H711" s="31"/>
      <c r="I711" s="31"/>
      <c r="J711" s="31"/>
      <c r="K711" s="31"/>
      <c r="L711" s="31"/>
      <c r="M711" s="31"/>
      <c r="N711" s="31"/>
      <c r="O711" s="31"/>
      <c r="P711" s="31"/>
      <c r="Q711" s="31"/>
      <c r="R711" s="31"/>
      <c r="S711" s="31"/>
      <c r="T711" s="31"/>
      <c r="U711" s="31"/>
    </row>
    <row r="712" spans="1:21" ht="11.25" customHeight="1" x14ac:dyDescent="0.2">
      <c r="A712" s="31"/>
      <c r="B712" s="31"/>
      <c r="C712" s="31"/>
      <c r="D712" s="34"/>
      <c r="E712" s="31"/>
      <c r="F712" s="31"/>
      <c r="G712" s="31"/>
      <c r="H712" s="31"/>
      <c r="I712" s="31"/>
      <c r="J712" s="31"/>
      <c r="K712" s="31"/>
      <c r="L712" s="31"/>
      <c r="M712" s="31"/>
      <c r="N712" s="31"/>
      <c r="O712" s="31"/>
      <c r="P712" s="31"/>
      <c r="Q712" s="31"/>
      <c r="R712" s="31"/>
      <c r="S712" s="31"/>
      <c r="T712" s="31"/>
      <c r="U712" s="31"/>
    </row>
    <row r="713" spans="1:21" ht="11.25" customHeight="1" x14ac:dyDescent="0.2">
      <c r="A713" s="31"/>
      <c r="B713" s="31"/>
      <c r="C713" s="31"/>
      <c r="D713" s="34"/>
      <c r="E713" s="31"/>
      <c r="F713" s="31"/>
      <c r="G713" s="31"/>
      <c r="H713" s="31"/>
      <c r="I713" s="31"/>
      <c r="J713" s="31"/>
      <c r="K713" s="31"/>
      <c r="L713" s="31"/>
      <c r="M713" s="31"/>
      <c r="N713" s="31"/>
      <c r="O713" s="31"/>
      <c r="P713" s="31"/>
      <c r="Q713" s="31"/>
      <c r="R713" s="31"/>
      <c r="S713" s="31"/>
      <c r="T713" s="31"/>
      <c r="U713" s="31"/>
    </row>
    <row r="714" spans="1:21" ht="11.25" customHeight="1" x14ac:dyDescent="0.2">
      <c r="A714" s="31"/>
      <c r="B714" s="31"/>
      <c r="C714" s="31"/>
      <c r="D714" s="34"/>
      <c r="E714" s="31"/>
      <c r="F714" s="31"/>
      <c r="G714" s="31"/>
      <c r="H714" s="31"/>
      <c r="I714" s="31"/>
      <c r="J714" s="31"/>
      <c r="K714" s="31"/>
      <c r="L714" s="31"/>
      <c r="M714" s="31"/>
      <c r="N714" s="31"/>
      <c r="O714" s="31"/>
      <c r="P714" s="31"/>
      <c r="Q714" s="31"/>
      <c r="R714" s="31"/>
      <c r="S714" s="31"/>
      <c r="T714" s="31"/>
      <c r="U714" s="31"/>
    </row>
    <row r="715" spans="1:21" ht="11.25" customHeight="1" x14ac:dyDescent="0.2">
      <c r="A715" s="31"/>
      <c r="B715" s="31"/>
      <c r="C715" s="31"/>
      <c r="D715" s="34"/>
      <c r="E715" s="31"/>
      <c r="F715" s="31"/>
      <c r="G715" s="31"/>
      <c r="H715" s="31"/>
      <c r="I715" s="31"/>
      <c r="J715" s="31"/>
      <c r="K715" s="31"/>
      <c r="L715" s="31"/>
      <c r="M715" s="31"/>
      <c r="N715" s="31"/>
      <c r="O715" s="31"/>
      <c r="P715" s="31"/>
      <c r="Q715" s="31"/>
      <c r="R715" s="31"/>
      <c r="S715" s="31"/>
      <c r="T715" s="31"/>
      <c r="U715" s="31"/>
    </row>
    <row r="716" spans="1:21" ht="11.25" customHeight="1" x14ac:dyDescent="0.2">
      <c r="A716" s="31"/>
      <c r="B716" s="31"/>
      <c r="C716" s="31"/>
      <c r="D716" s="34"/>
      <c r="E716" s="31"/>
      <c r="F716" s="31"/>
      <c r="G716" s="31"/>
      <c r="H716" s="31"/>
      <c r="I716" s="31"/>
      <c r="J716" s="31"/>
      <c r="K716" s="31"/>
      <c r="L716" s="31"/>
      <c r="M716" s="31"/>
      <c r="N716" s="31"/>
      <c r="O716" s="31"/>
      <c r="P716" s="31"/>
      <c r="Q716" s="31"/>
      <c r="R716" s="31"/>
      <c r="S716" s="31"/>
      <c r="T716" s="31"/>
      <c r="U716" s="31"/>
    </row>
    <row r="717" spans="1:21" ht="11.25" customHeight="1" x14ac:dyDescent="0.2">
      <c r="A717" s="31"/>
      <c r="B717" s="31"/>
      <c r="C717" s="31"/>
      <c r="D717" s="34"/>
      <c r="E717" s="31"/>
      <c r="F717" s="31"/>
      <c r="G717" s="31"/>
      <c r="H717" s="31"/>
      <c r="I717" s="31"/>
      <c r="J717" s="31"/>
      <c r="K717" s="31"/>
      <c r="L717" s="31"/>
      <c r="M717" s="31"/>
      <c r="N717" s="31"/>
      <c r="O717" s="31"/>
      <c r="P717" s="31"/>
      <c r="Q717" s="31"/>
      <c r="R717" s="31"/>
      <c r="S717" s="31"/>
      <c r="T717" s="31"/>
      <c r="U717" s="31"/>
    </row>
    <row r="718" spans="1:21" ht="11.25" customHeight="1" x14ac:dyDescent="0.2">
      <c r="A718" s="31"/>
      <c r="B718" s="31"/>
      <c r="C718" s="31"/>
      <c r="D718" s="34"/>
      <c r="E718" s="31"/>
      <c r="F718" s="31"/>
      <c r="G718" s="31"/>
      <c r="H718" s="31"/>
      <c r="I718" s="31"/>
      <c r="J718" s="31"/>
      <c r="K718" s="31"/>
      <c r="L718" s="31"/>
      <c r="M718" s="31"/>
      <c r="N718" s="31"/>
      <c r="O718" s="31"/>
      <c r="P718" s="31"/>
      <c r="Q718" s="31"/>
      <c r="R718" s="31"/>
      <c r="S718" s="31"/>
      <c r="T718" s="31"/>
      <c r="U718" s="31"/>
    </row>
    <row r="719" spans="1:21" ht="11.25" customHeight="1" x14ac:dyDescent="0.2">
      <c r="A719" s="31"/>
      <c r="B719" s="31"/>
      <c r="C719" s="31"/>
      <c r="D719" s="34"/>
      <c r="E719" s="31"/>
      <c r="F719" s="31"/>
      <c r="G719" s="31"/>
      <c r="H719" s="31"/>
      <c r="I719" s="31"/>
      <c r="J719" s="31"/>
      <c r="K719" s="31"/>
      <c r="L719" s="31"/>
      <c r="M719" s="31"/>
      <c r="N719" s="31"/>
      <c r="O719" s="31"/>
      <c r="P719" s="31"/>
      <c r="Q719" s="31"/>
      <c r="R719" s="31"/>
      <c r="S719" s="31"/>
      <c r="T719" s="31"/>
      <c r="U719" s="31"/>
    </row>
    <row r="720" spans="1:21" ht="11.25" customHeight="1" x14ac:dyDescent="0.2">
      <c r="A720" s="31"/>
      <c r="B720" s="31"/>
      <c r="C720" s="31"/>
      <c r="D720" s="34"/>
      <c r="E720" s="31"/>
      <c r="F720" s="31"/>
      <c r="G720" s="31"/>
      <c r="H720" s="31"/>
      <c r="I720" s="31"/>
      <c r="J720" s="31"/>
      <c r="K720" s="31"/>
      <c r="L720" s="31"/>
      <c r="M720" s="31"/>
      <c r="N720" s="31"/>
      <c r="O720" s="31"/>
      <c r="P720" s="31"/>
      <c r="Q720" s="31"/>
      <c r="R720" s="31"/>
      <c r="S720" s="31"/>
      <c r="T720" s="31"/>
      <c r="U720" s="31"/>
    </row>
    <row r="721" spans="1:21" ht="11.25" customHeight="1" x14ac:dyDescent="0.2">
      <c r="A721" s="31"/>
      <c r="B721" s="31"/>
      <c r="C721" s="31"/>
      <c r="D721" s="34"/>
      <c r="E721" s="31"/>
      <c r="F721" s="31"/>
      <c r="G721" s="31"/>
      <c r="H721" s="31"/>
      <c r="I721" s="31"/>
      <c r="J721" s="31"/>
      <c r="K721" s="31"/>
      <c r="L721" s="31"/>
      <c r="M721" s="31"/>
      <c r="N721" s="31"/>
      <c r="O721" s="31"/>
      <c r="P721" s="31"/>
      <c r="Q721" s="31"/>
      <c r="R721" s="31"/>
      <c r="S721" s="31"/>
      <c r="T721" s="31"/>
      <c r="U721" s="31"/>
    </row>
    <row r="722" spans="1:21" ht="11.25" customHeight="1" x14ac:dyDescent="0.2">
      <c r="A722" s="31"/>
      <c r="B722" s="31"/>
      <c r="C722" s="31"/>
      <c r="D722" s="34"/>
      <c r="E722" s="31"/>
      <c r="F722" s="31"/>
      <c r="G722" s="31"/>
      <c r="H722" s="31"/>
      <c r="I722" s="31"/>
      <c r="J722" s="31"/>
      <c r="K722" s="31"/>
      <c r="L722" s="31"/>
      <c r="M722" s="31"/>
      <c r="N722" s="31"/>
      <c r="O722" s="31"/>
      <c r="P722" s="31"/>
      <c r="Q722" s="31"/>
      <c r="R722" s="31"/>
      <c r="S722" s="31"/>
      <c r="T722" s="31"/>
      <c r="U722" s="31"/>
    </row>
    <row r="723" spans="1:21" ht="11.25" customHeight="1" x14ac:dyDescent="0.2">
      <c r="A723" s="31"/>
      <c r="B723" s="31"/>
      <c r="C723" s="31"/>
      <c r="D723" s="34"/>
      <c r="E723" s="31"/>
      <c r="F723" s="31"/>
      <c r="G723" s="31"/>
      <c r="H723" s="31"/>
      <c r="I723" s="31"/>
      <c r="J723" s="31"/>
      <c r="K723" s="31"/>
      <c r="L723" s="31"/>
      <c r="M723" s="31"/>
      <c r="N723" s="31"/>
      <c r="O723" s="31"/>
      <c r="P723" s="31"/>
      <c r="Q723" s="31"/>
      <c r="R723" s="31"/>
      <c r="S723" s="31"/>
      <c r="T723" s="31"/>
      <c r="U723" s="31"/>
    </row>
    <row r="724" spans="1:21" ht="11.25" customHeight="1" x14ac:dyDescent="0.2">
      <c r="A724" s="31"/>
      <c r="B724" s="31"/>
      <c r="C724" s="31"/>
      <c r="D724" s="34"/>
      <c r="E724" s="31"/>
      <c r="F724" s="31"/>
      <c r="G724" s="31"/>
      <c r="H724" s="31"/>
      <c r="I724" s="31"/>
      <c r="J724" s="31"/>
      <c r="K724" s="31"/>
      <c r="L724" s="31"/>
      <c r="M724" s="31"/>
      <c r="N724" s="31"/>
      <c r="O724" s="31"/>
      <c r="P724" s="31"/>
      <c r="Q724" s="31"/>
      <c r="R724" s="31"/>
      <c r="S724" s="31"/>
      <c r="T724" s="31"/>
      <c r="U724" s="31"/>
    </row>
    <row r="725" spans="1:21" ht="11.25" customHeight="1" x14ac:dyDescent="0.2">
      <c r="A725" s="31"/>
      <c r="B725" s="31"/>
      <c r="C725" s="31"/>
      <c r="D725" s="34"/>
      <c r="E725" s="31"/>
      <c r="F725" s="31"/>
      <c r="G725" s="31"/>
      <c r="H725" s="31"/>
      <c r="I725" s="31"/>
      <c r="J725" s="31"/>
      <c r="K725" s="31"/>
      <c r="L725" s="31"/>
      <c r="M725" s="31"/>
      <c r="N725" s="31"/>
      <c r="O725" s="31"/>
      <c r="P725" s="31"/>
      <c r="Q725" s="31"/>
      <c r="R725" s="31"/>
      <c r="S725" s="31"/>
      <c r="T725" s="31"/>
      <c r="U725" s="31"/>
    </row>
    <row r="726" spans="1:21" ht="11.25" customHeight="1" x14ac:dyDescent="0.2">
      <c r="A726" s="31"/>
      <c r="B726" s="31"/>
      <c r="C726" s="31"/>
      <c r="D726" s="34"/>
      <c r="E726" s="31"/>
      <c r="F726" s="31"/>
      <c r="G726" s="31"/>
      <c r="H726" s="31"/>
      <c r="I726" s="31"/>
      <c r="J726" s="31"/>
      <c r="K726" s="31"/>
      <c r="L726" s="31"/>
      <c r="M726" s="31"/>
      <c r="N726" s="31"/>
      <c r="O726" s="31"/>
      <c r="P726" s="31"/>
      <c r="Q726" s="31"/>
      <c r="R726" s="31"/>
      <c r="S726" s="31"/>
      <c r="T726" s="31"/>
      <c r="U726" s="31"/>
    </row>
    <row r="727" spans="1:21" ht="11.25" customHeight="1" x14ac:dyDescent="0.2">
      <c r="A727" s="31"/>
      <c r="B727" s="31"/>
      <c r="C727" s="31"/>
      <c r="D727" s="34"/>
      <c r="E727" s="31"/>
      <c r="F727" s="31"/>
      <c r="G727" s="31"/>
      <c r="H727" s="31"/>
      <c r="I727" s="31"/>
      <c r="J727" s="31"/>
      <c r="K727" s="31"/>
      <c r="L727" s="31"/>
      <c r="M727" s="31"/>
      <c r="N727" s="31"/>
      <c r="O727" s="31"/>
      <c r="P727" s="31"/>
      <c r="Q727" s="31"/>
      <c r="R727" s="31"/>
      <c r="S727" s="31"/>
      <c r="T727" s="31"/>
      <c r="U727" s="31"/>
    </row>
    <row r="728" spans="1:21" ht="11.25" customHeight="1" x14ac:dyDescent="0.2">
      <c r="A728" s="31"/>
      <c r="B728" s="31"/>
      <c r="C728" s="31"/>
      <c r="D728" s="34"/>
      <c r="E728" s="31"/>
      <c r="F728" s="31"/>
      <c r="G728" s="31"/>
      <c r="H728" s="31"/>
      <c r="I728" s="31"/>
      <c r="J728" s="31"/>
      <c r="K728" s="31"/>
      <c r="L728" s="31"/>
      <c r="M728" s="31"/>
      <c r="N728" s="31"/>
      <c r="O728" s="31"/>
      <c r="P728" s="31"/>
      <c r="Q728" s="31"/>
      <c r="R728" s="31"/>
      <c r="S728" s="31"/>
      <c r="T728" s="31"/>
      <c r="U728" s="31"/>
    </row>
    <row r="729" spans="1:21" ht="11.25" customHeight="1" x14ac:dyDescent="0.2">
      <c r="A729" s="31"/>
      <c r="B729" s="31"/>
      <c r="C729" s="31"/>
      <c r="D729" s="34"/>
      <c r="E729" s="31"/>
      <c r="F729" s="31"/>
      <c r="G729" s="31"/>
      <c r="H729" s="31"/>
      <c r="I729" s="31"/>
      <c r="J729" s="31"/>
      <c r="K729" s="31"/>
      <c r="L729" s="31"/>
      <c r="M729" s="31"/>
      <c r="N729" s="31"/>
      <c r="O729" s="31"/>
      <c r="P729" s="31"/>
      <c r="Q729" s="31"/>
      <c r="R729" s="31"/>
      <c r="S729" s="31"/>
      <c r="T729" s="31"/>
      <c r="U729" s="31"/>
    </row>
    <row r="730" spans="1:21" ht="11.25" customHeight="1" x14ac:dyDescent="0.2">
      <c r="A730" s="31"/>
      <c r="B730" s="31"/>
      <c r="C730" s="31"/>
      <c r="D730" s="34"/>
      <c r="E730" s="31"/>
      <c r="F730" s="31"/>
      <c r="G730" s="31"/>
      <c r="H730" s="31"/>
      <c r="I730" s="31"/>
      <c r="J730" s="31"/>
      <c r="K730" s="31"/>
      <c r="L730" s="31"/>
      <c r="M730" s="31"/>
      <c r="N730" s="31"/>
      <c r="O730" s="31"/>
      <c r="P730" s="31"/>
      <c r="Q730" s="31"/>
      <c r="R730" s="31"/>
      <c r="S730" s="31"/>
      <c r="T730" s="31"/>
      <c r="U730" s="31"/>
    </row>
    <row r="731" spans="1:21" ht="11.25" customHeight="1" x14ac:dyDescent="0.2">
      <c r="A731" s="31"/>
      <c r="B731" s="31"/>
      <c r="C731" s="31"/>
      <c r="D731" s="34"/>
      <c r="E731" s="31"/>
      <c r="F731" s="31"/>
      <c r="G731" s="31"/>
      <c r="H731" s="31"/>
      <c r="I731" s="31"/>
      <c r="J731" s="31"/>
      <c r="K731" s="31"/>
      <c r="L731" s="31"/>
      <c r="M731" s="31"/>
      <c r="N731" s="31"/>
      <c r="O731" s="31"/>
      <c r="P731" s="31"/>
      <c r="Q731" s="31"/>
      <c r="R731" s="31"/>
      <c r="S731" s="31"/>
      <c r="T731" s="31"/>
      <c r="U731" s="31"/>
    </row>
    <row r="732" spans="1:21" ht="11.25" customHeight="1" x14ac:dyDescent="0.2">
      <c r="A732" s="31"/>
      <c r="B732" s="31"/>
      <c r="C732" s="31"/>
      <c r="D732" s="34"/>
      <c r="E732" s="31"/>
      <c r="F732" s="31"/>
      <c r="G732" s="31"/>
      <c r="H732" s="31"/>
      <c r="I732" s="31"/>
      <c r="J732" s="31"/>
      <c r="K732" s="31"/>
      <c r="L732" s="31"/>
      <c r="M732" s="31"/>
      <c r="N732" s="31"/>
      <c r="O732" s="31"/>
      <c r="P732" s="31"/>
      <c r="Q732" s="31"/>
      <c r="R732" s="31"/>
      <c r="S732" s="31"/>
      <c r="T732" s="31"/>
      <c r="U732" s="31"/>
    </row>
    <row r="733" spans="1:21" ht="11.25" customHeight="1" x14ac:dyDescent="0.2">
      <c r="A733" s="31"/>
      <c r="B733" s="31"/>
      <c r="C733" s="31"/>
      <c r="D733" s="34"/>
      <c r="E733" s="31"/>
      <c r="F733" s="31"/>
      <c r="G733" s="31"/>
      <c r="H733" s="31"/>
      <c r="I733" s="31"/>
      <c r="J733" s="31"/>
      <c r="K733" s="31"/>
      <c r="L733" s="31"/>
      <c r="M733" s="31"/>
      <c r="N733" s="31"/>
      <c r="O733" s="31"/>
      <c r="P733" s="31"/>
      <c r="Q733" s="31"/>
      <c r="R733" s="31"/>
      <c r="S733" s="31"/>
      <c r="T733" s="31"/>
      <c r="U733" s="31"/>
    </row>
    <row r="734" spans="1:21" ht="11.25" customHeight="1" x14ac:dyDescent="0.2">
      <c r="A734" s="31"/>
      <c r="B734" s="31"/>
      <c r="C734" s="31"/>
      <c r="D734" s="34"/>
      <c r="E734" s="31"/>
      <c r="F734" s="31"/>
      <c r="G734" s="31"/>
      <c r="H734" s="31"/>
      <c r="I734" s="31"/>
      <c r="J734" s="31"/>
      <c r="K734" s="31"/>
      <c r="L734" s="31"/>
      <c r="M734" s="31"/>
      <c r="N734" s="31"/>
      <c r="O734" s="31"/>
      <c r="P734" s="31"/>
      <c r="Q734" s="31"/>
      <c r="R734" s="31"/>
      <c r="S734" s="31"/>
      <c r="T734" s="31"/>
      <c r="U734" s="31"/>
    </row>
    <row r="735" spans="1:21" ht="11.25" customHeight="1" x14ac:dyDescent="0.2">
      <c r="A735" s="31"/>
      <c r="B735" s="31"/>
      <c r="C735" s="31"/>
      <c r="D735" s="34"/>
      <c r="E735" s="31"/>
      <c r="F735" s="31"/>
      <c r="G735" s="31"/>
      <c r="H735" s="31"/>
      <c r="I735" s="31"/>
      <c r="J735" s="31"/>
      <c r="K735" s="31"/>
      <c r="L735" s="31"/>
      <c r="M735" s="31"/>
      <c r="N735" s="31"/>
      <c r="O735" s="31"/>
      <c r="P735" s="31"/>
      <c r="Q735" s="31"/>
      <c r="R735" s="31"/>
      <c r="S735" s="31"/>
      <c r="T735" s="31"/>
      <c r="U735" s="31"/>
    </row>
    <row r="736" spans="1:21" ht="11.25" customHeight="1" x14ac:dyDescent="0.2">
      <c r="A736" s="31"/>
      <c r="B736" s="31"/>
      <c r="C736" s="31"/>
      <c r="D736" s="34"/>
      <c r="E736" s="31"/>
      <c r="F736" s="31"/>
      <c r="G736" s="31"/>
      <c r="H736" s="31"/>
      <c r="I736" s="31"/>
      <c r="J736" s="31"/>
      <c r="K736" s="31"/>
      <c r="L736" s="31"/>
      <c r="M736" s="31"/>
      <c r="N736" s="31"/>
      <c r="O736" s="31"/>
      <c r="P736" s="31"/>
      <c r="Q736" s="31"/>
      <c r="R736" s="31"/>
      <c r="S736" s="31"/>
      <c r="T736" s="31"/>
      <c r="U736" s="31"/>
    </row>
    <row r="737" spans="1:21" ht="11.25" customHeight="1" x14ac:dyDescent="0.2">
      <c r="A737" s="31"/>
      <c r="B737" s="31"/>
      <c r="C737" s="31"/>
      <c r="D737" s="34"/>
      <c r="E737" s="31"/>
      <c r="F737" s="31"/>
      <c r="G737" s="31"/>
      <c r="H737" s="31"/>
      <c r="I737" s="31"/>
      <c r="J737" s="31"/>
      <c r="K737" s="31"/>
      <c r="L737" s="31"/>
      <c r="M737" s="31"/>
      <c r="N737" s="31"/>
      <c r="O737" s="31"/>
      <c r="P737" s="31"/>
      <c r="Q737" s="31"/>
      <c r="R737" s="31"/>
      <c r="S737" s="31"/>
      <c r="T737" s="31"/>
      <c r="U737" s="31"/>
    </row>
    <row r="738" spans="1:21" ht="11.25" customHeight="1" x14ac:dyDescent="0.2">
      <c r="A738" s="31"/>
      <c r="B738" s="31"/>
      <c r="C738" s="31"/>
      <c r="D738" s="34"/>
      <c r="E738" s="31"/>
      <c r="F738" s="31"/>
      <c r="G738" s="31"/>
      <c r="H738" s="31"/>
      <c r="I738" s="31"/>
      <c r="J738" s="31"/>
      <c r="K738" s="31"/>
      <c r="L738" s="31"/>
      <c r="M738" s="31"/>
      <c r="N738" s="31"/>
      <c r="O738" s="31"/>
      <c r="P738" s="31"/>
      <c r="Q738" s="31"/>
      <c r="R738" s="31"/>
      <c r="S738" s="31"/>
      <c r="T738" s="31"/>
      <c r="U738" s="31"/>
    </row>
    <row r="739" spans="1:21" ht="11.25" customHeight="1" x14ac:dyDescent="0.2">
      <c r="A739" s="31"/>
      <c r="B739" s="31"/>
      <c r="C739" s="31"/>
      <c r="D739" s="34"/>
      <c r="E739" s="31"/>
      <c r="F739" s="31"/>
      <c r="G739" s="31"/>
      <c r="H739" s="31"/>
      <c r="I739" s="31"/>
      <c r="J739" s="31"/>
      <c r="K739" s="31"/>
      <c r="L739" s="31"/>
      <c r="M739" s="31"/>
      <c r="N739" s="31"/>
      <c r="O739" s="31"/>
      <c r="P739" s="31"/>
      <c r="Q739" s="31"/>
      <c r="R739" s="31"/>
      <c r="S739" s="31"/>
      <c r="T739" s="31"/>
      <c r="U739" s="31"/>
    </row>
    <row r="740" spans="1:21" ht="11.25" customHeight="1" x14ac:dyDescent="0.2">
      <c r="A740" s="31"/>
      <c r="B740" s="31"/>
      <c r="C740" s="31"/>
      <c r="D740" s="34"/>
      <c r="E740" s="31"/>
      <c r="F740" s="31"/>
      <c r="G740" s="31"/>
      <c r="H740" s="31"/>
      <c r="I740" s="31"/>
      <c r="J740" s="31"/>
      <c r="K740" s="31"/>
      <c r="L740" s="31"/>
      <c r="M740" s="31"/>
      <c r="N740" s="31"/>
      <c r="O740" s="31"/>
      <c r="P740" s="31"/>
      <c r="Q740" s="31"/>
      <c r="R740" s="31"/>
      <c r="S740" s="31"/>
      <c r="T740" s="31"/>
      <c r="U740" s="31"/>
    </row>
    <row r="741" spans="1:21" ht="11.25" customHeight="1" x14ac:dyDescent="0.2">
      <c r="A741" s="31"/>
      <c r="B741" s="31"/>
      <c r="C741" s="31"/>
      <c r="D741" s="34"/>
      <c r="E741" s="31"/>
      <c r="F741" s="31"/>
      <c r="G741" s="31"/>
      <c r="H741" s="31"/>
      <c r="I741" s="31"/>
      <c r="J741" s="31"/>
      <c r="K741" s="31"/>
      <c r="L741" s="31"/>
      <c r="M741" s="31"/>
      <c r="N741" s="31"/>
      <c r="O741" s="31"/>
      <c r="P741" s="31"/>
      <c r="Q741" s="31"/>
      <c r="R741" s="31"/>
      <c r="S741" s="31"/>
      <c r="T741" s="31"/>
      <c r="U741" s="31"/>
    </row>
    <row r="742" spans="1:21" ht="11.25" customHeight="1" x14ac:dyDescent="0.2">
      <c r="A742" s="31"/>
      <c r="B742" s="31"/>
      <c r="C742" s="31"/>
      <c r="D742" s="34"/>
      <c r="E742" s="31"/>
      <c r="F742" s="31"/>
      <c r="G742" s="31"/>
      <c r="H742" s="31"/>
      <c r="I742" s="31"/>
      <c r="J742" s="31"/>
      <c r="K742" s="31"/>
      <c r="L742" s="31"/>
      <c r="M742" s="31"/>
      <c r="N742" s="31"/>
      <c r="O742" s="31"/>
      <c r="P742" s="31"/>
      <c r="Q742" s="31"/>
      <c r="R742" s="31"/>
      <c r="S742" s="31"/>
      <c r="T742" s="31"/>
      <c r="U742" s="31"/>
    </row>
    <row r="743" spans="1:21" ht="11.25" customHeight="1" x14ac:dyDescent="0.2">
      <c r="A743" s="31"/>
      <c r="B743" s="31"/>
      <c r="C743" s="31"/>
      <c r="D743" s="34"/>
      <c r="E743" s="31"/>
      <c r="F743" s="31"/>
      <c r="G743" s="31"/>
      <c r="H743" s="31"/>
      <c r="I743" s="31"/>
      <c r="J743" s="31"/>
      <c r="K743" s="31"/>
      <c r="L743" s="31"/>
      <c r="M743" s="31"/>
      <c r="N743" s="31"/>
      <c r="O743" s="31"/>
      <c r="P743" s="31"/>
      <c r="Q743" s="31"/>
      <c r="R743" s="31"/>
      <c r="S743" s="31"/>
      <c r="T743" s="31"/>
      <c r="U743" s="31"/>
    </row>
    <row r="744" spans="1:21" ht="11.25" customHeight="1" x14ac:dyDescent="0.2">
      <c r="A744" s="31"/>
      <c r="B744" s="31"/>
      <c r="C744" s="31"/>
      <c r="D744" s="34"/>
      <c r="E744" s="31"/>
      <c r="F744" s="31"/>
      <c r="G744" s="31"/>
      <c r="H744" s="31"/>
      <c r="I744" s="31"/>
      <c r="J744" s="31"/>
      <c r="K744" s="31"/>
      <c r="L744" s="31"/>
      <c r="M744" s="31"/>
      <c r="N744" s="31"/>
      <c r="O744" s="31"/>
      <c r="P744" s="31"/>
      <c r="Q744" s="31"/>
      <c r="R744" s="31"/>
      <c r="S744" s="31"/>
      <c r="T744" s="31"/>
      <c r="U744" s="31"/>
    </row>
    <row r="745" spans="1:21" ht="11.25" customHeight="1" x14ac:dyDescent="0.2">
      <c r="A745" s="31"/>
      <c r="B745" s="31"/>
      <c r="C745" s="31"/>
      <c r="D745" s="34"/>
      <c r="E745" s="31"/>
      <c r="F745" s="31"/>
      <c r="G745" s="31"/>
      <c r="H745" s="31"/>
      <c r="I745" s="31"/>
      <c r="J745" s="31"/>
      <c r="K745" s="31"/>
      <c r="L745" s="31"/>
      <c r="M745" s="31"/>
      <c r="N745" s="31"/>
      <c r="O745" s="31"/>
      <c r="P745" s="31"/>
      <c r="Q745" s="31"/>
      <c r="R745" s="31"/>
      <c r="S745" s="31"/>
      <c r="T745" s="31"/>
      <c r="U745" s="31"/>
    </row>
    <row r="746" spans="1:21" ht="11.25" customHeight="1" x14ac:dyDescent="0.2">
      <c r="A746" s="31"/>
      <c r="B746" s="31"/>
      <c r="C746" s="31"/>
      <c r="D746" s="34"/>
      <c r="E746" s="31"/>
      <c r="F746" s="31"/>
      <c r="G746" s="31"/>
      <c r="H746" s="31"/>
      <c r="I746" s="31"/>
      <c r="J746" s="31"/>
      <c r="K746" s="31"/>
      <c r="L746" s="31"/>
      <c r="M746" s="31"/>
      <c r="N746" s="31"/>
      <c r="O746" s="31"/>
      <c r="P746" s="31"/>
      <c r="Q746" s="31"/>
      <c r="R746" s="31"/>
      <c r="S746" s="31"/>
      <c r="T746" s="31"/>
      <c r="U746" s="31"/>
    </row>
    <row r="747" spans="1:21" ht="11.25" customHeight="1" x14ac:dyDescent="0.2">
      <c r="A747" s="31"/>
      <c r="B747" s="31"/>
      <c r="C747" s="31"/>
      <c r="D747" s="34"/>
      <c r="E747" s="31"/>
      <c r="F747" s="31"/>
      <c r="G747" s="31"/>
      <c r="H747" s="31"/>
      <c r="I747" s="31"/>
      <c r="J747" s="31"/>
      <c r="K747" s="31"/>
      <c r="L747" s="31"/>
      <c r="M747" s="31"/>
      <c r="N747" s="31"/>
      <c r="O747" s="31"/>
      <c r="P747" s="31"/>
      <c r="Q747" s="31"/>
      <c r="R747" s="31"/>
      <c r="S747" s="31"/>
      <c r="T747" s="31"/>
      <c r="U747" s="31"/>
    </row>
    <row r="748" spans="1:21" ht="11.25" customHeight="1" x14ac:dyDescent="0.2">
      <c r="A748" s="31"/>
      <c r="B748" s="31"/>
      <c r="C748" s="31"/>
      <c r="D748" s="34"/>
      <c r="E748" s="31"/>
      <c r="F748" s="31"/>
      <c r="G748" s="31"/>
      <c r="H748" s="31"/>
      <c r="I748" s="31"/>
      <c r="J748" s="31"/>
      <c r="K748" s="31"/>
      <c r="L748" s="31"/>
      <c r="M748" s="31"/>
      <c r="N748" s="31"/>
      <c r="O748" s="31"/>
      <c r="P748" s="31"/>
      <c r="Q748" s="31"/>
      <c r="R748" s="31"/>
      <c r="S748" s="31"/>
      <c r="T748" s="31"/>
      <c r="U748" s="31"/>
    </row>
    <row r="749" spans="1:21" ht="11.25" customHeight="1" x14ac:dyDescent="0.2">
      <c r="A749" s="31"/>
      <c r="B749" s="31"/>
      <c r="C749" s="31"/>
      <c r="D749" s="34"/>
      <c r="E749" s="31"/>
      <c r="F749" s="31"/>
      <c r="G749" s="31"/>
      <c r="H749" s="31"/>
      <c r="I749" s="31"/>
      <c r="J749" s="31"/>
      <c r="K749" s="31"/>
      <c r="L749" s="31"/>
      <c r="M749" s="31"/>
      <c r="N749" s="31"/>
      <c r="O749" s="31"/>
      <c r="P749" s="31"/>
      <c r="Q749" s="31"/>
      <c r="R749" s="31"/>
      <c r="S749" s="31"/>
      <c r="T749" s="31"/>
      <c r="U749" s="31"/>
    </row>
    <row r="750" spans="1:21" ht="11.25" customHeight="1" x14ac:dyDescent="0.2">
      <c r="A750" s="31"/>
      <c r="B750" s="31"/>
      <c r="C750" s="31"/>
      <c r="D750" s="34"/>
      <c r="E750" s="31"/>
      <c r="F750" s="31"/>
      <c r="G750" s="31"/>
      <c r="H750" s="31"/>
      <c r="I750" s="31"/>
      <c r="J750" s="31"/>
      <c r="K750" s="31"/>
      <c r="L750" s="31"/>
      <c r="M750" s="31"/>
      <c r="N750" s="31"/>
      <c r="O750" s="31"/>
      <c r="P750" s="31"/>
      <c r="Q750" s="31"/>
      <c r="R750" s="31"/>
      <c r="S750" s="31"/>
      <c r="T750" s="31"/>
      <c r="U750" s="31"/>
    </row>
    <row r="751" spans="1:21" ht="11.25" customHeight="1" x14ac:dyDescent="0.2">
      <c r="A751" s="31"/>
      <c r="B751" s="31"/>
      <c r="C751" s="31"/>
      <c r="D751" s="34"/>
      <c r="E751" s="31"/>
      <c r="F751" s="31"/>
      <c r="G751" s="31"/>
      <c r="H751" s="31"/>
      <c r="I751" s="31"/>
      <c r="J751" s="31"/>
      <c r="K751" s="31"/>
      <c r="L751" s="31"/>
      <c r="M751" s="31"/>
      <c r="N751" s="31"/>
      <c r="O751" s="31"/>
      <c r="P751" s="31"/>
      <c r="Q751" s="31"/>
      <c r="R751" s="31"/>
      <c r="S751" s="31"/>
      <c r="T751" s="31"/>
      <c r="U751" s="31"/>
    </row>
    <row r="752" spans="1:21" ht="11.25" customHeight="1" x14ac:dyDescent="0.2">
      <c r="A752" s="31"/>
      <c r="B752" s="31"/>
      <c r="C752" s="31"/>
      <c r="D752" s="34"/>
      <c r="E752" s="31"/>
      <c r="F752" s="31"/>
      <c r="G752" s="31"/>
      <c r="H752" s="31"/>
      <c r="I752" s="31"/>
      <c r="J752" s="31"/>
      <c r="K752" s="31"/>
      <c r="L752" s="31"/>
      <c r="M752" s="31"/>
      <c r="N752" s="31"/>
      <c r="O752" s="31"/>
      <c r="P752" s="31"/>
      <c r="Q752" s="31"/>
      <c r="R752" s="31"/>
      <c r="S752" s="31"/>
      <c r="T752" s="31"/>
      <c r="U752" s="31"/>
    </row>
    <row r="753" spans="1:21" ht="11.25" customHeight="1" x14ac:dyDescent="0.2">
      <c r="A753" s="31"/>
      <c r="B753" s="31"/>
      <c r="C753" s="31"/>
      <c r="D753" s="34"/>
      <c r="E753" s="31"/>
      <c r="F753" s="31"/>
      <c r="G753" s="31"/>
      <c r="H753" s="31"/>
      <c r="I753" s="31"/>
      <c r="J753" s="31"/>
      <c r="K753" s="31"/>
      <c r="L753" s="31"/>
      <c r="M753" s="31"/>
      <c r="N753" s="31"/>
      <c r="O753" s="31"/>
      <c r="P753" s="31"/>
      <c r="Q753" s="31"/>
      <c r="R753" s="31"/>
      <c r="S753" s="31"/>
      <c r="T753" s="31"/>
      <c r="U753" s="31"/>
    </row>
    <row r="754" spans="1:21" ht="11.25" customHeight="1" x14ac:dyDescent="0.2">
      <c r="A754" s="31"/>
      <c r="B754" s="31"/>
      <c r="C754" s="31"/>
      <c r="D754" s="34"/>
      <c r="E754" s="31"/>
      <c r="F754" s="31"/>
      <c r="G754" s="31"/>
      <c r="H754" s="31"/>
      <c r="I754" s="31"/>
      <c r="J754" s="31"/>
      <c r="K754" s="31"/>
      <c r="L754" s="31"/>
      <c r="M754" s="31"/>
      <c r="N754" s="31"/>
      <c r="O754" s="31"/>
      <c r="P754" s="31"/>
      <c r="Q754" s="31"/>
      <c r="R754" s="31"/>
      <c r="S754" s="31"/>
      <c r="T754" s="31"/>
      <c r="U754" s="31"/>
    </row>
    <row r="755" spans="1:21" ht="11.25" customHeight="1" x14ac:dyDescent="0.2">
      <c r="A755" s="31"/>
      <c r="B755" s="31"/>
      <c r="C755" s="31"/>
      <c r="D755" s="34"/>
      <c r="E755" s="31"/>
      <c r="F755" s="31"/>
      <c r="G755" s="31"/>
      <c r="H755" s="31"/>
      <c r="I755" s="31"/>
      <c r="J755" s="31"/>
      <c r="K755" s="31"/>
      <c r="L755" s="31"/>
      <c r="M755" s="31"/>
      <c r="N755" s="31"/>
      <c r="O755" s="31"/>
      <c r="P755" s="31"/>
      <c r="Q755" s="31"/>
      <c r="R755" s="31"/>
      <c r="S755" s="31"/>
      <c r="T755" s="31"/>
      <c r="U755" s="31"/>
    </row>
    <row r="756" spans="1:21" ht="11.25" customHeight="1" x14ac:dyDescent="0.2">
      <c r="A756" s="31"/>
      <c r="B756" s="31"/>
      <c r="C756" s="31"/>
      <c r="D756" s="34"/>
      <c r="E756" s="31"/>
      <c r="F756" s="31"/>
      <c r="G756" s="31"/>
      <c r="H756" s="31"/>
      <c r="I756" s="31"/>
      <c r="J756" s="31"/>
      <c r="K756" s="31"/>
      <c r="L756" s="31"/>
      <c r="M756" s="31"/>
      <c r="N756" s="31"/>
      <c r="O756" s="31"/>
      <c r="P756" s="31"/>
      <c r="Q756" s="31"/>
      <c r="R756" s="31"/>
      <c r="S756" s="31"/>
      <c r="T756" s="31"/>
      <c r="U756" s="31"/>
    </row>
    <row r="757" spans="1:21" ht="11.25" customHeight="1" x14ac:dyDescent="0.2">
      <c r="A757" s="31"/>
      <c r="B757" s="31"/>
      <c r="C757" s="31"/>
      <c r="D757" s="34"/>
      <c r="E757" s="31"/>
      <c r="F757" s="31"/>
      <c r="G757" s="31"/>
      <c r="H757" s="31"/>
      <c r="I757" s="31"/>
      <c r="J757" s="31"/>
      <c r="K757" s="31"/>
      <c r="L757" s="31"/>
      <c r="M757" s="31"/>
      <c r="N757" s="31"/>
      <c r="O757" s="31"/>
      <c r="P757" s="31"/>
      <c r="Q757" s="31"/>
      <c r="R757" s="31"/>
      <c r="S757" s="31"/>
      <c r="T757" s="31"/>
      <c r="U757" s="31"/>
    </row>
    <row r="758" spans="1:21" ht="11.25" customHeight="1" x14ac:dyDescent="0.2">
      <c r="A758" s="31"/>
      <c r="B758" s="31"/>
      <c r="C758" s="31"/>
      <c r="D758" s="34"/>
      <c r="E758" s="31"/>
      <c r="F758" s="31"/>
      <c r="G758" s="31"/>
      <c r="H758" s="31"/>
      <c r="I758" s="31"/>
      <c r="J758" s="31"/>
      <c r="K758" s="31"/>
      <c r="L758" s="31"/>
      <c r="M758" s="31"/>
      <c r="N758" s="31"/>
      <c r="O758" s="31"/>
      <c r="P758" s="31"/>
      <c r="Q758" s="31"/>
      <c r="R758" s="31"/>
      <c r="S758" s="31"/>
      <c r="T758" s="31"/>
      <c r="U758" s="31"/>
    </row>
    <row r="759" spans="1:21" ht="11.25" customHeight="1" x14ac:dyDescent="0.2">
      <c r="A759" s="31"/>
      <c r="B759" s="31"/>
      <c r="C759" s="31"/>
      <c r="D759" s="34"/>
      <c r="E759" s="31"/>
      <c r="F759" s="31"/>
      <c r="G759" s="31"/>
      <c r="H759" s="31"/>
      <c r="I759" s="31"/>
      <c r="J759" s="31"/>
      <c r="K759" s="31"/>
      <c r="L759" s="31"/>
      <c r="M759" s="31"/>
      <c r="N759" s="31"/>
      <c r="O759" s="31"/>
      <c r="P759" s="31"/>
      <c r="Q759" s="31"/>
      <c r="R759" s="31"/>
      <c r="S759" s="31"/>
      <c r="T759" s="31"/>
      <c r="U759" s="31"/>
    </row>
    <row r="760" spans="1:21" ht="11.25" customHeight="1" x14ac:dyDescent="0.2">
      <c r="A760" s="31"/>
      <c r="B760" s="31"/>
      <c r="C760" s="31"/>
      <c r="D760" s="34"/>
      <c r="E760" s="31"/>
      <c r="F760" s="31"/>
      <c r="G760" s="31"/>
      <c r="H760" s="31"/>
      <c r="I760" s="31"/>
      <c r="J760" s="31"/>
      <c r="K760" s="31"/>
      <c r="L760" s="31"/>
      <c r="M760" s="31"/>
      <c r="N760" s="31"/>
      <c r="O760" s="31"/>
      <c r="P760" s="31"/>
      <c r="Q760" s="31"/>
      <c r="R760" s="31"/>
      <c r="S760" s="31"/>
      <c r="T760" s="31"/>
      <c r="U760" s="31"/>
    </row>
    <row r="761" spans="1:21" ht="11.25" customHeight="1" x14ac:dyDescent="0.2">
      <c r="A761" s="31"/>
      <c r="B761" s="31"/>
      <c r="C761" s="31"/>
      <c r="D761" s="34"/>
      <c r="E761" s="31"/>
      <c r="F761" s="31"/>
      <c r="G761" s="31"/>
      <c r="H761" s="31"/>
      <c r="I761" s="31"/>
      <c r="J761" s="31"/>
      <c r="K761" s="31"/>
      <c r="L761" s="31"/>
      <c r="M761" s="31"/>
      <c r="N761" s="31"/>
      <c r="O761" s="31"/>
      <c r="P761" s="31"/>
      <c r="Q761" s="31"/>
      <c r="R761" s="31"/>
      <c r="S761" s="31"/>
      <c r="T761" s="31"/>
      <c r="U761" s="31"/>
    </row>
    <row r="762" spans="1:21" ht="11.25" customHeight="1" x14ac:dyDescent="0.2">
      <c r="A762" s="31"/>
      <c r="B762" s="31"/>
      <c r="C762" s="31"/>
      <c r="D762" s="34"/>
      <c r="E762" s="31"/>
      <c r="F762" s="31"/>
      <c r="G762" s="31"/>
      <c r="H762" s="31"/>
      <c r="I762" s="31"/>
      <c r="J762" s="31"/>
      <c r="K762" s="31"/>
      <c r="L762" s="31"/>
      <c r="M762" s="31"/>
      <c r="N762" s="31"/>
      <c r="O762" s="31"/>
      <c r="P762" s="31"/>
      <c r="Q762" s="31"/>
      <c r="R762" s="31"/>
      <c r="S762" s="31"/>
      <c r="T762" s="31"/>
      <c r="U762" s="31"/>
    </row>
    <row r="763" spans="1:21" ht="11.25" customHeight="1" x14ac:dyDescent="0.2">
      <c r="A763" s="31"/>
      <c r="B763" s="31"/>
      <c r="C763" s="31"/>
      <c r="D763" s="34"/>
      <c r="E763" s="31"/>
      <c r="F763" s="31"/>
      <c r="G763" s="31"/>
      <c r="H763" s="31"/>
      <c r="I763" s="31"/>
      <c r="J763" s="31"/>
      <c r="K763" s="31"/>
      <c r="L763" s="31"/>
      <c r="M763" s="31"/>
      <c r="N763" s="31"/>
      <c r="O763" s="31"/>
      <c r="P763" s="31"/>
      <c r="Q763" s="31"/>
      <c r="R763" s="31"/>
      <c r="S763" s="31"/>
      <c r="T763" s="31"/>
      <c r="U763" s="31"/>
    </row>
    <row r="764" spans="1:21" ht="11.25" customHeight="1" x14ac:dyDescent="0.2">
      <c r="A764" s="31"/>
      <c r="B764" s="31"/>
      <c r="C764" s="31"/>
      <c r="D764" s="34"/>
      <c r="E764" s="31"/>
      <c r="F764" s="31"/>
      <c r="G764" s="31"/>
      <c r="H764" s="31"/>
      <c r="I764" s="31"/>
      <c r="J764" s="31"/>
      <c r="K764" s="31"/>
      <c r="L764" s="31"/>
      <c r="M764" s="31"/>
      <c r="N764" s="31"/>
      <c r="O764" s="31"/>
      <c r="P764" s="31"/>
      <c r="Q764" s="31"/>
      <c r="R764" s="31"/>
      <c r="S764" s="31"/>
      <c r="T764" s="31"/>
      <c r="U764" s="31"/>
    </row>
    <row r="765" spans="1:21" ht="11.25" customHeight="1" x14ac:dyDescent="0.2">
      <c r="A765" s="31"/>
      <c r="B765" s="31"/>
      <c r="C765" s="31"/>
      <c r="D765" s="34"/>
      <c r="E765" s="31"/>
      <c r="F765" s="31"/>
      <c r="G765" s="31"/>
      <c r="H765" s="31"/>
      <c r="I765" s="31"/>
      <c r="J765" s="31"/>
      <c r="K765" s="31"/>
      <c r="L765" s="31"/>
      <c r="M765" s="31"/>
      <c r="N765" s="31"/>
      <c r="O765" s="31"/>
      <c r="P765" s="31"/>
      <c r="Q765" s="31"/>
      <c r="R765" s="31"/>
      <c r="S765" s="31"/>
      <c r="T765" s="31"/>
      <c r="U765" s="31"/>
    </row>
    <row r="766" spans="1:21" ht="11.25" customHeight="1" x14ac:dyDescent="0.2">
      <c r="A766" s="31"/>
      <c r="B766" s="31"/>
      <c r="C766" s="31"/>
      <c r="D766" s="34"/>
      <c r="E766" s="31"/>
      <c r="F766" s="31"/>
      <c r="G766" s="31"/>
      <c r="H766" s="31"/>
      <c r="I766" s="31"/>
      <c r="J766" s="31"/>
      <c r="K766" s="31"/>
      <c r="L766" s="31"/>
      <c r="M766" s="31"/>
      <c r="N766" s="31"/>
      <c r="O766" s="31"/>
      <c r="P766" s="31"/>
      <c r="Q766" s="31"/>
      <c r="R766" s="31"/>
      <c r="S766" s="31"/>
      <c r="T766" s="31"/>
      <c r="U766" s="31"/>
    </row>
    <row r="767" spans="1:21" ht="11.25" customHeight="1" x14ac:dyDescent="0.2">
      <c r="A767" s="31"/>
      <c r="B767" s="31"/>
      <c r="C767" s="31"/>
      <c r="D767" s="34"/>
      <c r="E767" s="31"/>
      <c r="F767" s="31"/>
      <c r="G767" s="31"/>
      <c r="H767" s="31"/>
      <c r="I767" s="31"/>
      <c r="J767" s="31"/>
      <c r="K767" s="31"/>
      <c r="L767" s="31"/>
      <c r="M767" s="31"/>
      <c r="N767" s="31"/>
      <c r="O767" s="31"/>
      <c r="P767" s="31"/>
      <c r="Q767" s="31"/>
      <c r="R767" s="31"/>
      <c r="S767" s="31"/>
      <c r="T767" s="31"/>
      <c r="U767" s="31"/>
    </row>
    <row r="768" spans="1:21" ht="11.25" customHeight="1" x14ac:dyDescent="0.2">
      <c r="A768" s="31"/>
      <c r="B768" s="31"/>
      <c r="C768" s="31"/>
      <c r="D768" s="34"/>
      <c r="E768" s="31"/>
      <c r="F768" s="31"/>
      <c r="G768" s="31"/>
      <c r="H768" s="31"/>
      <c r="I768" s="31"/>
      <c r="J768" s="31"/>
      <c r="K768" s="31"/>
      <c r="L768" s="31"/>
      <c r="M768" s="31"/>
      <c r="N768" s="31"/>
      <c r="O768" s="31"/>
      <c r="P768" s="31"/>
      <c r="Q768" s="31"/>
      <c r="R768" s="31"/>
      <c r="S768" s="31"/>
      <c r="T768" s="31"/>
      <c r="U768" s="31"/>
    </row>
    <row r="769" spans="1:21" ht="11.25" customHeight="1" x14ac:dyDescent="0.2">
      <c r="A769" s="31"/>
      <c r="B769" s="31"/>
      <c r="C769" s="31"/>
      <c r="D769" s="34"/>
      <c r="E769" s="31"/>
      <c r="F769" s="31"/>
      <c r="G769" s="31"/>
      <c r="H769" s="31"/>
      <c r="I769" s="31"/>
      <c r="J769" s="31"/>
      <c r="K769" s="31"/>
      <c r="L769" s="31"/>
      <c r="M769" s="31"/>
      <c r="N769" s="31"/>
      <c r="O769" s="31"/>
      <c r="P769" s="31"/>
      <c r="Q769" s="31"/>
      <c r="R769" s="31"/>
      <c r="S769" s="31"/>
      <c r="T769" s="31"/>
      <c r="U769" s="31"/>
    </row>
    <row r="770" spans="1:21" ht="11.25" customHeight="1" x14ac:dyDescent="0.2">
      <c r="A770" s="31"/>
      <c r="B770" s="31"/>
      <c r="C770" s="31"/>
      <c r="D770" s="34"/>
      <c r="E770" s="31"/>
      <c r="F770" s="31"/>
      <c r="G770" s="31"/>
      <c r="H770" s="31"/>
      <c r="I770" s="31"/>
      <c r="J770" s="31"/>
      <c r="K770" s="31"/>
      <c r="L770" s="31"/>
      <c r="M770" s="31"/>
      <c r="N770" s="31"/>
      <c r="O770" s="31"/>
      <c r="P770" s="31"/>
      <c r="Q770" s="31"/>
      <c r="R770" s="31"/>
      <c r="S770" s="31"/>
      <c r="T770" s="31"/>
      <c r="U770" s="31"/>
    </row>
    <row r="771" spans="1:21" ht="11.25" customHeight="1" x14ac:dyDescent="0.2">
      <c r="A771" s="31"/>
      <c r="B771" s="31"/>
      <c r="C771" s="31"/>
      <c r="D771" s="34"/>
      <c r="E771" s="31"/>
      <c r="F771" s="31"/>
      <c r="G771" s="31"/>
      <c r="H771" s="31"/>
      <c r="I771" s="31"/>
      <c r="J771" s="31"/>
      <c r="K771" s="31"/>
      <c r="L771" s="31"/>
      <c r="M771" s="31"/>
      <c r="N771" s="31"/>
      <c r="O771" s="31"/>
      <c r="P771" s="31"/>
      <c r="Q771" s="31"/>
      <c r="R771" s="31"/>
      <c r="S771" s="31"/>
      <c r="T771" s="31"/>
      <c r="U771" s="31"/>
    </row>
    <row r="772" spans="1:21" ht="11.25" customHeight="1" x14ac:dyDescent="0.2">
      <c r="A772" s="31"/>
      <c r="B772" s="31"/>
      <c r="C772" s="31"/>
      <c r="D772" s="34"/>
      <c r="E772" s="31"/>
      <c r="F772" s="31"/>
      <c r="G772" s="31"/>
      <c r="H772" s="31"/>
      <c r="I772" s="31"/>
      <c r="J772" s="31"/>
      <c r="K772" s="31"/>
      <c r="L772" s="31"/>
      <c r="M772" s="31"/>
      <c r="N772" s="31"/>
      <c r="O772" s="31"/>
      <c r="P772" s="31"/>
      <c r="Q772" s="31"/>
      <c r="R772" s="31"/>
      <c r="S772" s="31"/>
      <c r="T772" s="31"/>
      <c r="U772" s="31"/>
    </row>
    <row r="773" spans="1:21" ht="11.25" customHeight="1" x14ac:dyDescent="0.2">
      <c r="A773" s="31"/>
      <c r="B773" s="31"/>
      <c r="C773" s="31"/>
      <c r="D773" s="34"/>
      <c r="E773" s="31"/>
      <c r="F773" s="31"/>
      <c r="G773" s="31"/>
      <c r="H773" s="31"/>
      <c r="I773" s="31"/>
      <c r="J773" s="31"/>
      <c r="K773" s="31"/>
      <c r="L773" s="31"/>
      <c r="M773" s="31"/>
      <c r="N773" s="31"/>
      <c r="O773" s="31"/>
      <c r="P773" s="31"/>
      <c r="Q773" s="31"/>
      <c r="R773" s="31"/>
      <c r="S773" s="31"/>
      <c r="T773" s="31"/>
      <c r="U773" s="31"/>
    </row>
    <row r="774" spans="1:21" ht="11.25" customHeight="1" x14ac:dyDescent="0.2">
      <c r="A774" s="31"/>
      <c r="B774" s="31"/>
      <c r="C774" s="31"/>
      <c r="D774" s="34"/>
      <c r="E774" s="31"/>
      <c r="F774" s="31"/>
      <c r="G774" s="31"/>
      <c r="H774" s="31"/>
      <c r="I774" s="31"/>
      <c r="J774" s="31"/>
      <c r="K774" s="31"/>
      <c r="L774" s="31"/>
      <c r="M774" s="31"/>
      <c r="N774" s="31"/>
      <c r="O774" s="31"/>
      <c r="P774" s="31"/>
      <c r="Q774" s="31"/>
      <c r="R774" s="31"/>
      <c r="S774" s="31"/>
      <c r="T774" s="31"/>
      <c r="U774" s="31"/>
    </row>
    <row r="775" spans="1:21" ht="11.25" customHeight="1" x14ac:dyDescent="0.2">
      <c r="A775" s="31"/>
      <c r="B775" s="31"/>
      <c r="C775" s="31"/>
      <c r="D775" s="34"/>
      <c r="E775" s="31"/>
      <c r="F775" s="31"/>
      <c r="G775" s="31"/>
      <c r="H775" s="31"/>
      <c r="I775" s="31"/>
      <c r="J775" s="31"/>
      <c r="K775" s="31"/>
      <c r="L775" s="31"/>
      <c r="M775" s="31"/>
      <c r="N775" s="31"/>
      <c r="O775" s="31"/>
      <c r="P775" s="31"/>
      <c r="Q775" s="31"/>
      <c r="R775" s="31"/>
      <c r="S775" s="31"/>
      <c r="T775" s="31"/>
      <c r="U775" s="31"/>
    </row>
    <row r="776" spans="1:21" ht="11.25" customHeight="1" x14ac:dyDescent="0.2">
      <c r="A776" s="31"/>
      <c r="B776" s="31"/>
      <c r="C776" s="31"/>
      <c r="D776" s="34"/>
      <c r="E776" s="31"/>
      <c r="F776" s="31"/>
      <c r="G776" s="31"/>
      <c r="H776" s="31"/>
      <c r="I776" s="31"/>
      <c r="J776" s="31"/>
      <c r="K776" s="31"/>
      <c r="L776" s="31"/>
      <c r="M776" s="31"/>
      <c r="N776" s="31"/>
      <c r="O776" s="31"/>
      <c r="P776" s="31"/>
      <c r="Q776" s="31"/>
      <c r="R776" s="31"/>
      <c r="S776" s="31"/>
      <c r="T776" s="31"/>
      <c r="U776" s="31"/>
    </row>
    <row r="777" spans="1:21" ht="11.25" customHeight="1" x14ac:dyDescent="0.2">
      <c r="A777" s="31"/>
      <c r="B777" s="31"/>
      <c r="C777" s="31"/>
      <c r="D777" s="34"/>
      <c r="E777" s="31"/>
      <c r="F777" s="31"/>
      <c r="G777" s="31"/>
      <c r="H777" s="31"/>
      <c r="I777" s="31"/>
      <c r="J777" s="31"/>
      <c r="K777" s="31"/>
      <c r="L777" s="31"/>
      <c r="M777" s="31"/>
      <c r="N777" s="31"/>
      <c r="O777" s="31"/>
      <c r="P777" s="31"/>
      <c r="Q777" s="31"/>
      <c r="R777" s="31"/>
      <c r="S777" s="31"/>
      <c r="T777" s="31"/>
      <c r="U777" s="31"/>
    </row>
    <row r="778" spans="1:21" ht="11.25" customHeight="1" x14ac:dyDescent="0.2">
      <c r="A778" s="31"/>
      <c r="B778" s="31"/>
      <c r="C778" s="31"/>
      <c r="D778" s="34"/>
      <c r="E778" s="31"/>
      <c r="F778" s="31"/>
      <c r="G778" s="31"/>
      <c r="H778" s="31"/>
      <c r="I778" s="31"/>
      <c r="J778" s="31"/>
      <c r="K778" s="31"/>
      <c r="L778" s="31"/>
      <c r="M778" s="31"/>
      <c r="N778" s="31"/>
      <c r="O778" s="31"/>
      <c r="P778" s="31"/>
      <c r="Q778" s="31"/>
      <c r="R778" s="31"/>
      <c r="S778" s="31"/>
      <c r="T778" s="31"/>
      <c r="U778" s="31"/>
    </row>
    <row r="779" spans="1:21" ht="11.25" customHeight="1" x14ac:dyDescent="0.2">
      <c r="A779" s="31"/>
      <c r="B779" s="31"/>
      <c r="C779" s="31"/>
      <c r="D779" s="34"/>
      <c r="E779" s="31"/>
      <c r="F779" s="31"/>
      <c r="G779" s="31"/>
      <c r="H779" s="31"/>
      <c r="I779" s="31"/>
      <c r="J779" s="31"/>
      <c r="K779" s="31"/>
      <c r="L779" s="31"/>
      <c r="M779" s="31"/>
      <c r="N779" s="31"/>
      <c r="O779" s="31"/>
      <c r="P779" s="31"/>
      <c r="Q779" s="31"/>
      <c r="R779" s="31"/>
      <c r="S779" s="31"/>
      <c r="T779" s="31"/>
      <c r="U779" s="31"/>
    </row>
    <row r="780" spans="1:21" ht="11.25" customHeight="1" x14ac:dyDescent="0.2">
      <c r="A780" s="31"/>
      <c r="B780" s="31"/>
      <c r="C780" s="31"/>
      <c r="D780" s="34"/>
      <c r="E780" s="31"/>
      <c r="F780" s="31"/>
      <c r="G780" s="31"/>
      <c r="H780" s="31"/>
      <c r="I780" s="31"/>
      <c r="J780" s="31"/>
      <c r="K780" s="31"/>
      <c r="L780" s="31"/>
      <c r="M780" s="31"/>
      <c r="N780" s="31"/>
      <c r="O780" s="31"/>
      <c r="P780" s="31"/>
      <c r="Q780" s="31"/>
      <c r="R780" s="31"/>
      <c r="S780" s="31"/>
      <c r="T780" s="31"/>
      <c r="U780" s="31"/>
    </row>
    <row r="781" spans="1:21" ht="11.25" customHeight="1" x14ac:dyDescent="0.2">
      <c r="A781" s="31"/>
      <c r="B781" s="31"/>
      <c r="C781" s="31"/>
      <c r="D781" s="34"/>
      <c r="E781" s="31"/>
      <c r="F781" s="31"/>
      <c r="G781" s="31"/>
      <c r="H781" s="31"/>
      <c r="I781" s="31"/>
      <c r="J781" s="31"/>
      <c r="K781" s="31"/>
      <c r="L781" s="31"/>
      <c r="M781" s="31"/>
      <c r="N781" s="31"/>
      <c r="O781" s="31"/>
      <c r="P781" s="31"/>
      <c r="Q781" s="31"/>
      <c r="R781" s="31"/>
      <c r="S781" s="31"/>
      <c r="T781" s="31"/>
      <c r="U781" s="31"/>
    </row>
    <row r="782" spans="1:21" ht="11.25" customHeight="1" x14ac:dyDescent="0.2">
      <c r="A782" s="31"/>
      <c r="B782" s="31"/>
      <c r="C782" s="31"/>
      <c r="D782" s="34"/>
      <c r="E782" s="31"/>
      <c r="F782" s="31"/>
      <c r="G782" s="31"/>
      <c r="H782" s="31"/>
      <c r="I782" s="31"/>
      <c r="J782" s="31"/>
      <c r="K782" s="31"/>
      <c r="L782" s="31"/>
      <c r="M782" s="31"/>
      <c r="N782" s="31"/>
      <c r="O782" s="31"/>
      <c r="P782" s="31"/>
      <c r="Q782" s="31"/>
      <c r="R782" s="31"/>
      <c r="S782" s="31"/>
      <c r="T782" s="31"/>
      <c r="U782" s="31"/>
    </row>
    <row r="783" spans="1:21" ht="11.25" customHeight="1" x14ac:dyDescent="0.2">
      <c r="A783" s="31"/>
      <c r="B783" s="31"/>
      <c r="C783" s="31"/>
      <c r="D783" s="34"/>
      <c r="E783" s="31"/>
      <c r="F783" s="31"/>
      <c r="G783" s="31"/>
      <c r="H783" s="31"/>
      <c r="I783" s="31"/>
      <c r="J783" s="31"/>
      <c r="K783" s="31"/>
      <c r="L783" s="31"/>
      <c r="M783" s="31"/>
      <c r="N783" s="31"/>
      <c r="O783" s="31"/>
      <c r="P783" s="31"/>
      <c r="Q783" s="31"/>
      <c r="R783" s="31"/>
      <c r="S783" s="31"/>
      <c r="T783" s="31"/>
      <c r="U783" s="31"/>
    </row>
    <row r="784" spans="1:21" ht="11.25" customHeight="1" x14ac:dyDescent="0.2">
      <c r="A784" s="31"/>
      <c r="B784" s="31"/>
      <c r="C784" s="31"/>
      <c r="D784" s="34"/>
      <c r="E784" s="31"/>
      <c r="F784" s="31"/>
      <c r="G784" s="31"/>
      <c r="H784" s="31"/>
      <c r="I784" s="31"/>
      <c r="J784" s="31"/>
      <c r="K784" s="31"/>
      <c r="L784" s="31"/>
      <c r="M784" s="31"/>
      <c r="N784" s="31"/>
      <c r="O784" s="31"/>
      <c r="P784" s="31"/>
      <c r="Q784" s="31"/>
      <c r="R784" s="31"/>
      <c r="S784" s="31"/>
      <c r="T784" s="31"/>
      <c r="U784" s="31"/>
    </row>
    <row r="785" spans="1:21" ht="11.25" customHeight="1" x14ac:dyDescent="0.2">
      <c r="A785" s="31"/>
      <c r="B785" s="31"/>
      <c r="C785" s="31"/>
      <c r="D785" s="34"/>
      <c r="E785" s="31"/>
      <c r="F785" s="31"/>
      <c r="G785" s="31"/>
      <c r="H785" s="31"/>
      <c r="I785" s="31"/>
      <c r="J785" s="31"/>
      <c r="K785" s="31"/>
      <c r="L785" s="31"/>
      <c r="M785" s="31"/>
      <c r="N785" s="31"/>
      <c r="O785" s="31"/>
      <c r="P785" s="31"/>
      <c r="Q785" s="31"/>
      <c r="R785" s="31"/>
      <c r="S785" s="31"/>
      <c r="T785" s="31"/>
      <c r="U785" s="31"/>
    </row>
    <row r="786" spans="1:21" ht="11.25" customHeight="1" x14ac:dyDescent="0.2">
      <c r="A786" s="31"/>
      <c r="B786" s="31"/>
      <c r="C786" s="31"/>
      <c r="D786" s="34"/>
      <c r="E786" s="31"/>
      <c r="F786" s="31"/>
      <c r="G786" s="31"/>
      <c r="H786" s="31"/>
      <c r="I786" s="31"/>
      <c r="J786" s="31"/>
      <c r="K786" s="31"/>
      <c r="L786" s="31"/>
      <c r="M786" s="31"/>
      <c r="N786" s="31"/>
      <c r="O786" s="31"/>
      <c r="P786" s="31"/>
      <c r="Q786" s="31"/>
      <c r="R786" s="31"/>
      <c r="S786" s="31"/>
      <c r="T786" s="31"/>
      <c r="U786" s="31"/>
    </row>
    <row r="787" spans="1:21" ht="11.25" customHeight="1" x14ac:dyDescent="0.2">
      <c r="A787" s="31"/>
      <c r="B787" s="31"/>
      <c r="C787" s="31"/>
      <c r="D787" s="34"/>
      <c r="E787" s="31"/>
      <c r="F787" s="31"/>
      <c r="G787" s="31"/>
      <c r="H787" s="31"/>
      <c r="I787" s="31"/>
      <c r="J787" s="31"/>
      <c r="K787" s="31"/>
      <c r="L787" s="31"/>
      <c r="M787" s="31"/>
      <c r="N787" s="31"/>
      <c r="O787" s="31"/>
      <c r="P787" s="31"/>
      <c r="Q787" s="31"/>
      <c r="R787" s="31"/>
      <c r="S787" s="31"/>
      <c r="T787" s="31"/>
      <c r="U787" s="31"/>
    </row>
    <row r="788" spans="1:21" ht="11.25" customHeight="1" x14ac:dyDescent="0.2">
      <c r="A788" s="31"/>
      <c r="B788" s="31"/>
      <c r="C788" s="31"/>
      <c r="D788" s="34"/>
      <c r="E788" s="31"/>
      <c r="F788" s="31"/>
      <c r="G788" s="31"/>
      <c r="H788" s="31"/>
      <c r="I788" s="31"/>
      <c r="J788" s="31"/>
      <c r="K788" s="31"/>
      <c r="L788" s="31"/>
      <c r="M788" s="31"/>
      <c r="N788" s="31"/>
      <c r="O788" s="31"/>
      <c r="P788" s="31"/>
      <c r="Q788" s="31"/>
      <c r="R788" s="31"/>
      <c r="S788" s="31"/>
      <c r="T788" s="31"/>
      <c r="U788" s="31"/>
    </row>
    <row r="789" spans="1:21" ht="11.25" customHeight="1" x14ac:dyDescent="0.2">
      <c r="A789" s="31"/>
      <c r="B789" s="31"/>
      <c r="C789" s="31"/>
      <c r="D789" s="34"/>
      <c r="E789" s="31"/>
      <c r="F789" s="31"/>
      <c r="G789" s="31"/>
      <c r="H789" s="31"/>
      <c r="I789" s="31"/>
      <c r="J789" s="31"/>
      <c r="K789" s="31"/>
      <c r="L789" s="31"/>
      <c r="M789" s="31"/>
      <c r="N789" s="31"/>
      <c r="O789" s="31"/>
      <c r="P789" s="31"/>
      <c r="Q789" s="31"/>
      <c r="R789" s="31"/>
      <c r="S789" s="31"/>
      <c r="T789" s="31"/>
      <c r="U789" s="31"/>
    </row>
    <row r="790" spans="1:21" ht="11.25" customHeight="1" x14ac:dyDescent="0.2">
      <c r="A790" s="31"/>
      <c r="B790" s="31"/>
      <c r="C790" s="31"/>
      <c r="D790" s="34"/>
      <c r="E790" s="31"/>
      <c r="F790" s="31"/>
      <c r="G790" s="31"/>
      <c r="H790" s="31"/>
      <c r="I790" s="31"/>
      <c r="J790" s="31"/>
      <c r="K790" s="31"/>
      <c r="L790" s="31"/>
      <c r="M790" s="31"/>
      <c r="N790" s="31"/>
      <c r="O790" s="31"/>
      <c r="P790" s="31"/>
      <c r="Q790" s="31"/>
      <c r="R790" s="31"/>
      <c r="S790" s="31"/>
      <c r="T790" s="31"/>
      <c r="U790" s="31"/>
    </row>
    <row r="791" spans="1:21" ht="11.25" customHeight="1" x14ac:dyDescent="0.2">
      <c r="A791" s="31"/>
      <c r="B791" s="31"/>
      <c r="C791" s="31"/>
      <c r="D791" s="34"/>
      <c r="E791" s="31"/>
      <c r="F791" s="31"/>
      <c r="G791" s="31"/>
      <c r="H791" s="31"/>
      <c r="I791" s="31"/>
      <c r="J791" s="31"/>
      <c r="K791" s="31"/>
      <c r="L791" s="31"/>
      <c r="M791" s="31"/>
      <c r="N791" s="31"/>
      <c r="O791" s="31"/>
      <c r="P791" s="31"/>
      <c r="Q791" s="31"/>
      <c r="R791" s="31"/>
      <c r="S791" s="31"/>
      <c r="T791" s="31"/>
      <c r="U791" s="31"/>
    </row>
    <row r="792" spans="1:21" ht="11.25" customHeight="1" x14ac:dyDescent="0.2">
      <c r="A792" s="31"/>
      <c r="B792" s="31"/>
      <c r="C792" s="31"/>
      <c r="D792" s="34"/>
      <c r="E792" s="31"/>
      <c r="F792" s="31"/>
      <c r="G792" s="31"/>
      <c r="H792" s="31"/>
      <c r="I792" s="31"/>
      <c r="J792" s="31"/>
      <c r="K792" s="31"/>
      <c r="L792" s="31"/>
      <c r="M792" s="31"/>
      <c r="N792" s="31"/>
      <c r="O792" s="31"/>
      <c r="P792" s="31"/>
      <c r="Q792" s="31"/>
      <c r="R792" s="31"/>
      <c r="S792" s="31"/>
      <c r="T792" s="31"/>
      <c r="U792" s="31"/>
    </row>
    <row r="793" spans="1:21" ht="11.25" customHeight="1" x14ac:dyDescent="0.2">
      <c r="A793" s="31"/>
      <c r="B793" s="31"/>
      <c r="C793" s="31"/>
      <c r="D793" s="34"/>
      <c r="E793" s="31"/>
      <c r="F793" s="31"/>
      <c r="G793" s="31"/>
      <c r="H793" s="31"/>
      <c r="I793" s="31"/>
      <c r="J793" s="31"/>
      <c r="K793" s="31"/>
      <c r="L793" s="31"/>
      <c r="M793" s="31"/>
      <c r="N793" s="31"/>
      <c r="O793" s="31"/>
      <c r="P793" s="31"/>
      <c r="Q793" s="31"/>
      <c r="R793" s="31"/>
      <c r="S793" s="31"/>
      <c r="T793" s="31"/>
      <c r="U793" s="31"/>
    </row>
    <row r="794" spans="1:21" ht="11.25" customHeight="1" x14ac:dyDescent="0.2">
      <c r="A794" s="31"/>
      <c r="B794" s="31"/>
      <c r="C794" s="31"/>
      <c r="D794" s="34"/>
      <c r="E794" s="31"/>
      <c r="F794" s="31"/>
      <c r="G794" s="31"/>
      <c r="H794" s="31"/>
      <c r="I794" s="31"/>
      <c r="J794" s="31"/>
      <c r="K794" s="31"/>
      <c r="L794" s="31"/>
      <c r="M794" s="31"/>
      <c r="N794" s="31"/>
      <c r="O794" s="31"/>
      <c r="P794" s="31"/>
      <c r="Q794" s="31"/>
      <c r="R794" s="31"/>
      <c r="S794" s="31"/>
      <c r="T794" s="31"/>
      <c r="U794" s="31"/>
    </row>
    <row r="795" spans="1:21" ht="11.25" customHeight="1" x14ac:dyDescent="0.2">
      <c r="A795" s="31"/>
      <c r="B795" s="31"/>
      <c r="C795" s="31"/>
      <c r="D795" s="34"/>
      <c r="E795" s="31"/>
      <c r="F795" s="31"/>
      <c r="G795" s="31"/>
      <c r="H795" s="31"/>
      <c r="I795" s="31"/>
      <c r="J795" s="31"/>
      <c r="K795" s="31"/>
      <c r="L795" s="31"/>
      <c r="M795" s="31"/>
      <c r="N795" s="31"/>
      <c r="O795" s="31"/>
      <c r="P795" s="31"/>
      <c r="Q795" s="31"/>
      <c r="R795" s="31"/>
      <c r="S795" s="31"/>
      <c r="T795" s="31"/>
      <c r="U795" s="31"/>
    </row>
    <row r="796" spans="1:21" ht="11.25" customHeight="1" x14ac:dyDescent="0.2">
      <c r="A796" s="31"/>
      <c r="B796" s="31"/>
      <c r="C796" s="31"/>
      <c r="D796" s="34"/>
      <c r="E796" s="31"/>
      <c r="F796" s="31"/>
      <c r="G796" s="31"/>
      <c r="H796" s="31"/>
      <c r="I796" s="31"/>
      <c r="J796" s="31"/>
      <c r="K796" s="31"/>
      <c r="L796" s="31"/>
      <c r="M796" s="31"/>
      <c r="N796" s="31"/>
      <c r="O796" s="31"/>
      <c r="P796" s="31"/>
      <c r="Q796" s="31"/>
      <c r="R796" s="31"/>
      <c r="S796" s="31"/>
      <c r="T796" s="31"/>
      <c r="U796" s="31"/>
    </row>
    <row r="797" spans="1:21" ht="11.25" customHeight="1" x14ac:dyDescent="0.2">
      <c r="A797" s="31"/>
      <c r="B797" s="31"/>
      <c r="C797" s="31"/>
      <c r="D797" s="34"/>
      <c r="E797" s="31"/>
      <c r="F797" s="31"/>
      <c r="G797" s="31"/>
      <c r="H797" s="31"/>
      <c r="I797" s="31"/>
      <c r="J797" s="31"/>
      <c r="K797" s="31"/>
      <c r="L797" s="31"/>
      <c r="M797" s="31"/>
      <c r="N797" s="31"/>
      <c r="O797" s="31"/>
      <c r="P797" s="31"/>
      <c r="Q797" s="31"/>
      <c r="R797" s="31"/>
      <c r="S797" s="31"/>
      <c r="T797" s="31"/>
      <c r="U797" s="31"/>
    </row>
    <row r="798" spans="1:21" ht="11.25" customHeight="1" x14ac:dyDescent="0.2">
      <c r="A798" s="31"/>
      <c r="B798" s="31"/>
      <c r="C798" s="31"/>
      <c r="D798" s="34"/>
      <c r="E798" s="31"/>
      <c r="F798" s="31"/>
      <c r="G798" s="31"/>
      <c r="H798" s="31"/>
      <c r="I798" s="31"/>
      <c r="J798" s="31"/>
      <c r="K798" s="31"/>
      <c r="L798" s="31"/>
      <c r="M798" s="31"/>
      <c r="N798" s="31"/>
      <c r="O798" s="31"/>
      <c r="P798" s="31"/>
      <c r="Q798" s="31"/>
      <c r="R798" s="31"/>
      <c r="S798" s="31"/>
      <c r="T798" s="31"/>
      <c r="U798" s="31"/>
    </row>
    <row r="799" spans="1:21" ht="11.25" customHeight="1" x14ac:dyDescent="0.2">
      <c r="A799" s="31"/>
      <c r="B799" s="31"/>
      <c r="C799" s="31"/>
      <c r="D799" s="34"/>
      <c r="E799" s="31"/>
      <c r="F799" s="31"/>
      <c r="G799" s="31"/>
      <c r="H799" s="31"/>
      <c r="I799" s="31"/>
      <c r="J799" s="31"/>
      <c r="K799" s="31"/>
      <c r="L799" s="31"/>
      <c r="M799" s="31"/>
      <c r="N799" s="31"/>
      <c r="O799" s="31"/>
      <c r="P799" s="31"/>
      <c r="Q799" s="31"/>
      <c r="R799" s="31"/>
      <c r="S799" s="31"/>
      <c r="T799" s="31"/>
      <c r="U799" s="31"/>
    </row>
    <row r="800" spans="1:21" ht="11.25" customHeight="1" x14ac:dyDescent="0.2">
      <c r="A800" s="31"/>
      <c r="B800" s="31"/>
      <c r="C800" s="31"/>
      <c r="D800" s="34"/>
      <c r="E800" s="31"/>
      <c r="F800" s="31"/>
      <c r="G800" s="31"/>
      <c r="H800" s="31"/>
      <c r="I800" s="31"/>
      <c r="J800" s="31"/>
      <c r="K800" s="31"/>
      <c r="L800" s="31"/>
      <c r="M800" s="31"/>
      <c r="N800" s="31"/>
      <c r="O800" s="31"/>
      <c r="P800" s="31"/>
      <c r="Q800" s="31"/>
      <c r="R800" s="31"/>
      <c r="S800" s="31"/>
      <c r="T800" s="31"/>
      <c r="U800" s="31"/>
    </row>
    <row r="801" spans="1:21" ht="11.25" customHeight="1" x14ac:dyDescent="0.2">
      <c r="A801" s="31"/>
      <c r="B801" s="31"/>
      <c r="C801" s="31"/>
      <c r="D801" s="34"/>
      <c r="E801" s="31"/>
      <c r="F801" s="31"/>
      <c r="G801" s="31"/>
      <c r="H801" s="31"/>
      <c r="I801" s="31"/>
      <c r="J801" s="31"/>
      <c r="K801" s="31"/>
      <c r="L801" s="31"/>
      <c r="M801" s="31"/>
      <c r="N801" s="31"/>
      <c r="O801" s="31"/>
      <c r="P801" s="31"/>
      <c r="Q801" s="31"/>
      <c r="R801" s="31"/>
      <c r="S801" s="31"/>
      <c r="T801" s="31"/>
      <c r="U801" s="31"/>
    </row>
    <row r="802" spans="1:21" ht="11.25" customHeight="1" x14ac:dyDescent="0.2">
      <c r="A802" s="31"/>
      <c r="B802" s="31"/>
      <c r="C802" s="31"/>
      <c r="D802" s="34"/>
      <c r="E802" s="31"/>
      <c r="F802" s="31"/>
      <c r="G802" s="31"/>
      <c r="H802" s="31"/>
      <c r="I802" s="31"/>
      <c r="J802" s="31"/>
      <c r="K802" s="31"/>
      <c r="L802" s="31"/>
      <c r="M802" s="31"/>
      <c r="N802" s="31"/>
      <c r="O802" s="31"/>
      <c r="P802" s="31"/>
      <c r="Q802" s="31"/>
      <c r="R802" s="31"/>
      <c r="S802" s="31"/>
      <c r="T802" s="31"/>
      <c r="U802" s="31"/>
    </row>
    <row r="803" spans="1:21" ht="11.25" customHeight="1" x14ac:dyDescent="0.2">
      <c r="A803" s="31"/>
      <c r="B803" s="31"/>
      <c r="C803" s="31"/>
      <c r="D803" s="34"/>
      <c r="E803" s="31"/>
      <c r="F803" s="31"/>
      <c r="G803" s="31"/>
      <c r="H803" s="31"/>
      <c r="I803" s="31"/>
      <c r="J803" s="31"/>
      <c r="K803" s="31"/>
      <c r="L803" s="31"/>
      <c r="M803" s="31"/>
      <c r="N803" s="31"/>
      <c r="O803" s="31"/>
      <c r="P803" s="31"/>
      <c r="Q803" s="31"/>
      <c r="R803" s="31"/>
      <c r="S803" s="31"/>
      <c r="T803" s="31"/>
      <c r="U803" s="31"/>
    </row>
    <row r="804" spans="1:21" ht="11.25" customHeight="1" x14ac:dyDescent="0.2">
      <c r="A804" s="31"/>
      <c r="B804" s="31"/>
      <c r="C804" s="31"/>
      <c r="D804" s="34"/>
      <c r="E804" s="31"/>
      <c r="F804" s="31"/>
      <c r="G804" s="31"/>
      <c r="H804" s="31"/>
      <c r="I804" s="31"/>
      <c r="J804" s="31"/>
      <c r="K804" s="31"/>
      <c r="L804" s="31"/>
      <c r="M804" s="31"/>
      <c r="N804" s="31"/>
      <c r="O804" s="31"/>
      <c r="P804" s="31"/>
      <c r="Q804" s="31"/>
      <c r="R804" s="31"/>
      <c r="S804" s="31"/>
      <c r="T804" s="31"/>
      <c r="U804" s="31"/>
    </row>
    <row r="805" spans="1:21" ht="11.25" customHeight="1" x14ac:dyDescent="0.2">
      <c r="A805" s="31"/>
      <c r="B805" s="31"/>
      <c r="C805" s="31"/>
      <c r="D805" s="34"/>
      <c r="E805" s="31"/>
      <c r="F805" s="31"/>
      <c r="G805" s="31"/>
      <c r="H805" s="31"/>
      <c r="I805" s="31"/>
      <c r="J805" s="31"/>
      <c r="K805" s="31"/>
      <c r="L805" s="31"/>
      <c r="M805" s="31"/>
      <c r="N805" s="31"/>
      <c r="O805" s="31"/>
      <c r="P805" s="31"/>
      <c r="Q805" s="31"/>
      <c r="R805" s="31"/>
      <c r="S805" s="31"/>
      <c r="T805" s="31"/>
      <c r="U805" s="31"/>
    </row>
    <row r="806" spans="1:21" ht="11.25" customHeight="1" x14ac:dyDescent="0.2">
      <c r="A806" s="31"/>
      <c r="B806" s="31"/>
      <c r="C806" s="31"/>
      <c r="D806" s="34"/>
      <c r="E806" s="31"/>
      <c r="F806" s="31"/>
      <c r="G806" s="31"/>
      <c r="H806" s="31"/>
      <c r="I806" s="31"/>
      <c r="J806" s="31"/>
      <c r="K806" s="31"/>
      <c r="L806" s="31"/>
      <c r="M806" s="31"/>
      <c r="N806" s="31"/>
      <c r="O806" s="31"/>
      <c r="P806" s="31"/>
      <c r="Q806" s="31"/>
      <c r="R806" s="31"/>
      <c r="S806" s="31"/>
      <c r="T806" s="31"/>
      <c r="U806" s="31"/>
    </row>
    <row r="807" spans="1:21" ht="11.25" customHeight="1" x14ac:dyDescent="0.2">
      <c r="A807" s="31"/>
      <c r="B807" s="31"/>
      <c r="C807" s="31"/>
      <c r="D807" s="34"/>
      <c r="E807" s="31"/>
      <c r="F807" s="31"/>
      <c r="G807" s="31"/>
      <c r="H807" s="31"/>
      <c r="I807" s="31"/>
      <c r="J807" s="31"/>
      <c r="K807" s="31"/>
      <c r="L807" s="31"/>
      <c r="M807" s="31"/>
      <c r="N807" s="31"/>
      <c r="O807" s="31"/>
      <c r="P807" s="31"/>
      <c r="Q807" s="31"/>
      <c r="R807" s="31"/>
      <c r="S807" s="31"/>
      <c r="T807" s="31"/>
      <c r="U807" s="31"/>
    </row>
    <row r="808" spans="1:21" ht="11.25" customHeight="1" x14ac:dyDescent="0.2">
      <c r="A808" s="31"/>
      <c r="B808" s="31"/>
      <c r="C808" s="31"/>
      <c r="D808" s="34"/>
      <c r="E808" s="31"/>
      <c r="F808" s="31"/>
      <c r="G808" s="31"/>
      <c r="H808" s="31"/>
      <c r="I808" s="31"/>
      <c r="J808" s="31"/>
      <c r="K808" s="31"/>
      <c r="L808" s="31"/>
      <c r="M808" s="31"/>
      <c r="N808" s="31"/>
      <c r="O808" s="31"/>
      <c r="P808" s="31"/>
      <c r="Q808" s="31"/>
      <c r="R808" s="31"/>
      <c r="S808" s="31"/>
      <c r="T808" s="31"/>
      <c r="U808" s="31"/>
    </row>
    <row r="809" spans="1:21" ht="11.25" customHeight="1" x14ac:dyDescent="0.2">
      <c r="A809" s="31"/>
      <c r="B809" s="31"/>
      <c r="C809" s="31"/>
      <c r="D809" s="34"/>
      <c r="E809" s="31"/>
      <c r="F809" s="31"/>
      <c r="G809" s="31"/>
      <c r="H809" s="31"/>
      <c r="I809" s="31"/>
      <c r="J809" s="31"/>
      <c r="K809" s="31"/>
      <c r="L809" s="31"/>
      <c r="M809" s="31"/>
      <c r="N809" s="31"/>
      <c r="O809" s="31"/>
      <c r="P809" s="31"/>
      <c r="Q809" s="31"/>
      <c r="R809" s="31"/>
      <c r="S809" s="31"/>
      <c r="T809" s="31"/>
      <c r="U809" s="31"/>
    </row>
    <row r="810" spans="1:21" ht="11.25" customHeight="1" x14ac:dyDescent="0.2">
      <c r="A810" s="31"/>
      <c r="B810" s="31"/>
      <c r="C810" s="31"/>
      <c r="D810" s="34"/>
      <c r="E810" s="31"/>
      <c r="F810" s="31"/>
      <c r="G810" s="31"/>
      <c r="H810" s="31"/>
      <c r="I810" s="31"/>
      <c r="J810" s="31"/>
      <c r="K810" s="31"/>
      <c r="L810" s="31"/>
      <c r="M810" s="31"/>
      <c r="N810" s="31"/>
      <c r="O810" s="31"/>
      <c r="P810" s="31"/>
      <c r="Q810" s="31"/>
      <c r="R810" s="31"/>
      <c r="S810" s="31"/>
      <c r="T810" s="31"/>
      <c r="U810" s="31"/>
    </row>
    <row r="811" spans="1:21" ht="11.25" customHeight="1" x14ac:dyDescent="0.2">
      <c r="A811" s="31"/>
      <c r="B811" s="31"/>
      <c r="C811" s="31"/>
      <c r="D811" s="34"/>
      <c r="E811" s="31"/>
      <c r="F811" s="31"/>
      <c r="G811" s="31"/>
      <c r="H811" s="31"/>
      <c r="I811" s="31"/>
      <c r="J811" s="31"/>
      <c r="K811" s="31"/>
      <c r="L811" s="31"/>
      <c r="M811" s="31"/>
      <c r="N811" s="31"/>
      <c r="O811" s="31"/>
      <c r="P811" s="31"/>
      <c r="Q811" s="31"/>
      <c r="R811" s="31"/>
      <c r="S811" s="31"/>
      <c r="T811" s="31"/>
      <c r="U811" s="31"/>
    </row>
    <row r="812" spans="1:21" ht="11.25" customHeight="1" x14ac:dyDescent="0.2">
      <c r="A812" s="31"/>
      <c r="B812" s="31"/>
      <c r="C812" s="31"/>
      <c r="D812" s="34"/>
      <c r="E812" s="31"/>
      <c r="F812" s="31"/>
      <c r="G812" s="31"/>
      <c r="H812" s="31"/>
      <c r="I812" s="31"/>
      <c r="J812" s="31"/>
      <c r="K812" s="31"/>
      <c r="L812" s="31"/>
      <c r="M812" s="31"/>
      <c r="N812" s="31"/>
      <c r="O812" s="31"/>
      <c r="P812" s="31"/>
      <c r="Q812" s="31"/>
      <c r="R812" s="31"/>
      <c r="S812" s="31"/>
      <c r="T812" s="31"/>
      <c r="U812" s="31"/>
    </row>
    <row r="813" spans="1:21" ht="11.25" customHeight="1" x14ac:dyDescent="0.2">
      <c r="A813" s="31"/>
      <c r="B813" s="31"/>
      <c r="C813" s="31"/>
      <c r="D813" s="34"/>
      <c r="E813" s="31"/>
      <c r="F813" s="31"/>
      <c r="G813" s="31"/>
      <c r="H813" s="31"/>
      <c r="I813" s="31"/>
      <c r="J813" s="31"/>
      <c r="K813" s="31"/>
      <c r="L813" s="31"/>
      <c r="M813" s="31"/>
      <c r="N813" s="31"/>
      <c r="O813" s="31"/>
      <c r="P813" s="31"/>
      <c r="Q813" s="31"/>
      <c r="R813" s="31"/>
      <c r="S813" s="31"/>
      <c r="T813" s="31"/>
      <c r="U813" s="31"/>
    </row>
    <row r="814" spans="1:21" ht="11.25" customHeight="1" x14ac:dyDescent="0.2">
      <c r="A814" s="31"/>
      <c r="B814" s="31"/>
      <c r="C814" s="31"/>
      <c r="D814" s="34"/>
      <c r="E814" s="31"/>
      <c r="F814" s="31"/>
      <c r="G814" s="31"/>
      <c r="H814" s="31"/>
      <c r="I814" s="31"/>
      <c r="J814" s="31"/>
      <c r="K814" s="31"/>
      <c r="L814" s="31"/>
      <c r="M814" s="31"/>
      <c r="N814" s="31"/>
      <c r="O814" s="31"/>
      <c r="P814" s="31"/>
      <c r="Q814" s="31"/>
      <c r="R814" s="31"/>
      <c r="S814" s="31"/>
      <c r="T814" s="31"/>
      <c r="U814" s="31"/>
    </row>
    <row r="815" spans="1:21" ht="11.25" customHeight="1" x14ac:dyDescent="0.2">
      <c r="A815" s="31"/>
      <c r="B815" s="31"/>
      <c r="C815" s="31"/>
      <c r="D815" s="34"/>
      <c r="E815" s="31"/>
      <c r="F815" s="31"/>
      <c r="G815" s="31"/>
      <c r="H815" s="31"/>
      <c r="I815" s="31"/>
      <c r="J815" s="31"/>
      <c r="K815" s="31"/>
      <c r="L815" s="31"/>
      <c r="M815" s="31"/>
      <c r="N815" s="31"/>
      <c r="O815" s="31"/>
      <c r="P815" s="31"/>
      <c r="Q815" s="31"/>
      <c r="R815" s="31"/>
      <c r="S815" s="31"/>
      <c r="T815" s="31"/>
      <c r="U815" s="31"/>
    </row>
    <row r="816" spans="1:21" ht="11.25" customHeight="1" x14ac:dyDescent="0.2">
      <c r="A816" s="31"/>
      <c r="B816" s="31"/>
      <c r="C816" s="31"/>
      <c r="D816" s="34"/>
      <c r="E816" s="31"/>
      <c r="F816" s="31"/>
      <c r="G816" s="31"/>
      <c r="H816" s="31"/>
      <c r="I816" s="31"/>
      <c r="J816" s="31"/>
      <c r="K816" s="31"/>
      <c r="L816" s="31"/>
      <c r="M816" s="31"/>
      <c r="N816" s="31"/>
      <c r="O816" s="31"/>
      <c r="P816" s="31"/>
      <c r="Q816" s="31"/>
      <c r="R816" s="31"/>
      <c r="S816" s="31"/>
      <c r="T816" s="31"/>
      <c r="U816" s="31"/>
    </row>
    <row r="817" spans="1:21" ht="11.25" customHeight="1" x14ac:dyDescent="0.2">
      <c r="A817" s="31"/>
      <c r="B817" s="31"/>
      <c r="C817" s="31"/>
      <c r="D817" s="34"/>
      <c r="E817" s="31"/>
      <c r="F817" s="31"/>
      <c r="G817" s="31"/>
      <c r="H817" s="31"/>
      <c r="I817" s="31"/>
      <c r="J817" s="31"/>
      <c r="K817" s="31"/>
      <c r="L817" s="31"/>
      <c r="M817" s="31"/>
      <c r="N817" s="31"/>
      <c r="O817" s="31"/>
      <c r="P817" s="31"/>
      <c r="Q817" s="31"/>
      <c r="R817" s="31"/>
      <c r="S817" s="31"/>
      <c r="T817" s="31"/>
      <c r="U817" s="31"/>
    </row>
    <row r="818" spans="1:21" ht="11.25" customHeight="1" x14ac:dyDescent="0.2">
      <c r="A818" s="31"/>
      <c r="B818" s="31"/>
      <c r="C818" s="31"/>
      <c r="D818" s="34"/>
      <c r="E818" s="31"/>
      <c r="F818" s="31"/>
      <c r="G818" s="31"/>
      <c r="H818" s="31"/>
      <c r="I818" s="31"/>
      <c r="J818" s="31"/>
      <c r="K818" s="31"/>
      <c r="L818" s="31"/>
      <c r="M818" s="31"/>
      <c r="N818" s="31"/>
      <c r="O818" s="31"/>
      <c r="P818" s="31"/>
      <c r="Q818" s="31"/>
      <c r="R818" s="31"/>
      <c r="S818" s="31"/>
      <c r="T818" s="31"/>
      <c r="U818" s="31"/>
    </row>
    <row r="819" spans="1:21" ht="11.25" customHeight="1" x14ac:dyDescent="0.2">
      <c r="A819" s="31"/>
      <c r="B819" s="31"/>
      <c r="C819" s="31"/>
      <c r="D819" s="34"/>
      <c r="E819" s="31"/>
      <c r="F819" s="31"/>
      <c r="G819" s="31"/>
      <c r="H819" s="31"/>
      <c r="I819" s="31"/>
      <c r="J819" s="31"/>
      <c r="K819" s="31"/>
      <c r="L819" s="31"/>
      <c r="M819" s="31"/>
      <c r="N819" s="31"/>
      <c r="O819" s="31"/>
      <c r="P819" s="31"/>
      <c r="Q819" s="31"/>
      <c r="R819" s="31"/>
      <c r="S819" s="31"/>
      <c r="T819" s="31"/>
      <c r="U819" s="31"/>
    </row>
    <row r="820" spans="1:21" ht="11.25" customHeight="1" x14ac:dyDescent="0.2">
      <c r="A820" s="31"/>
      <c r="B820" s="31"/>
      <c r="C820" s="31"/>
      <c r="D820" s="34"/>
      <c r="E820" s="31"/>
      <c r="F820" s="31"/>
      <c r="G820" s="31"/>
      <c r="H820" s="31"/>
      <c r="I820" s="31"/>
      <c r="J820" s="31"/>
      <c r="K820" s="31"/>
      <c r="L820" s="31"/>
      <c r="M820" s="31"/>
      <c r="N820" s="31"/>
      <c r="O820" s="31"/>
      <c r="P820" s="31"/>
      <c r="Q820" s="31"/>
      <c r="R820" s="31"/>
      <c r="S820" s="31"/>
      <c r="T820" s="31"/>
      <c r="U820" s="31"/>
    </row>
    <row r="821" spans="1:21" ht="11.25" customHeight="1" x14ac:dyDescent="0.2">
      <c r="A821" s="31"/>
      <c r="B821" s="31"/>
      <c r="C821" s="31"/>
      <c r="D821" s="34"/>
      <c r="E821" s="31"/>
      <c r="F821" s="31"/>
      <c r="G821" s="31"/>
      <c r="H821" s="31"/>
      <c r="I821" s="31"/>
      <c r="J821" s="31"/>
      <c r="K821" s="31"/>
      <c r="L821" s="31"/>
      <c r="M821" s="31"/>
      <c r="N821" s="31"/>
      <c r="O821" s="31"/>
      <c r="P821" s="31"/>
      <c r="Q821" s="31"/>
      <c r="R821" s="31"/>
      <c r="S821" s="31"/>
      <c r="T821" s="31"/>
      <c r="U821" s="31"/>
    </row>
    <row r="822" spans="1:21" ht="11.25" customHeight="1" x14ac:dyDescent="0.2">
      <c r="A822" s="31"/>
      <c r="B822" s="31"/>
      <c r="C822" s="31"/>
      <c r="D822" s="34"/>
      <c r="E822" s="31"/>
      <c r="F822" s="31"/>
      <c r="G822" s="31"/>
      <c r="H822" s="31"/>
      <c r="I822" s="31"/>
      <c r="J822" s="31"/>
      <c r="K822" s="31"/>
      <c r="L822" s="31"/>
      <c r="M822" s="31"/>
      <c r="N822" s="31"/>
      <c r="O822" s="31"/>
      <c r="P822" s="31"/>
      <c r="Q822" s="31"/>
      <c r="R822" s="31"/>
      <c r="S822" s="31"/>
      <c r="T822" s="31"/>
      <c r="U822" s="31"/>
    </row>
    <row r="823" spans="1:21" ht="11.25" customHeight="1" x14ac:dyDescent="0.2">
      <c r="A823" s="31"/>
      <c r="B823" s="31"/>
      <c r="C823" s="31"/>
      <c r="D823" s="34"/>
      <c r="E823" s="31"/>
      <c r="F823" s="31"/>
      <c r="G823" s="31"/>
      <c r="H823" s="31"/>
      <c r="I823" s="31"/>
      <c r="J823" s="31"/>
      <c r="K823" s="31"/>
      <c r="L823" s="31"/>
      <c r="M823" s="31"/>
      <c r="N823" s="31"/>
      <c r="O823" s="31"/>
      <c r="P823" s="31"/>
      <c r="Q823" s="31"/>
      <c r="R823" s="31"/>
      <c r="S823" s="31"/>
      <c r="T823" s="31"/>
      <c r="U823" s="31"/>
    </row>
    <row r="824" spans="1:21" ht="11.25" customHeight="1" x14ac:dyDescent="0.2">
      <c r="A824" s="31"/>
      <c r="B824" s="31"/>
      <c r="C824" s="31"/>
      <c r="D824" s="34"/>
      <c r="E824" s="31"/>
      <c r="F824" s="31"/>
      <c r="G824" s="31"/>
      <c r="H824" s="31"/>
      <c r="I824" s="31"/>
      <c r="J824" s="31"/>
      <c r="K824" s="31"/>
      <c r="L824" s="31"/>
      <c r="M824" s="31"/>
      <c r="N824" s="31"/>
      <c r="O824" s="31"/>
      <c r="P824" s="31"/>
      <c r="Q824" s="31"/>
      <c r="R824" s="31"/>
      <c r="S824" s="31"/>
      <c r="T824" s="31"/>
      <c r="U824" s="31"/>
    </row>
    <row r="825" spans="1:21" ht="11.25" customHeight="1" x14ac:dyDescent="0.2">
      <c r="A825" s="31"/>
      <c r="B825" s="31"/>
      <c r="C825" s="31"/>
      <c r="D825" s="34"/>
      <c r="E825" s="31"/>
      <c r="F825" s="31"/>
      <c r="G825" s="31"/>
      <c r="H825" s="31"/>
      <c r="I825" s="31"/>
      <c r="J825" s="31"/>
      <c r="K825" s="31"/>
      <c r="L825" s="31"/>
      <c r="M825" s="31"/>
      <c r="N825" s="31"/>
      <c r="O825" s="31"/>
      <c r="P825" s="31"/>
      <c r="Q825" s="31"/>
      <c r="R825" s="31"/>
      <c r="S825" s="31"/>
      <c r="T825" s="31"/>
      <c r="U825" s="31"/>
    </row>
    <row r="826" spans="1:21" ht="11.25" customHeight="1" x14ac:dyDescent="0.2">
      <c r="A826" s="31"/>
      <c r="B826" s="31"/>
      <c r="C826" s="31"/>
      <c r="D826" s="34"/>
      <c r="E826" s="31"/>
      <c r="F826" s="31"/>
      <c r="G826" s="31"/>
      <c r="H826" s="31"/>
      <c r="I826" s="31"/>
      <c r="J826" s="31"/>
      <c r="K826" s="31"/>
      <c r="L826" s="31"/>
      <c r="M826" s="31"/>
      <c r="N826" s="31"/>
      <c r="O826" s="31"/>
      <c r="P826" s="31"/>
      <c r="Q826" s="31"/>
      <c r="R826" s="31"/>
      <c r="S826" s="31"/>
      <c r="T826" s="31"/>
      <c r="U826" s="31"/>
    </row>
    <row r="827" spans="1:21" ht="11.25" customHeight="1" x14ac:dyDescent="0.2">
      <c r="A827" s="31"/>
      <c r="B827" s="31"/>
      <c r="C827" s="31"/>
      <c r="D827" s="34"/>
      <c r="E827" s="31"/>
      <c r="F827" s="31"/>
      <c r="G827" s="31"/>
      <c r="H827" s="31"/>
      <c r="I827" s="31"/>
      <c r="J827" s="31"/>
      <c r="K827" s="31"/>
      <c r="L827" s="31"/>
      <c r="M827" s="31"/>
      <c r="N827" s="31"/>
      <c r="O827" s="31"/>
      <c r="P827" s="31"/>
      <c r="Q827" s="31"/>
      <c r="R827" s="31"/>
      <c r="S827" s="31"/>
      <c r="T827" s="31"/>
      <c r="U827" s="31"/>
    </row>
    <row r="828" spans="1:21" ht="11.25" customHeight="1" x14ac:dyDescent="0.2">
      <c r="A828" s="31"/>
      <c r="B828" s="31"/>
      <c r="C828" s="31"/>
      <c r="D828" s="34"/>
      <c r="E828" s="31"/>
      <c r="F828" s="31"/>
      <c r="G828" s="31"/>
      <c r="H828" s="31"/>
      <c r="I828" s="31"/>
      <c r="J828" s="31"/>
      <c r="K828" s="31"/>
      <c r="L828" s="31"/>
      <c r="M828" s="31"/>
      <c r="N828" s="31"/>
      <c r="O828" s="31"/>
      <c r="P828" s="31"/>
      <c r="Q828" s="31"/>
      <c r="R828" s="31"/>
      <c r="S828" s="31"/>
      <c r="T828" s="31"/>
      <c r="U828" s="31"/>
    </row>
    <row r="829" spans="1:21" ht="11.25" customHeight="1" x14ac:dyDescent="0.2">
      <c r="A829" s="31"/>
      <c r="B829" s="31"/>
      <c r="C829" s="31"/>
      <c r="D829" s="34"/>
      <c r="E829" s="31"/>
      <c r="F829" s="31"/>
      <c r="G829" s="31"/>
      <c r="H829" s="31"/>
      <c r="I829" s="31"/>
      <c r="J829" s="31"/>
      <c r="K829" s="31"/>
      <c r="L829" s="31"/>
      <c r="M829" s="31"/>
      <c r="N829" s="31"/>
      <c r="O829" s="31"/>
      <c r="P829" s="31"/>
      <c r="Q829" s="31"/>
      <c r="R829" s="31"/>
      <c r="S829" s="31"/>
      <c r="T829" s="31"/>
      <c r="U829" s="31"/>
    </row>
    <row r="830" spans="1:21" ht="11.25" customHeight="1" x14ac:dyDescent="0.2">
      <c r="A830" s="31"/>
      <c r="B830" s="31"/>
      <c r="C830" s="31"/>
      <c r="D830" s="34"/>
      <c r="E830" s="31"/>
      <c r="F830" s="31"/>
      <c r="G830" s="31"/>
      <c r="H830" s="31"/>
      <c r="I830" s="31"/>
      <c r="J830" s="31"/>
      <c r="K830" s="31"/>
      <c r="L830" s="31"/>
      <c r="M830" s="31"/>
      <c r="N830" s="31"/>
      <c r="O830" s="31"/>
      <c r="P830" s="31"/>
      <c r="Q830" s="31"/>
      <c r="R830" s="31"/>
      <c r="S830" s="31"/>
      <c r="T830" s="31"/>
      <c r="U830" s="31"/>
    </row>
    <row r="831" spans="1:21" ht="11.25" customHeight="1" x14ac:dyDescent="0.2">
      <c r="A831" s="31"/>
      <c r="B831" s="31"/>
      <c r="C831" s="31"/>
      <c r="D831" s="34"/>
      <c r="E831" s="31"/>
      <c r="F831" s="31"/>
      <c r="G831" s="31"/>
      <c r="H831" s="31"/>
      <c r="I831" s="31"/>
      <c r="J831" s="31"/>
      <c r="K831" s="31"/>
      <c r="L831" s="31"/>
      <c r="M831" s="31"/>
      <c r="N831" s="31"/>
      <c r="O831" s="31"/>
      <c r="P831" s="31"/>
      <c r="Q831" s="31"/>
      <c r="R831" s="31"/>
      <c r="S831" s="31"/>
      <c r="T831" s="31"/>
      <c r="U831" s="31"/>
    </row>
    <row r="832" spans="1:21" ht="11.25" customHeight="1" x14ac:dyDescent="0.2">
      <c r="A832" s="31"/>
      <c r="B832" s="31"/>
      <c r="C832" s="31"/>
      <c r="D832" s="34"/>
      <c r="E832" s="31"/>
      <c r="F832" s="31"/>
      <c r="G832" s="31"/>
      <c r="H832" s="31"/>
      <c r="I832" s="31"/>
      <c r="J832" s="31"/>
      <c r="K832" s="31"/>
      <c r="L832" s="31"/>
      <c r="M832" s="31"/>
      <c r="N832" s="31"/>
      <c r="O832" s="31"/>
      <c r="P832" s="31"/>
      <c r="Q832" s="31"/>
      <c r="R832" s="31"/>
      <c r="S832" s="31"/>
      <c r="T832" s="31"/>
      <c r="U832" s="31"/>
    </row>
    <row r="833" spans="1:21" ht="11.25" customHeight="1" x14ac:dyDescent="0.2">
      <c r="A833" s="31"/>
      <c r="B833" s="31"/>
      <c r="C833" s="31"/>
      <c r="D833" s="34"/>
      <c r="E833" s="31"/>
      <c r="F833" s="31"/>
      <c r="G833" s="31"/>
      <c r="H833" s="31"/>
      <c r="I833" s="31"/>
      <c r="J833" s="31"/>
      <c r="K833" s="31"/>
      <c r="L833" s="31"/>
      <c r="M833" s="31"/>
      <c r="N833" s="31"/>
      <c r="O833" s="31"/>
      <c r="P833" s="31"/>
      <c r="Q833" s="31"/>
      <c r="R833" s="31"/>
      <c r="S833" s="31"/>
      <c r="T833" s="31"/>
      <c r="U833" s="31"/>
    </row>
    <row r="834" spans="1:21" ht="11.25" customHeight="1" x14ac:dyDescent="0.2">
      <c r="A834" s="31"/>
      <c r="B834" s="31"/>
      <c r="C834" s="31"/>
      <c r="D834" s="34"/>
      <c r="E834" s="31"/>
      <c r="F834" s="31"/>
      <c r="G834" s="31"/>
      <c r="H834" s="31"/>
      <c r="I834" s="31"/>
      <c r="J834" s="31"/>
      <c r="K834" s="31"/>
      <c r="L834" s="31"/>
      <c r="M834" s="31"/>
      <c r="N834" s="31"/>
      <c r="O834" s="31"/>
      <c r="P834" s="31"/>
      <c r="Q834" s="31"/>
      <c r="R834" s="31"/>
      <c r="S834" s="31"/>
      <c r="T834" s="31"/>
      <c r="U834" s="31"/>
    </row>
    <row r="835" spans="1:21" ht="11.25" customHeight="1" x14ac:dyDescent="0.2">
      <c r="A835" s="31"/>
      <c r="B835" s="31"/>
      <c r="C835" s="31"/>
      <c r="D835" s="34"/>
      <c r="E835" s="31"/>
      <c r="F835" s="31"/>
      <c r="G835" s="31"/>
      <c r="H835" s="31"/>
      <c r="I835" s="31"/>
      <c r="J835" s="31"/>
      <c r="K835" s="31"/>
      <c r="L835" s="31"/>
      <c r="M835" s="31"/>
      <c r="N835" s="31"/>
      <c r="O835" s="31"/>
      <c r="P835" s="31"/>
      <c r="Q835" s="31"/>
      <c r="R835" s="31"/>
      <c r="S835" s="31"/>
      <c r="T835" s="31"/>
      <c r="U835" s="31"/>
    </row>
    <row r="836" spans="1:21" ht="11.25" customHeight="1" x14ac:dyDescent="0.2">
      <c r="A836" s="31"/>
      <c r="B836" s="31"/>
      <c r="C836" s="31"/>
      <c r="D836" s="34"/>
      <c r="E836" s="31"/>
      <c r="F836" s="31"/>
      <c r="G836" s="31"/>
      <c r="H836" s="31"/>
      <c r="I836" s="31"/>
      <c r="J836" s="31"/>
      <c r="K836" s="31"/>
      <c r="L836" s="31"/>
      <c r="M836" s="31"/>
      <c r="N836" s="31"/>
      <c r="O836" s="31"/>
      <c r="P836" s="31"/>
      <c r="Q836" s="31"/>
      <c r="R836" s="31"/>
      <c r="S836" s="31"/>
      <c r="T836" s="31"/>
      <c r="U836" s="31"/>
    </row>
    <row r="837" spans="1:21" ht="11.25" customHeight="1" x14ac:dyDescent="0.2">
      <c r="A837" s="31"/>
      <c r="B837" s="31"/>
      <c r="C837" s="31"/>
      <c r="D837" s="34"/>
      <c r="E837" s="31"/>
      <c r="F837" s="31"/>
      <c r="G837" s="31"/>
      <c r="H837" s="31"/>
      <c r="I837" s="31"/>
      <c r="J837" s="31"/>
      <c r="K837" s="31"/>
      <c r="L837" s="31"/>
      <c r="M837" s="31"/>
      <c r="N837" s="31"/>
      <c r="O837" s="31"/>
      <c r="P837" s="31"/>
      <c r="Q837" s="31"/>
      <c r="R837" s="31"/>
      <c r="S837" s="31"/>
      <c r="T837" s="31"/>
      <c r="U837" s="31"/>
    </row>
    <row r="838" spans="1:21" ht="11.25" customHeight="1" x14ac:dyDescent="0.2">
      <c r="A838" s="31"/>
      <c r="B838" s="31"/>
      <c r="C838" s="31"/>
      <c r="D838" s="34"/>
      <c r="E838" s="31"/>
      <c r="F838" s="31"/>
      <c r="G838" s="31"/>
      <c r="H838" s="31"/>
      <c r="I838" s="31"/>
      <c r="J838" s="31"/>
      <c r="K838" s="31"/>
      <c r="L838" s="31"/>
      <c r="M838" s="31"/>
      <c r="N838" s="31"/>
      <c r="O838" s="31"/>
      <c r="P838" s="31"/>
      <c r="Q838" s="31"/>
      <c r="R838" s="31"/>
      <c r="S838" s="31"/>
      <c r="T838" s="31"/>
      <c r="U838" s="31"/>
    </row>
    <row r="839" spans="1:21" ht="11.25" customHeight="1" x14ac:dyDescent="0.2">
      <c r="A839" s="31"/>
      <c r="B839" s="31"/>
      <c r="C839" s="31"/>
      <c r="D839" s="34"/>
      <c r="E839" s="31"/>
      <c r="F839" s="31"/>
      <c r="G839" s="31"/>
      <c r="H839" s="31"/>
      <c r="I839" s="31"/>
      <c r="J839" s="31"/>
      <c r="K839" s="31"/>
      <c r="L839" s="31"/>
      <c r="M839" s="31"/>
      <c r="N839" s="31"/>
      <c r="O839" s="31"/>
      <c r="P839" s="31"/>
      <c r="Q839" s="31"/>
      <c r="R839" s="31"/>
      <c r="S839" s="31"/>
      <c r="T839" s="31"/>
      <c r="U839" s="31"/>
    </row>
    <row r="840" spans="1:21" ht="11.25" customHeight="1" x14ac:dyDescent="0.2">
      <c r="A840" s="31"/>
      <c r="B840" s="31"/>
      <c r="C840" s="31"/>
      <c r="D840" s="34"/>
      <c r="E840" s="31"/>
      <c r="F840" s="31"/>
      <c r="G840" s="31"/>
      <c r="H840" s="31"/>
      <c r="I840" s="31"/>
      <c r="J840" s="31"/>
      <c r="K840" s="31"/>
      <c r="L840" s="31"/>
      <c r="M840" s="31"/>
      <c r="N840" s="31"/>
      <c r="O840" s="31"/>
      <c r="P840" s="31"/>
      <c r="Q840" s="31"/>
      <c r="R840" s="31"/>
      <c r="S840" s="31"/>
      <c r="T840" s="31"/>
      <c r="U840" s="31"/>
    </row>
    <row r="841" spans="1:21" ht="11.25" customHeight="1" x14ac:dyDescent="0.2">
      <c r="A841" s="31"/>
      <c r="B841" s="31"/>
      <c r="C841" s="31"/>
      <c r="D841" s="34"/>
      <c r="E841" s="31"/>
      <c r="F841" s="31"/>
      <c r="G841" s="31"/>
      <c r="H841" s="31"/>
      <c r="I841" s="31"/>
      <c r="J841" s="31"/>
      <c r="K841" s="31"/>
      <c r="L841" s="31"/>
      <c r="M841" s="31"/>
      <c r="N841" s="31"/>
      <c r="O841" s="31"/>
      <c r="P841" s="31"/>
      <c r="Q841" s="31"/>
      <c r="R841" s="31"/>
      <c r="S841" s="31"/>
      <c r="T841" s="31"/>
      <c r="U841" s="31"/>
    </row>
    <row r="842" spans="1:21" ht="11.25" customHeight="1" x14ac:dyDescent="0.2">
      <c r="A842" s="31"/>
      <c r="B842" s="31"/>
      <c r="C842" s="31"/>
      <c r="D842" s="34"/>
      <c r="E842" s="31"/>
      <c r="F842" s="31"/>
      <c r="G842" s="31"/>
      <c r="H842" s="31"/>
      <c r="I842" s="31"/>
      <c r="J842" s="31"/>
      <c r="K842" s="31"/>
      <c r="L842" s="31"/>
      <c r="M842" s="31"/>
      <c r="N842" s="31"/>
      <c r="O842" s="31"/>
      <c r="P842" s="31"/>
      <c r="Q842" s="31"/>
      <c r="R842" s="31"/>
      <c r="S842" s="31"/>
      <c r="T842" s="31"/>
      <c r="U842" s="31"/>
    </row>
    <row r="843" spans="1:21" ht="11.25" customHeight="1" x14ac:dyDescent="0.2">
      <c r="A843" s="31"/>
      <c r="B843" s="31"/>
      <c r="C843" s="31"/>
      <c r="D843" s="34"/>
      <c r="E843" s="31"/>
      <c r="F843" s="31"/>
      <c r="G843" s="31"/>
      <c r="H843" s="31"/>
      <c r="I843" s="31"/>
      <c r="J843" s="31"/>
      <c r="K843" s="31"/>
      <c r="L843" s="31"/>
      <c r="M843" s="31"/>
      <c r="N843" s="31"/>
      <c r="O843" s="31"/>
      <c r="P843" s="31"/>
      <c r="Q843" s="31"/>
      <c r="R843" s="31"/>
      <c r="S843" s="31"/>
      <c r="T843" s="31"/>
      <c r="U843" s="31"/>
    </row>
    <row r="844" spans="1:21" ht="11.25" customHeight="1" x14ac:dyDescent="0.2">
      <c r="A844" s="31"/>
      <c r="B844" s="31"/>
      <c r="C844" s="31"/>
      <c r="D844" s="34"/>
      <c r="E844" s="31"/>
      <c r="F844" s="31"/>
      <c r="G844" s="31"/>
      <c r="H844" s="31"/>
      <c r="I844" s="31"/>
      <c r="J844" s="31"/>
      <c r="K844" s="31"/>
      <c r="L844" s="31"/>
      <c r="M844" s="31"/>
      <c r="N844" s="31"/>
      <c r="O844" s="31"/>
      <c r="P844" s="31"/>
      <c r="Q844" s="31"/>
      <c r="R844" s="31"/>
      <c r="S844" s="31"/>
      <c r="T844" s="31"/>
      <c r="U844" s="31"/>
    </row>
    <row r="845" spans="1:21" ht="11.25" customHeight="1" x14ac:dyDescent="0.2">
      <c r="A845" s="31"/>
      <c r="B845" s="31"/>
      <c r="C845" s="31"/>
      <c r="D845" s="34"/>
      <c r="E845" s="31"/>
      <c r="F845" s="31"/>
      <c r="G845" s="31"/>
      <c r="H845" s="31"/>
      <c r="I845" s="31"/>
      <c r="J845" s="31"/>
      <c r="K845" s="31"/>
      <c r="L845" s="31"/>
      <c r="M845" s="31"/>
      <c r="N845" s="31"/>
      <c r="O845" s="31"/>
      <c r="P845" s="31"/>
      <c r="Q845" s="31"/>
      <c r="R845" s="31"/>
      <c r="S845" s="31"/>
      <c r="T845" s="31"/>
      <c r="U845" s="31"/>
    </row>
    <row r="846" spans="1:21" ht="11.25" customHeight="1" x14ac:dyDescent="0.2">
      <c r="A846" s="31"/>
      <c r="B846" s="31"/>
      <c r="C846" s="31"/>
      <c r="D846" s="34"/>
      <c r="E846" s="31"/>
      <c r="F846" s="31"/>
      <c r="G846" s="31"/>
      <c r="H846" s="31"/>
      <c r="I846" s="31"/>
      <c r="J846" s="31"/>
      <c r="K846" s="31"/>
      <c r="L846" s="31"/>
      <c r="M846" s="31"/>
      <c r="N846" s="31"/>
      <c r="O846" s="31"/>
      <c r="P846" s="31"/>
      <c r="Q846" s="31"/>
      <c r="R846" s="31"/>
      <c r="S846" s="31"/>
      <c r="T846" s="31"/>
      <c r="U846" s="31"/>
    </row>
    <row r="847" spans="1:21" ht="11.25" customHeight="1" x14ac:dyDescent="0.2">
      <c r="A847" s="31"/>
      <c r="B847" s="31"/>
      <c r="C847" s="31"/>
      <c r="D847" s="34"/>
      <c r="E847" s="31"/>
      <c r="F847" s="31"/>
      <c r="G847" s="31"/>
      <c r="H847" s="31"/>
      <c r="I847" s="31"/>
      <c r="J847" s="31"/>
      <c r="K847" s="31"/>
      <c r="L847" s="31"/>
      <c r="M847" s="31"/>
      <c r="N847" s="31"/>
      <c r="O847" s="31"/>
      <c r="P847" s="31"/>
      <c r="Q847" s="31"/>
      <c r="R847" s="31"/>
      <c r="S847" s="31"/>
      <c r="T847" s="31"/>
      <c r="U847" s="31"/>
    </row>
    <row r="848" spans="1:21" ht="11.25" customHeight="1" x14ac:dyDescent="0.2">
      <c r="A848" s="31"/>
      <c r="B848" s="31"/>
      <c r="C848" s="31"/>
      <c r="D848" s="34"/>
      <c r="E848" s="31"/>
      <c r="F848" s="31"/>
      <c r="G848" s="31"/>
      <c r="H848" s="31"/>
      <c r="I848" s="31"/>
      <c r="J848" s="31"/>
      <c r="K848" s="31"/>
      <c r="L848" s="31"/>
      <c r="M848" s="31"/>
      <c r="N848" s="31"/>
      <c r="O848" s="31"/>
      <c r="P848" s="31"/>
      <c r="Q848" s="31"/>
      <c r="R848" s="31"/>
      <c r="S848" s="31"/>
      <c r="T848" s="31"/>
      <c r="U848" s="31"/>
    </row>
    <row r="849" spans="1:21" ht="11.25" customHeight="1" x14ac:dyDescent="0.2">
      <c r="A849" s="31"/>
      <c r="B849" s="31"/>
      <c r="C849" s="31"/>
      <c r="D849" s="34"/>
      <c r="E849" s="31"/>
      <c r="F849" s="31"/>
      <c r="G849" s="31"/>
      <c r="H849" s="31"/>
      <c r="I849" s="31"/>
      <c r="J849" s="31"/>
      <c r="K849" s="31"/>
      <c r="L849" s="31"/>
      <c r="M849" s="31"/>
      <c r="N849" s="31"/>
      <c r="O849" s="31"/>
      <c r="P849" s="31"/>
      <c r="Q849" s="31"/>
      <c r="R849" s="31"/>
      <c r="S849" s="31"/>
      <c r="T849" s="31"/>
      <c r="U849" s="31"/>
    </row>
    <row r="850" spans="1:21" ht="11.25" customHeight="1" x14ac:dyDescent="0.2">
      <c r="A850" s="31"/>
      <c r="B850" s="31"/>
      <c r="C850" s="31"/>
      <c r="D850" s="34"/>
      <c r="E850" s="31"/>
      <c r="F850" s="31"/>
      <c r="G850" s="31"/>
      <c r="H850" s="31"/>
      <c r="I850" s="31"/>
      <c r="J850" s="31"/>
      <c r="K850" s="31"/>
      <c r="L850" s="31"/>
      <c r="M850" s="31"/>
      <c r="N850" s="31"/>
      <c r="O850" s="31"/>
      <c r="P850" s="31"/>
      <c r="Q850" s="31"/>
      <c r="R850" s="31"/>
      <c r="S850" s="31"/>
      <c r="T850" s="31"/>
      <c r="U850" s="31"/>
    </row>
    <row r="851" spans="1:21" ht="11.25" customHeight="1" x14ac:dyDescent="0.2">
      <c r="A851" s="31"/>
      <c r="B851" s="31"/>
      <c r="C851" s="31"/>
      <c r="D851" s="34"/>
      <c r="E851" s="31"/>
      <c r="F851" s="31"/>
      <c r="G851" s="31"/>
      <c r="H851" s="31"/>
      <c r="I851" s="31"/>
      <c r="J851" s="31"/>
      <c r="K851" s="31"/>
      <c r="L851" s="31"/>
      <c r="M851" s="31"/>
      <c r="N851" s="31"/>
      <c r="O851" s="31"/>
      <c r="P851" s="31"/>
      <c r="Q851" s="31"/>
      <c r="R851" s="31"/>
      <c r="S851" s="31"/>
      <c r="T851" s="31"/>
      <c r="U851" s="31"/>
    </row>
    <row r="852" spans="1:21" ht="11.25" customHeight="1" x14ac:dyDescent="0.2">
      <c r="A852" s="31"/>
      <c r="B852" s="31"/>
      <c r="C852" s="31"/>
      <c r="D852" s="34"/>
      <c r="E852" s="31"/>
      <c r="F852" s="31"/>
      <c r="G852" s="31"/>
      <c r="H852" s="31"/>
      <c r="I852" s="31"/>
      <c r="J852" s="31"/>
      <c r="K852" s="31"/>
      <c r="L852" s="31"/>
      <c r="M852" s="31"/>
      <c r="N852" s="31"/>
      <c r="O852" s="31"/>
      <c r="P852" s="31"/>
      <c r="Q852" s="31"/>
      <c r="R852" s="31"/>
      <c r="S852" s="31"/>
      <c r="T852" s="31"/>
      <c r="U852" s="31"/>
    </row>
    <row r="853" spans="1:21" ht="11.25" customHeight="1" x14ac:dyDescent="0.2">
      <c r="A853" s="31"/>
      <c r="B853" s="31"/>
      <c r="C853" s="31"/>
      <c r="D853" s="34"/>
      <c r="E853" s="31"/>
      <c r="F853" s="31"/>
      <c r="G853" s="31"/>
      <c r="H853" s="31"/>
      <c r="I853" s="31"/>
      <c r="J853" s="31"/>
      <c r="K853" s="31"/>
      <c r="L853" s="31"/>
      <c r="M853" s="31"/>
      <c r="N853" s="31"/>
      <c r="O853" s="31"/>
      <c r="P853" s="31"/>
      <c r="Q853" s="31"/>
      <c r="R853" s="31"/>
      <c r="S853" s="31"/>
      <c r="T853" s="31"/>
      <c r="U853" s="31"/>
    </row>
    <row r="854" spans="1:21" ht="11.25" customHeight="1" x14ac:dyDescent="0.2">
      <c r="A854" s="31"/>
      <c r="B854" s="31"/>
      <c r="C854" s="31"/>
      <c r="D854" s="34"/>
      <c r="E854" s="31"/>
      <c r="F854" s="31"/>
      <c r="G854" s="31"/>
      <c r="H854" s="31"/>
      <c r="I854" s="31"/>
      <c r="J854" s="31"/>
      <c r="K854" s="31"/>
      <c r="L854" s="31"/>
      <c r="M854" s="31"/>
      <c r="N854" s="31"/>
      <c r="O854" s="31"/>
      <c r="P854" s="31"/>
      <c r="Q854" s="31"/>
      <c r="R854" s="31"/>
      <c r="S854" s="31"/>
      <c r="T854" s="31"/>
      <c r="U854" s="31"/>
    </row>
    <row r="855" spans="1:21" ht="11.25" customHeight="1" x14ac:dyDescent="0.2">
      <c r="A855" s="31"/>
      <c r="B855" s="31"/>
      <c r="C855" s="31"/>
      <c r="D855" s="34"/>
      <c r="E855" s="31"/>
      <c r="F855" s="31"/>
      <c r="G855" s="31"/>
      <c r="H855" s="31"/>
      <c r="I855" s="31"/>
      <c r="J855" s="31"/>
      <c r="K855" s="31"/>
      <c r="L855" s="31"/>
      <c r="M855" s="31"/>
      <c r="N855" s="31"/>
      <c r="O855" s="31"/>
      <c r="P855" s="31"/>
      <c r="Q855" s="31"/>
      <c r="R855" s="31"/>
      <c r="S855" s="31"/>
      <c r="T855" s="31"/>
      <c r="U855" s="31"/>
    </row>
    <row r="856" spans="1:21" ht="11.25" customHeight="1" x14ac:dyDescent="0.2">
      <c r="A856" s="31"/>
      <c r="B856" s="31"/>
      <c r="C856" s="31"/>
      <c r="D856" s="34"/>
      <c r="E856" s="31"/>
      <c r="F856" s="31"/>
      <c r="G856" s="31"/>
      <c r="H856" s="31"/>
      <c r="I856" s="31"/>
      <c r="J856" s="31"/>
      <c r="K856" s="31"/>
      <c r="L856" s="31"/>
      <c r="M856" s="31"/>
      <c r="N856" s="31"/>
      <c r="O856" s="31"/>
      <c r="P856" s="31"/>
      <c r="Q856" s="31"/>
      <c r="R856" s="31"/>
      <c r="S856" s="31"/>
      <c r="T856" s="31"/>
      <c r="U856" s="31"/>
    </row>
    <row r="857" spans="1:21" ht="11.25" customHeight="1" x14ac:dyDescent="0.2">
      <c r="A857" s="31"/>
      <c r="B857" s="31"/>
      <c r="C857" s="31"/>
      <c r="D857" s="34"/>
      <c r="E857" s="31"/>
      <c r="F857" s="31"/>
      <c r="G857" s="31"/>
      <c r="H857" s="31"/>
      <c r="I857" s="31"/>
      <c r="J857" s="31"/>
      <c r="K857" s="31"/>
      <c r="L857" s="31"/>
      <c r="M857" s="31"/>
      <c r="N857" s="31"/>
      <c r="O857" s="31"/>
      <c r="P857" s="31"/>
      <c r="Q857" s="31"/>
      <c r="R857" s="31"/>
      <c r="S857" s="31"/>
      <c r="T857" s="31"/>
      <c r="U857" s="31"/>
    </row>
    <row r="858" spans="1:21" ht="11.25" customHeight="1" x14ac:dyDescent="0.2">
      <c r="A858" s="31"/>
      <c r="B858" s="31"/>
      <c r="C858" s="31"/>
      <c r="D858" s="34"/>
      <c r="E858" s="31"/>
      <c r="F858" s="31"/>
      <c r="G858" s="31"/>
      <c r="H858" s="31"/>
      <c r="I858" s="31"/>
      <c r="J858" s="31"/>
      <c r="K858" s="31"/>
      <c r="L858" s="31"/>
      <c r="M858" s="31"/>
      <c r="N858" s="31"/>
      <c r="O858" s="31"/>
      <c r="P858" s="31"/>
      <c r="Q858" s="31"/>
      <c r="R858" s="31"/>
      <c r="S858" s="31"/>
      <c r="T858" s="31"/>
      <c r="U858" s="31"/>
    </row>
    <row r="859" spans="1:21" ht="11.25" customHeight="1" x14ac:dyDescent="0.2">
      <c r="A859" s="31"/>
      <c r="B859" s="31"/>
      <c r="C859" s="31"/>
      <c r="D859" s="34"/>
      <c r="E859" s="31"/>
      <c r="F859" s="31"/>
      <c r="G859" s="31"/>
      <c r="H859" s="31"/>
      <c r="I859" s="31"/>
      <c r="J859" s="31"/>
      <c r="K859" s="31"/>
      <c r="L859" s="31"/>
      <c r="M859" s="31"/>
      <c r="N859" s="31"/>
      <c r="O859" s="31"/>
      <c r="P859" s="31"/>
      <c r="Q859" s="31"/>
      <c r="R859" s="31"/>
      <c r="S859" s="31"/>
      <c r="T859" s="31"/>
      <c r="U859" s="31"/>
    </row>
    <row r="860" spans="1:21" ht="11.25" customHeight="1" x14ac:dyDescent="0.2">
      <c r="A860" s="31"/>
      <c r="B860" s="31"/>
      <c r="C860" s="31"/>
      <c r="D860" s="34"/>
      <c r="E860" s="31"/>
      <c r="F860" s="31"/>
      <c r="G860" s="31"/>
      <c r="H860" s="31"/>
      <c r="I860" s="31"/>
      <c r="J860" s="31"/>
      <c r="K860" s="31"/>
      <c r="L860" s="31"/>
      <c r="M860" s="31"/>
      <c r="N860" s="31"/>
      <c r="O860" s="31"/>
      <c r="P860" s="31"/>
      <c r="Q860" s="31"/>
      <c r="R860" s="31"/>
      <c r="S860" s="31"/>
      <c r="T860" s="31"/>
      <c r="U860" s="31"/>
    </row>
    <row r="861" spans="1:21" ht="11.25" customHeight="1" x14ac:dyDescent="0.2">
      <c r="A861" s="31"/>
      <c r="B861" s="31"/>
      <c r="C861" s="31"/>
      <c r="D861" s="34"/>
      <c r="E861" s="31"/>
      <c r="F861" s="31"/>
      <c r="G861" s="31"/>
      <c r="H861" s="31"/>
      <c r="I861" s="31"/>
      <c r="J861" s="31"/>
      <c r="K861" s="31"/>
      <c r="L861" s="31"/>
      <c r="M861" s="31"/>
      <c r="N861" s="31"/>
      <c r="O861" s="31"/>
      <c r="P861" s="31"/>
      <c r="Q861" s="31"/>
      <c r="R861" s="31"/>
      <c r="S861" s="31"/>
      <c r="T861" s="31"/>
      <c r="U861" s="31"/>
    </row>
    <row r="862" spans="1:21" ht="11.25" customHeight="1" x14ac:dyDescent="0.2">
      <c r="A862" s="31"/>
      <c r="B862" s="31"/>
      <c r="C862" s="31"/>
      <c r="D862" s="34"/>
      <c r="E862" s="31"/>
      <c r="F862" s="31"/>
      <c r="G862" s="31"/>
      <c r="H862" s="31"/>
      <c r="I862" s="31"/>
      <c r="J862" s="31"/>
      <c r="K862" s="31"/>
      <c r="L862" s="31"/>
      <c r="M862" s="31"/>
      <c r="N862" s="31"/>
      <c r="O862" s="31"/>
      <c r="P862" s="31"/>
      <c r="Q862" s="31"/>
      <c r="R862" s="31"/>
      <c r="S862" s="31"/>
      <c r="T862" s="31"/>
      <c r="U862" s="31"/>
    </row>
    <row r="863" spans="1:21" ht="11.25" customHeight="1" x14ac:dyDescent="0.2">
      <c r="A863" s="31"/>
      <c r="B863" s="31"/>
      <c r="C863" s="31"/>
      <c r="D863" s="34"/>
      <c r="E863" s="31"/>
      <c r="F863" s="31"/>
      <c r="G863" s="31"/>
      <c r="H863" s="31"/>
      <c r="I863" s="31"/>
      <c r="J863" s="31"/>
      <c r="K863" s="31"/>
      <c r="L863" s="31"/>
      <c r="M863" s="31"/>
      <c r="N863" s="31"/>
      <c r="O863" s="31"/>
      <c r="P863" s="31"/>
      <c r="Q863" s="31"/>
      <c r="R863" s="31"/>
      <c r="S863" s="31"/>
      <c r="T863" s="31"/>
      <c r="U863" s="31"/>
    </row>
    <row r="864" spans="1:21" ht="11.25" customHeight="1" x14ac:dyDescent="0.2">
      <c r="A864" s="31"/>
      <c r="B864" s="31"/>
      <c r="C864" s="31"/>
      <c r="D864" s="34"/>
      <c r="E864" s="31"/>
      <c r="F864" s="31"/>
      <c r="G864" s="31"/>
      <c r="H864" s="31"/>
      <c r="I864" s="31"/>
      <c r="J864" s="31"/>
      <c r="K864" s="31"/>
      <c r="L864" s="31"/>
      <c r="M864" s="31"/>
      <c r="N864" s="31"/>
      <c r="O864" s="31"/>
      <c r="P864" s="31"/>
      <c r="Q864" s="31"/>
      <c r="R864" s="31"/>
      <c r="S864" s="31"/>
      <c r="T864" s="31"/>
      <c r="U864" s="31"/>
    </row>
    <row r="865" spans="1:21" ht="11.25" customHeight="1" x14ac:dyDescent="0.2">
      <c r="A865" s="31"/>
      <c r="B865" s="31"/>
      <c r="C865" s="31"/>
      <c r="D865" s="34"/>
      <c r="E865" s="31"/>
      <c r="F865" s="31"/>
      <c r="G865" s="31"/>
      <c r="H865" s="31"/>
      <c r="I865" s="31"/>
      <c r="J865" s="31"/>
      <c r="K865" s="31"/>
      <c r="L865" s="31"/>
      <c r="M865" s="31"/>
      <c r="N865" s="31"/>
      <c r="O865" s="31"/>
      <c r="P865" s="31"/>
      <c r="Q865" s="31"/>
      <c r="R865" s="31"/>
      <c r="S865" s="31"/>
      <c r="T865" s="31"/>
      <c r="U865" s="31"/>
    </row>
    <row r="866" spans="1:21" ht="11.25" customHeight="1" x14ac:dyDescent="0.2">
      <c r="A866" s="31"/>
      <c r="B866" s="31"/>
      <c r="C866" s="31"/>
      <c r="D866" s="34"/>
      <c r="E866" s="31"/>
      <c r="F866" s="31"/>
      <c r="G866" s="31"/>
      <c r="H866" s="31"/>
      <c r="I866" s="31"/>
      <c r="J866" s="31"/>
      <c r="K866" s="31"/>
      <c r="L866" s="31"/>
      <c r="M866" s="31"/>
      <c r="N866" s="31"/>
      <c r="O866" s="31"/>
      <c r="P866" s="31"/>
      <c r="Q866" s="31"/>
      <c r="R866" s="31"/>
      <c r="S866" s="31"/>
      <c r="T866" s="31"/>
      <c r="U866" s="31"/>
    </row>
    <row r="867" spans="1:21" ht="11.25" customHeight="1" x14ac:dyDescent="0.2">
      <c r="A867" s="31"/>
      <c r="B867" s="31"/>
      <c r="C867" s="31"/>
      <c r="D867" s="34"/>
      <c r="E867" s="31"/>
      <c r="F867" s="31"/>
      <c r="G867" s="31"/>
      <c r="H867" s="31"/>
      <c r="I867" s="31"/>
      <c r="J867" s="31"/>
      <c r="K867" s="31"/>
      <c r="L867" s="31"/>
      <c r="M867" s="31"/>
      <c r="N867" s="31"/>
      <c r="O867" s="31"/>
      <c r="P867" s="31"/>
      <c r="Q867" s="31"/>
      <c r="R867" s="31"/>
      <c r="S867" s="31"/>
      <c r="T867" s="31"/>
      <c r="U867" s="31"/>
    </row>
    <row r="868" spans="1:21" ht="11.25" customHeight="1" x14ac:dyDescent="0.2">
      <c r="A868" s="31"/>
      <c r="B868" s="31"/>
      <c r="C868" s="31"/>
      <c r="D868" s="34"/>
      <c r="E868" s="31"/>
      <c r="F868" s="31"/>
      <c r="G868" s="31"/>
      <c r="H868" s="31"/>
      <c r="I868" s="31"/>
      <c r="J868" s="31"/>
      <c r="K868" s="31"/>
      <c r="L868" s="31"/>
      <c r="M868" s="31"/>
      <c r="N868" s="31"/>
      <c r="O868" s="31"/>
      <c r="P868" s="31"/>
      <c r="Q868" s="31"/>
      <c r="R868" s="31"/>
      <c r="S868" s="31"/>
      <c r="T868" s="31"/>
      <c r="U868" s="31"/>
    </row>
    <row r="869" spans="1:21" ht="11.25" customHeight="1" x14ac:dyDescent="0.2">
      <c r="A869" s="31"/>
      <c r="B869" s="31"/>
      <c r="C869" s="31"/>
      <c r="D869" s="34"/>
      <c r="E869" s="31"/>
      <c r="F869" s="31"/>
      <c r="G869" s="31"/>
      <c r="H869" s="31"/>
      <c r="I869" s="31"/>
      <c r="J869" s="31"/>
      <c r="K869" s="31"/>
      <c r="L869" s="31"/>
      <c r="M869" s="31"/>
      <c r="N869" s="31"/>
      <c r="O869" s="31"/>
      <c r="P869" s="31"/>
      <c r="Q869" s="31"/>
      <c r="R869" s="31"/>
      <c r="S869" s="31"/>
      <c r="T869" s="31"/>
      <c r="U869" s="31"/>
    </row>
    <row r="870" spans="1:21" ht="11.25" customHeight="1" x14ac:dyDescent="0.2">
      <c r="A870" s="31"/>
      <c r="B870" s="31"/>
      <c r="C870" s="31"/>
      <c r="D870" s="34"/>
      <c r="E870" s="31"/>
      <c r="F870" s="31"/>
      <c r="G870" s="31"/>
      <c r="H870" s="31"/>
      <c r="I870" s="31"/>
      <c r="J870" s="31"/>
      <c r="K870" s="31"/>
      <c r="L870" s="31"/>
      <c r="M870" s="31"/>
      <c r="N870" s="31"/>
      <c r="O870" s="31"/>
      <c r="P870" s="31"/>
      <c r="Q870" s="31"/>
      <c r="R870" s="31"/>
      <c r="S870" s="31"/>
      <c r="T870" s="31"/>
      <c r="U870" s="31"/>
    </row>
    <row r="871" spans="1:21" ht="11.25" customHeight="1" x14ac:dyDescent="0.2">
      <c r="A871" s="31"/>
      <c r="B871" s="31"/>
      <c r="C871" s="31"/>
      <c r="D871" s="34"/>
      <c r="E871" s="31"/>
      <c r="F871" s="31"/>
      <c r="G871" s="31"/>
      <c r="H871" s="31"/>
      <c r="I871" s="31"/>
      <c r="J871" s="31"/>
      <c r="K871" s="31"/>
      <c r="L871" s="31"/>
      <c r="M871" s="31"/>
      <c r="N871" s="31"/>
      <c r="O871" s="31"/>
      <c r="P871" s="31"/>
      <c r="Q871" s="31"/>
      <c r="R871" s="31"/>
      <c r="S871" s="31"/>
      <c r="T871" s="31"/>
      <c r="U871" s="31"/>
    </row>
    <row r="872" spans="1:21" ht="11.25" customHeight="1" x14ac:dyDescent="0.2">
      <c r="A872" s="31"/>
      <c r="B872" s="31"/>
      <c r="C872" s="31"/>
      <c r="D872" s="34"/>
      <c r="E872" s="31"/>
      <c r="F872" s="31"/>
      <c r="G872" s="31"/>
      <c r="H872" s="31"/>
      <c r="I872" s="31"/>
      <c r="J872" s="31"/>
      <c r="K872" s="31"/>
      <c r="L872" s="31"/>
      <c r="M872" s="31"/>
      <c r="N872" s="31"/>
      <c r="O872" s="31"/>
      <c r="P872" s="31"/>
      <c r="Q872" s="31"/>
      <c r="R872" s="31"/>
      <c r="S872" s="31"/>
      <c r="T872" s="31"/>
      <c r="U872" s="31"/>
    </row>
    <row r="873" spans="1:21" ht="11.25" customHeight="1" x14ac:dyDescent="0.2">
      <c r="A873" s="31"/>
      <c r="B873" s="31"/>
      <c r="C873" s="31"/>
      <c r="D873" s="34"/>
      <c r="E873" s="31"/>
      <c r="F873" s="31"/>
      <c r="G873" s="31"/>
      <c r="H873" s="31"/>
      <c r="I873" s="31"/>
      <c r="J873" s="31"/>
      <c r="K873" s="31"/>
      <c r="L873" s="31"/>
      <c r="M873" s="31"/>
      <c r="N873" s="31"/>
      <c r="O873" s="31"/>
      <c r="P873" s="31"/>
      <c r="Q873" s="31"/>
      <c r="R873" s="31"/>
      <c r="S873" s="31"/>
      <c r="T873" s="31"/>
      <c r="U873" s="31"/>
    </row>
    <row r="874" spans="1:21" ht="11.25" customHeight="1" x14ac:dyDescent="0.2">
      <c r="A874" s="31"/>
      <c r="B874" s="31"/>
      <c r="C874" s="31"/>
      <c r="D874" s="34"/>
      <c r="E874" s="31"/>
      <c r="F874" s="31"/>
      <c r="G874" s="31"/>
      <c r="H874" s="31"/>
      <c r="I874" s="31"/>
      <c r="J874" s="31"/>
      <c r="K874" s="31"/>
      <c r="L874" s="31"/>
      <c r="M874" s="31"/>
      <c r="N874" s="31"/>
      <c r="O874" s="31"/>
      <c r="P874" s="31"/>
      <c r="Q874" s="31"/>
      <c r="R874" s="31"/>
      <c r="S874" s="31"/>
      <c r="T874" s="31"/>
      <c r="U874" s="31"/>
    </row>
    <row r="875" spans="1:21" ht="11.25" customHeight="1" x14ac:dyDescent="0.2">
      <c r="A875" s="31"/>
      <c r="B875" s="31"/>
      <c r="C875" s="31"/>
      <c r="D875" s="34"/>
      <c r="E875" s="31"/>
      <c r="F875" s="31"/>
      <c r="G875" s="31"/>
      <c r="H875" s="31"/>
      <c r="I875" s="31"/>
      <c r="J875" s="31"/>
      <c r="K875" s="31"/>
      <c r="L875" s="31"/>
      <c r="M875" s="31"/>
      <c r="N875" s="31"/>
      <c r="O875" s="31"/>
      <c r="P875" s="31"/>
      <c r="Q875" s="31"/>
      <c r="R875" s="31"/>
      <c r="S875" s="31"/>
      <c r="T875" s="31"/>
      <c r="U875" s="31"/>
    </row>
    <row r="876" spans="1:21" ht="11.25" customHeight="1" x14ac:dyDescent="0.2">
      <c r="A876" s="31"/>
      <c r="B876" s="31"/>
      <c r="C876" s="31"/>
      <c r="D876" s="34"/>
      <c r="E876" s="31"/>
      <c r="F876" s="31"/>
      <c r="G876" s="31"/>
      <c r="H876" s="31"/>
      <c r="I876" s="31"/>
      <c r="J876" s="31"/>
      <c r="K876" s="31"/>
      <c r="L876" s="31"/>
      <c r="M876" s="31"/>
      <c r="N876" s="31"/>
      <c r="O876" s="31"/>
      <c r="P876" s="31"/>
      <c r="Q876" s="31"/>
      <c r="R876" s="31"/>
      <c r="S876" s="31"/>
      <c r="T876" s="31"/>
      <c r="U876" s="31"/>
    </row>
    <row r="877" spans="1:21" ht="11.25" customHeight="1" x14ac:dyDescent="0.2">
      <c r="A877" s="31"/>
      <c r="B877" s="31"/>
      <c r="C877" s="31"/>
      <c r="D877" s="34"/>
      <c r="E877" s="31"/>
      <c r="F877" s="31"/>
      <c r="G877" s="31"/>
      <c r="H877" s="31"/>
      <c r="I877" s="31"/>
      <c r="J877" s="31"/>
      <c r="K877" s="31"/>
      <c r="L877" s="31"/>
      <c r="M877" s="31"/>
      <c r="N877" s="31"/>
      <c r="O877" s="31"/>
      <c r="P877" s="31"/>
      <c r="Q877" s="31"/>
      <c r="R877" s="31"/>
      <c r="S877" s="31"/>
      <c r="T877" s="31"/>
      <c r="U877" s="31"/>
    </row>
    <row r="878" spans="1:21" ht="11.25" customHeight="1" x14ac:dyDescent="0.2">
      <c r="A878" s="31"/>
      <c r="B878" s="31"/>
      <c r="C878" s="31"/>
      <c r="D878" s="34"/>
      <c r="E878" s="31"/>
      <c r="F878" s="31"/>
      <c r="G878" s="31"/>
      <c r="H878" s="31"/>
      <c r="I878" s="31"/>
      <c r="J878" s="31"/>
      <c r="K878" s="31"/>
      <c r="L878" s="31"/>
      <c r="M878" s="31"/>
      <c r="N878" s="31"/>
      <c r="O878" s="31"/>
      <c r="P878" s="31"/>
      <c r="Q878" s="31"/>
      <c r="R878" s="31"/>
      <c r="S878" s="31"/>
      <c r="T878" s="31"/>
      <c r="U878" s="31"/>
    </row>
    <row r="879" spans="1:21" ht="11.25" customHeight="1" x14ac:dyDescent="0.2">
      <c r="A879" s="31"/>
      <c r="B879" s="31"/>
      <c r="C879" s="31"/>
      <c r="D879" s="34"/>
      <c r="E879" s="31"/>
      <c r="F879" s="31"/>
      <c r="G879" s="31"/>
      <c r="H879" s="31"/>
      <c r="I879" s="31"/>
      <c r="J879" s="31"/>
      <c r="K879" s="31"/>
      <c r="L879" s="31"/>
      <c r="M879" s="31"/>
      <c r="N879" s="31"/>
      <c r="O879" s="31"/>
      <c r="P879" s="31"/>
      <c r="Q879" s="31"/>
      <c r="R879" s="31"/>
      <c r="S879" s="31"/>
      <c r="T879" s="31"/>
      <c r="U879" s="31"/>
    </row>
    <row r="880" spans="1:21" ht="11.25" customHeight="1" x14ac:dyDescent="0.2">
      <c r="A880" s="31"/>
      <c r="B880" s="31"/>
      <c r="C880" s="31"/>
      <c r="D880" s="34"/>
      <c r="E880" s="31"/>
      <c r="F880" s="31"/>
      <c r="G880" s="31"/>
      <c r="H880" s="31"/>
      <c r="I880" s="31"/>
      <c r="J880" s="31"/>
      <c r="K880" s="31"/>
      <c r="L880" s="31"/>
      <c r="M880" s="31"/>
      <c r="N880" s="31"/>
      <c r="O880" s="31"/>
      <c r="P880" s="31"/>
      <c r="Q880" s="31"/>
      <c r="R880" s="31"/>
      <c r="S880" s="31"/>
      <c r="T880" s="31"/>
      <c r="U880" s="31"/>
    </row>
    <row r="881" spans="1:21" ht="11.25" customHeight="1" x14ac:dyDescent="0.2">
      <c r="A881" s="31"/>
      <c r="B881" s="31"/>
      <c r="C881" s="31"/>
      <c r="D881" s="34"/>
      <c r="E881" s="31"/>
      <c r="F881" s="31"/>
      <c r="G881" s="31"/>
      <c r="H881" s="31"/>
      <c r="I881" s="31"/>
      <c r="J881" s="31"/>
      <c r="K881" s="31"/>
      <c r="L881" s="31"/>
      <c r="M881" s="31"/>
      <c r="N881" s="31"/>
      <c r="O881" s="31"/>
      <c r="P881" s="31"/>
      <c r="Q881" s="31"/>
      <c r="R881" s="31"/>
      <c r="S881" s="31"/>
      <c r="T881" s="31"/>
      <c r="U881" s="31"/>
    </row>
    <row r="882" spans="1:21" ht="11.25" customHeight="1" x14ac:dyDescent="0.2">
      <c r="A882" s="31"/>
      <c r="B882" s="31"/>
      <c r="C882" s="31"/>
      <c r="D882" s="34"/>
      <c r="E882" s="31"/>
      <c r="F882" s="31"/>
      <c r="G882" s="31"/>
      <c r="H882" s="31"/>
      <c r="I882" s="31"/>
      <c r="J882" s="31"/>
      <c r="K882" s="31"/>
      <c r="L882" s="31"/>
      <c r="M882" s="31"/>
      <c r="N882" s="31"/>
      <c r="O882" s="31"/>
      <c r="P882" s="31"/>
      <c r="Q882" s="31"/>
      <c r="R882" s="31"/>
      <c r="S882" s="31"/>
      <c r="T882" s="31"/>
      <c r="U882" s="31"/>
    </row>
    <row r="883" spans="1:21" ht="11.25" customHeight="1" x14ac:dyDescent="0.2">
      <c r="A883" s="31"/>
      <c r="B883" s="31"/>
      <c r="C883" s="31"/>
      <c r="D883" s="34"/>
      <c r="E883" s="31"/>
      <c r="F883" s="31"/>
      <c r="G883" s="31"/>
      <c r="H883" s="31"/>
      <c r="I883" s="31"/>
      <c r="J883" s="31"/>
      <c r="K883" s="31"/>
      <c r="L883" s="31"/>
      <c r="M883" s="31"/>
      <c r="N883" s="31"/>
      <c r="O883" s="31"/>
      <c r="P883" s="31"/>
      <c r="Q883" s="31"/>
      <c r="R883" s="31"/>
      <c r="S883" s="31"/>
      <c r="T883" s="31"/>
      <c r="U883" s="31"/>
    </row>
    <row r="884" spans="1:21" ht="11.25" customHeight="1" x14ac:dyDescent="0.2">
      <c r="A884" s="31"/>
      <c r="B884" s="31"/>
      <c r="C884" s="31"/>
      <c r="D884" s="34"/>
      <c r="E884" s="31"/>
      <c r="F884" s="31"/>
      <c r="G884" s="31"/>
      <c r="H884" s="31"/>
      <c r="I884" s="31"/>
      <c r="J884" s="31"/>
      <c r="K884" s="31"/>
      <c r="L884" s="31"/>
      <c r="M884" s="31"/>
      <c r="N884" s="31"/>
      <c r="O884" s="31"/>
      <c r="P884" s="31"/>
      <c r="Q884" s="31"/>
      <c r="R884" s="31"/>
      <c r="S884" s="31"/>
      <c r="T884" s="31"/>
      <c r="U884" s="31"/>
    </row>
    <row r="885" spans="1:21" ht="11.25" customHeight="1" x14ac:dyDescent="0.2">
      <c r="A885" s="31"/>
      <c r="B885" s="31"/>
      <c r="C885" s="31"/>
      <c r="D885" s="34"/>
      <c r="E885" s="31"/>
      <c r="F885" s="31"/>
      <c r="G885" s="31"/>
      <c r="H885" s="31"/>
      <c r="I885" s="31"/>
      <c r="J885" s="31"/>
      <c r="K885" s="31"/>
      <c r="L885" s="31"/>
      <c r="M885" s="31"/>
      <c r="N885" s="31"/>
      <c r="O885" s="31"/>
      <c r="P885" s="31"/>
      <c r="Q885" s="31"/>
      <c r="R885" s="31"/>
      <c r="S885" s="31"/>
      <c r="T885" s="31"/>
      <c r="U885" s="31"/>
    </row>
    <row r="886" spans="1:21" ht="11.25" customHeight="1" x14ac:dyDescent="0.2">
      <c r="A886" s="31"/>
      <c r="B886" s="31"/>
      <c r="C886" s="31"/>
      <c r="D886" s="34"/>
      <c r="E886" s="31"/>
      <c r="F886" s="31"/>
      <c r="G886" s="31"/>
      <c r="H886" s="31"/>
      <c r="I886" s="31"/>
      <c r="J886" s="31"/>
      <c r="K886" s="31"/>
      <c r="L886" s="31"/>
      <c r="M886" s="31"/>
      <c r="N886" s="31"/>
      <c r="O886" s="31"/>
      <c r="P886" s="31"/>
      <c r="Q886" s="31"/>
      <c r="R886" s="31"/>
      <c r="S886" s="31"/>
      <c r="T886" s="31"/>
      <c r="U886" s="31"/>
    </row>
    <row r="887" spans="1:21" ht="11.25" customHeight="1" x14ac:dyDescent="0.2">
      <c r="A887" s="31"/>
      <c r="B887" s="31"/>
      <c r="C887" s="31"/>
      <c r="D887" s="34"/>
      <c r="E887" s="31"/>
      <c r="F887" s="31"/>
      <c r="G887" s="31"/>
      <c r="H887" s="31"/>
      <c r="I887" s="31"/>
      <c r="J887" s="31"/>
      <c r="K887" s="31"/>
      <c r="L887" s="31"/>
      <c r="M887" s="31"/>
      <c r="N887" s="31"/>
      <c r="O887" s="31"/>
      <c r="P887" s="31"/>
      <c r="Q887" s="31"/>
      <c r="R887" s="31"/>
      <c r="S887" s="31"/>
      <c r="T887" s="31"/>
      <c r="U887" s="31"/>
    </row>
    <row r="888" spans="1:21" ht="11.25" customHeight="1" x14ac:dyDescent="0.2">
      <c r="A888" s="31"/>
      <c r="B888" s="31"/>
      <c r="C888" s="31"/>
      <c r="D888" s="34"/>
      <c r="E888" s="31"/>
      <c r="F888" s="31"/>
      <c r="G888" s="31"/>
      <c r="H888" s="31"/>
      <c r="I888" s="31"/>
      <c r="J888" s="31"/>
      <c r="K888" s="31"/>
      <c r="L888" s="31"/>
      <c r="M888" s="31"/>
      <c r="N888" s="31"/>
      <c r="O888" s="31"/>
      <c r="P888" s="31"/>
      <c r="Q888" s="31"/>
      <c r="R888" s="31"/>
      <c r="S888" s="31"/>
      <c r="T888" s="31"/>
      <c r="U888" s="31"/>
    </row>
    <row r="889" spans="1:21" ht="11.25" customHeight="1" x14ac:dyDescent="0.2">
      <c r="A889" s="31"/>
      <c r="B889" s="31"/>
      <c r="C889" s="31"/>
      <c r="D889" s="34"/>
      <c r="E889" s="31"/>
      <c r="F889" s="31"/>
      <c r="G889" s="31"/>
      <c r="H889" s="31"/>
      <c r="I889" s="31"/>
      <c r="J889" s="31"/>
      <c r="K889" s="31"/>
      <c r="L889" s="31"/>
      <c r="M889" s="31"/>
      <c r="N889" s="31"/>
      <c r="O889" s="31"/>
      <c r="P889" s="31"/>
      <c r="Q889" s="31"/>
      <c r="R889" s="31"/>
      <c r="S889" s="31"/>
      <c r="T889" s="31"/>
      <c r="U889" s="31"/>
    </row>
    <row r="890" spans="1:21" ht="11.25" customHeight="1" x14ac:dyDescent="0.2">
      <c r="A890" s="31"/>
      <c r="B890" s="31"/>
      <c r="C890" s="31"/>
      <c r="D890" s="34"/>
      <c r="E890" s="31"/>
      <c r="F890" s="31"/>
      <c r="G890" s="31"/>
      <c r="H890" s="31"/>
      <c r="I890" s="31"/>
      <c r="J890" s="31"/>
      <c r="K890" s="31"/>
      <c r="L890" s="31"/>
      <c r="M890" s="31"/>
      <c r="N890" s="31"/>
      <c r="O890" s="31"/>
      <c r="P890" s="31"/>
      <c r="Q890" s="31"/>
      <c r="R890" s="31"/>
      <c r="S890" s="31"/>
      <c r="T890" s="31"/>
      <c r="U890" s="31"/>
    </row>
    <row r="891" spans="1:21" ht="11.25" customHeight="1" x14ac:dyDescent="0.2">
      <c r="A891" s="31"/>
      <c r="B891" s="31"/>
      <c r="C891" s="31"/>
      <c r="D891" s="34"/>
      <c r="E891" s="31"/>
      <c r="F891" s="31"/>
      <c r="G891" s="31"/>
      <c r="H891" s="31"/>
      <c r="I891" s="31"/>
      <c r="J891" s="31"/>
      <c r="K891" s="31"/>
      <c r="L891" s="31"/>
      <c r="M891" s="31"/>
      <c r="N891" s="31"/>
      <c r="O891" s="31"/>
      <c r="P891" s="31"/>
      <c r="Q891" s="31"/>
      <c r="R891" s="31"/>
      <c r="S891" s="31"/>
      <c r="T891" s="31"/>
      <c r="U891" s="31"/>
    </row>
    <row r="892" spans="1:21" ht="11.25" customHeight="1" x14ac:dyDescent="0.2">
      <c r="A892" s="31"/>
      <c r="B892" s="31"/>
      <c r="C892" s="31"/>
      <c r="D892" s="34"/>
      <c r="E892" s="31"/>
      <c r="F892" s="31"/>
      <c r="G892" s="31"/>
      <c r="H892" s="31"/>
      <c r="I892" s="31"/>
      <c r="J892" s="31"/>
      <c r="K892" s="31"/>
      <c r="L892" s="31"/>
      <c r="M892" s="31"/>
      <c r="N892" s="31"/>
      <c r="O892" s="31"/>
      <c r="P892" s="31"/>
      <c r="Q892" s="31"/>
      <c r="R892" s="31"/>
      <c r="S892" s="31"/>
      <c r="T892" s="31"/>
      <c r="U892" s="31"/>
    </row>
    <row r="893" spans="1:21" ht="11.25" customHeight="1" x14ac:dyDescent="0.2">
      <c r="A893" s="31"/>
      <c r="B893" s="31"/>
      <c r="C893" s="31"/>
      <c r="D893" s="34"/>
      <c r="E893" s="31"/>
      <c r="F893" s="31"/>
      <c r="G893" s="31"/>
      <c r="H893" s="31"/>
      <c r="I893" s="31"/>
      <c r="J893" s="31"/>
      <c r="K893" s="31"/>
      <c r="L893" s="31"/>
      <c r="M893" s="31"/>
      <c r="N893" s="31"/>
      <c r="O893" s="31"/>
      <c r="P893" s="31"/>
      <c r="Q893" s="31"/>
      <c r="R893" s="31"/>
      <c r="S893" s="31"/>
      <c r="T893" s="31"/>
      <c r="U893" s="31"/>
    </row>
    <row r="894" spans="1:21" ht="11.25" customHeight="1" x14ac:dyDescent="0.2">
      <c r="A894" s="31"/>
      <c r="B894" s="31"/>
      <c r="C894" s="31"/>
      <c r="D894" s="34"/>
      <c r="E894" s="31"/>
      <c r="F894" s="31"/>
      <c r="G894" s="31"/>
      <c r="H894" s="31"/>
      <c r="I894" s="31"/>
      <c r="J894" s="31"/>
      <c r="K894" s="31"/>
      <c r="L894" s="31"/>
      <c r="M894" s="31"/>
      <c r="N894" s="31"/>
      <c r="O894" s="31"/>
      <c r="P894" s="31"/>
      <c r="Q894" s="31"/>
      <c r="R894" s="31"/>
      <c r="S894" s="31"/>
      <c r="T894" s="31"/>
      <c r="U894" s="31"/>
    </row>
    <row r="895" spans="1:21" ht="11.25" customHeight="1" x14ac:dyDescent="0.2">
      <c r="A895" s="31"/>
      <c r="B895" s="31"/>
      <c r="C895" s="31"/>
      <c r="D895" s="34"/>
      <c r="E895" s="31"/>
      <c r="F895" s="31"/>
      <c r="G895" s="31"/>
      <c r="H895" s="31"/>
      <c r="I895" s="31"/>
      <c r="J895" s="31"/>
      <c r="K895" s="31"/>
      <c r="L895" s="31"/>
      <c r="M895" s="31"/>
      <c r="N895" s="31"/>
      <c r="O895" s="31"/>
      <c r="P895" s="31"/>
      <c r="Q895" s="31"/>
      <c r="R895" s="31"/>
      <c r="S895" s="31"/>
      <c r="T895" s="31"/>
      <c r="U895" s="31"/>
    </row>
    <row r="896" spans="1:21" ht="11.25" customHeight="1" x14ac:dyDescent="0.2">
      <c r="A896" s="31"/>
      <c r="B896" s="31"/>
      <c r="C896" s="31"/>
      <c r="D896" s="34"/>
      <c r="E896" s="31"/>
      <c r="F896" s="31"/>
      <c r="G896" s="31"/>
      <c r="H896" s="31"/>
      <c r="I896" s="31"/>
      <c r="J896" s="31"/>
      <c r="K896" s="31"/>
      <c r="L896" s="31"/>
      <c r="M896" s="31"/>
      <c r="N896" s="31"/>
      <c r="O896" s="31"/>
      <c r="P896" s="31"/>
      <c r="Q896" s="31"/>
      <c r="R896" s="31"/>
      <c r="S896" s="31"/>
      <c r="T896" s="31"/>
      <c r="U896" s="31"/>
    </row>
    <row r="897" spans="1:21" ht="11.25" customHeight="1" x14ac:dyDescent="0.2">
      <c r="A897" s="31"/>
      <c r="B897" s="31"/>
      <c r="C897" s="31"/>
      <c r="D897" s="34"/>
      <c r="E897" s="31"/>
      <c r="F897" s="31"/>
      <c r="G897" s="31"/>
      <c r="H897" s="31"/>
      <c r="I897" s="31"/>
      <c r="J897" s="31"/>
      <c r="K897" s="31"/>
      <c r="L897" s="31"/>
      <c r="M897" s="31"/>
      <c r="N897" s="31"/>
      <c r="O897" s="31"/>
      <c r="P897" s="31"/>
      <c r="Q897" s="31"/>
      <c r="R897" s="31"/>
      <c r="S897" s="31"/>
      <c r="T897" s="31"/>
      <c r="U897" s="31"/>
    </row>
    <row r="898" spans="1:21" ht="11.25" customHeight="1" x14ac:dyDescent="0.2">
      <c r="A898" s="31"/>
      <c r="B898" s="31"/>
      <c r="C898" s="31"/>
      <c r="D898" s="34"/>
      <c r="E898" s="31"/>
      <c r="F898" s="31"/>
      <c r="G898" s="31"/>
      <c r="H898" s="31"/>
      <c r="I898" s="31"/>
      <c r="J898" s="31"/>
      <c r="K898" s="31"/>
      <c r="L898" s="31"/>
      <c r="M898" s="31"/>
      <c r="N898" s="31"/>
      <c r="O898" s="31"/>
      <c r="P898" s="31"/>
      <c r="Q898" s="31"/>
      <c r="R898" s="31"/>
      <c r="S898" s="31"/>
      <c r="T898" s="31"/>
      <c r="U898" s="31"/>
    </row>
    <row r="899" spans="1:21" ht="11.25" customHeight="1" x14ac:dyDescent="0.2">
      <c r="A899" s="31"/>
      <c r="B899" s="31"/>
      <c r="C899" s="31"/>
      <c r="D899" s="34"/>
      <c r="E899" s="31"/>
      <c r="F899" s="31"/>
      <c r="G899" s="31"/>
      <c r="H899" s="31"/>
      <c r="I899" s="31"/>
      <c r="J899" s="31"/>
      <c r="K899" s="31"/>
      <c r="L899" s="31"/>
      <c r="M899" s="31"/>
      <c r="N899" s="31"/>
      <c r="O899" s="31"/>
      <c r="P899" s="31"/>
      <c r="Q899" s="31"/>
      <c r="R899" s="31"/>
      <c r="S899" s="31"/>
      <c r="T899" s="31"/>
      <c r="U899" s="31"/>
    </row>
    <row r="900" spans="1:21" ht="11.25" customHeight="1" x14ac:dyDescent="0.2">
      <c r="A900" s="31"/>
      <c r="B900" s="31"/>
      <c r="C900" s="31"/>
      <c r="D900" s="34"/>
      <c r="E900" s="31"/>
      <c r="F900" s="31"/>
      <c r="G900" s="31"/>
      <c r="H900" s="31"/>
      <c r="I900" s="31"/>
      <c r="J900" s="31"/>
      <c r="K900" s="31"/>
      <c r="L900" s="31"/>
      <c r="M900" s="31"/>
      <c r="N900" s="31"/>
      <c r="O900" s="31"/>
      <c r="P900" s="31"/>
      <c r="Q900" s="31"/>
      <c r="R900" s="31"/>
      <c r="S900" s="31"/>
      <c r="T900" s="31"/>
      <c r="U900" s="31"/>
    </row>
    <row r="901" spans="1:21" ht="11.25" customHeight="1" x14ac:dyDescent="0.2">
      <c r="A901" s="31"/>
      <c r="B901" s="31"/>
      <c r="C901" s="31"/>
      <c r="D901" s="34"/>
      <c r="E901" s="31"/>
      <c r="F901" s="31"/>
      <c r="G901" s="31"/>
      <c r="H901" s="31"/>
      <c r="I901" s="31"/>
      <c r="J901" s="31"/>
      <c r="K901" s="31"/>
      <c r="L901" s="31"/>
      <c r="M901" s="31"/>
      <c r="N901" s="31"/>
      <c r="O901" s="31"/>
      <c r="P901" s="31"/>
      <c r="Q901" s="31"/>
      <c r="R901" s="31"/>
      <c r="S901" s="31"/>
      <c r="T901" s="31"/>
      <c r="U901" s="31"/>
    </row>
    <row r="902" spans="1:21" ht="11.25" customHeight="1" x14ac:dyDescent="0.2">
      <c r="A902" s="31"/>
      <c r="B902" s="31"/>
      <c r="C902" s="31"/>
      <c r="D902" s="34"/>
      <c r="E902" s="31"/>
      <c r="F902" s="31"/>
      <c r="G902" s="31"/>
      <c r="H902" s="31"/>
      <c r="I902" s="31"/>
      <c r="J902" s="31"/>
      <c r="K902" s="31"/>
      <c r="L902" s="31"/>
      <c r="M902" s="31"/>
      <c r="N902" s="31"/>
      <c r="O902" s="31"/>
      <c r="P902" s="31"/>
      <c r="Q902" s="31"/>
      <c r="R902" s="31"/>
      <c r="S902" s="31"/>
      <c r="T902" s="31"/>
      <c r="U902" s="31"/>
    </row>
    <row r="903" spans="1:21" ht="11.25" customHeight="1" x14ac:dyDescent="0.2">
      <c r="A903" s="31"/>
      <c r="B903" s="31"/>
      <c r="C903" s="31"/>
      <c r="D903" s="34"/>
      <c r="E903" s="31"/>
      <c r="F903" s="31"/>
      <c r="G903" s="31"/>
      <c r="H903" s="31"/>
      <c r="I903" s="31"/>
      <c r="J903" s="31"/>
      <c r="K903" s="31"/>
      <c r="L903" s="31"/>
      <c r="M903" s="31"/>
      <c r="N903" s="31"/>
      <c r="O903" s="31"/>
      <c r="P903" s="31"/>
      <c r="Q903" s="31"/>
      <c r="R903" s="31"/>
      <c r="S903" s="31"/>
      <c r="T903" s="31"/>
      <c r="U903" s="31"/>
    </row>
    <row r="904" spans="1:21" ht="11.25" customHeight="1" x14ac:dyDescent="0.2">
      <c r="A904" s="31"/>
      <c r="B904" s="31"/>
      <c r="C904" s="31"/>
      <c r="D904" s="34"/>
      <c r="E904" s="31"/>
      <c r="F904" s="31"/>
      <c r="G904" s="31"/>
      <c r="H904" s="31"/>
      <c r="I904" s="31"/>
      <c r="J904" s="31"/>
      <c r="K904" s="31"/>
      <c r="L904" s="31"/>
      <c r="M904" s="31"/>
      <c r="N904" s="31"/>
      <c r="O904" s="31"/>
      <c r="P904" s="31"/>
      <c r="Q904" s="31"/>
      <c r="R904" s="31"/>
      <c r="S904" s="31"/>
      <c r="T904" s="31"/>
      <c r="U904" s="31"/>
    </row>
    <row r="905" spans="1:21" ht="11.25" customHeight="1" x14ac:dyDescent="0.2">
      <c r="A905" s="31"/>
      <c r="B905" s="31"/>
      <c r="C905" s="31"/>
      <c r="D905" s="34"/>
      <c r="E905" s="31"/>
      <c r="F905" s="31"/>
      <c r="G905" s="31"/>
      <c r="H905" s="31"/>
      <c r="I905" s="31"/>
      <c r="J905" s="31"/>
      <c r="K905" s="31"/>
      <c r="L905" s="31"/>
      <c r="M905" s="31"/>
      <c r="N905" s="31"/>
      <c r="O905" s="31"/>
      <c r="P905" s="31"/>
      <c r="Q905" s="31"/>
      <c r="R905" s="31"/>
      <c r="S905" s="31"/>
      <c r="T905" s="31"/>
      <c r="U905" s="31"/>
    </row>
    <row r="906" spans="1:21" ht="11.25" customHeight="1" x14ac:dyDescent="0.2">
      <c r="A906" s="31"/>
      <c r="B906" s="31"/>
      <c r="C906" s="31"/>
      <c r="D906" s="34"/>
      <c r="E906" s="31"/>
      <c r="F906" s="31"/>
      <c r="G906" s="31"/>
      <c r="H906" s="31"/>
      <c r="I906" s="31"/>
      <c r="J906" s="31"/>
      <c r="K906" s="31"/>
      <c r="L906" s="31"/>
      <c r="M906" s="31"/>
      <c r="N906" s="31"/>
      <c r="O906" s="31"/>
      <c r="P906" s="31"/>
      <c r="Q906" s="31"/>
      <c r="R906" s="31"/>
      <c r="S906" s="31"/>
      <c r="T906" s="31"/>
      <c r="U906" s="31"/>
    </row>
    <row r="907" spans="1:21" ht="11.25" customHeight="1" x14ac:dyDescent="0.2">
      <c r="A907" s="31"/>
      <c r="B907" s="31"/>
      <c r="C907" s="31"/>
      <c r="D907" s="34"/>
      <c r="E907" s="31"/>
      <c r="F907" s="31"/>
      <c r="G907" s="31"/>
      <c r="H907" s="31"/>
      <c r="I907" s="31"/>
      <c r="J907" s="31"/>
      <c r="K907" s="31"/>
      <c r="L907" s="31"/>
      <c r="M907" s="31"/>
      <c r="N907" s="31"/>
      <c r="O907" s="31"/>
      <c r="P907" s="31"/>
      <c r="Q907" s="31"/>
      <c r="R907" s="31"/>
      <c r="S907" s="31"/>
      <c r="T907" s="31"/>
      <c r="U907" s="31"/>
    </row>
    <row r="908" spans="1:21" ht="11.25" customHeight="1" x14ac:dyDescent="0.2">
      <c r="A908" s="31"/>
      <c r="B908" s="31"/>
      <c r="C908" s="31"/>
      <c r="D908" s="34"/>
      <c r="E908" s="31"/>
      <c r="F908" s="31"/>
      <c r="G908" s="31"/>
      <c r="H908" s="31"/>
      <c r="I908" s="31"/>
      <c r="J908" s="31"/>
      <c r="K908" s="31"/>
      <c r="L908" s="31"/>
      <c r="M908" s="31"/>
      <c r="N908" s="31"/>
      <c r="O908" s="31"/>
      <c r="P908" s="31"/>
      <c r="Q908" s="31"/>
      <c r="R908" s="31"/>
      <c r="S908" s="31"/>
      <c r="T908" s="31"/>
      <c r="U908" s="31"/>
    </row>
    <row r="909" spans="1:21" ht="11.25" customHeight="1" x14ac:dyDescent="0.2">
      <c r="A909" s="31"/>
      <c r="B909" s="31"/>
      <c r="C909" s="31"/>
      <c r="D909" s="34"/>
      <c r="E909" s="31"/>
      <c r="F909" s="31"/>
      <c r="G909" s="31"/>
      <c r="H909" s="31"/>
      <c r="I909" s="31"/>
      <c r="J909" s="31"/>
      <c r="K909" s="31"/>
      <c r="L909" s="31"/>
      <c r="M909" s="31"/>
      <c r="N909" s="31"/>
      <c r="O909" s="31"/>
      <c r="P909" s="31"/>
      <c r="Q909" s="31"/>
      <c r="R909" s="31"/>
      <c r="S909" s="31"/>
      <c r="T909" s="31"/>
      <c r="U909" s="31"/>
    </row>
    <row r="910" spans="1:21" ht="11.25" customHeight="1" x14ac:dyDescent="0.2">
      <c r="A910" s="31"/>
      <c r="B910" s="31"/>
      <c r="C910" s="31"/>
      <c r="D910" s="34"/>
      <c r="E910" s="31"/>
      <c r="F910" s="31"/>
      <c r="G910" s="31"/>
      <c r="H910" s="31"/>
      <c r="I910" s="31"/>
      <c r="J910" s="31"/>
      <c r="K910" s="31"/>
      <c r="L910" s="31"/>
      <c r="M910" s="31"/>
      <c r="N910" s="31"/>
      <c r="O910" s="31"/>
      <c r="P910" s="31"/>
      <c r="Q910" s="31"/>
      <c r="R910" s="31"/>
      <c r="S910" s="31"/>
      <c r="T910" s="31"/>
      <c r="U910" s="31"/>
    </row>
    <row r="911" spans="1:21" ht="11.25" customHeight="1" x14ac:dyDescent="0.2">
      <c r="A911" s="31"/>
      <c r="B911" s="31"/>
      <c r="C911" s="31"/>
      <c r="D911" s="34"/>
      <c r="E911" s="31"/>
      <c r="F911" s="31"/>
      <c r="G911" s="31"/>
      <c r="H911" s="31"/>
      <c r="I911" s="31"/>
      <c r="J911" s="31"/>
      <c r="K911" s="31"/>
      <c r="L911" s="31"/>
      <c r="M911" s="31"/>
      <c r="N911" s="31"/>
      <c r="O911" s="31"/>
      <c r="P911" s="31"/>
      <c r="Q911" s="31"/>
      <c r="R911" s="31"/>
      <c r="S911" s="31"/>
      <c r="T911" s="31"/>
      <c r="U911" s="31"/>
    </row>
    <row r="912" spans="1:21" ht="11.25" customHeight="1" x14ac:dyDescent="0.2">
      <c r="A912" s="31"/>
      <c r="B912" s="31"/>
      <c r="C912" s="31"/>
      <c r="D912" s="34"/>
      <c r="E912" s="31"/>
      <c r="F912" s="31"/>
      <c r="G912" s="31"/>
      <c r="H912" s="31"/>
      <c r="I912" s="31"/>
      <c r="J912" s="31"/>
      <c r="K912" s="31"/>
      <c r="L912" s="31"/>
      <c r="M912" s="31"/>
      <c r="N912" s="31"/>
      <c r="O912" s="31"/>
      <c r="P912" s="31"/>
      <c r="Q912" s="31"/>
      <c r="R912" s="31"/>
      <c r="S912" s="31"/>
      <c r="T912" s="31"/>
      <c r="U912" s="31"/>
    </row>
    <row r="913" spans="1:21" ht="11.25" customHeight="1" x14ac:dyDescent="0.2">
      <c r="A913" s="31"/>
      <c r="B913" s="31"/>
      <c r="C913" s="31"/>
      <c r="D913" s="34"/>
      <c r="E913" s="31"/>
      <c r="F913" s="31"/>
      <c r="G913" s="31"/>
      <c r="H913" s="31"/>
      <c r="I913" s="31"/>
      <c r="J913" s="31"/>
      <c r="K913" s="31"/>
      <c r="L913" s="31"/>
      <c r="M913" s="31"/>
      <c r="N913" s="31"/>
      <c r="O913" s="31"/>
      <c r="P913" s="31"/>
      <c r="Q913" s="31"/>
      <c r="R913" s="31"/>
      <c r="S913" s="31"/>
      <c r="T913" s="31"/>
      <c r="U913" s="31"/>
    </row>
    <row r="914" spans="1:21" ht="11.25" customHeight="1" x14ac:dyDescent="0.2">
      <c r="A914" s="31"/>
      <c r="B914" s="31"/>
      <c r="C914" s="31"/>
      <c r="D914" s="34"/>
      <c r="E914" s="31"/>
      <c r="F914" s="31"/>
      <c r="G914" s="31"/>
      <c r="H914" s="31"/>
      <c r="I914" s="31"/>
      <c r="J914" s="31"/>
      <c r="K914" s="31"/>
      <c r="L914" s="31"/>
      <c r="M914" s="31"/>
      <c r="N914" s="31"/>
      <c r="O914" s="31"/>
      <c r="P914" s="31"/>
      <c r="Q914" s="31"/>
      <c r="R914" s="31"/>
      <c r="S914" s="31"/>
      <c r="T914" s="31"/>
      <c r="U914" s="31"/>
    </row>
    <row r="915" spans="1:21" ht="11.25" customHeight="1" x14ac:dyDescent="0.2">
      <c r="A915" s="31"/>
      <c r="B915" s="31"/>
      <c r="C915" s="31"/>
      <c r="D915" s="34"/>
      <c r="E915" s="31"/>
      <c r="F915" s="31"/>
      <c r="G915" s="31"/>
      <c r="H915" s="31"/>
      <c r="I915" s="31"/>
      <c r="J915" s="31"/>
      <c r="K915" s="31"/>
      <c r="L915" s="31"/>
      <c r="M915" s="31"/>
      <c r="N915" s="31"/>
      <c r="O915" s="31"/>
      <c r="P915" s="31"/>
      <c r="Q915" s="31"/>
      <c r="R915" s="31"/>
      <c r="S915" s="31"/>
      <c r="T915" s="31"/>
      <c r="U915" s="31"/>
    </row>
    <row r="916" spans="1:21" ht="11.25" customHeight="1" x14ac:dyDescent="0.2">
      <c r="A916" s="31"/>
      <c r="B916" s="31"/>
      <c r="C916" s="31"/>
      <c r="D916" s="34"/>
      <c r="E916" s="31"/>
      <c r="F916" s="31"/>
      <c r="G916" s="31"/>
      <c r="H916" s="31"/>
      <c r="I916" s="31"/>
      <c r="J916" s="31"/>
      <c r="K916" s="31"/>
      <c r="L916" s="31"/>
      <c r="M916" s="31"/>
      <c r="N916" s="31"/>
      <c r="O916" s="31"/>
      <c r="P916" s="31"/>
      <c r="Q916" s="31"/>
      <c r="R916" s="31"/>
      <c r="S916" s="31"/>
      <c r="T916" s="31"/>
      <c r="U916" s="31"/>
    </row>
    <row r="917" spans="1:21" ht="11.25" customHeight="1" x14ac:dyDescent="0.2">
      <c r="A917" s="31"/>
      <c r="B917" s="31"/>
      <c r="C917" s="31"/>
      <c r="D917" s="34"/>
      <c r="E917" s="31"/>
      <c r="F917" s="31"/>
      <c r="G917" s="31"/>
      <c r="H917" s="31"/>
      <c r="I917" s="31"/>
      <c r="J917" s="31"/>
      <c r="K917" s="31"/>
      <c r="L917" s="31"/>
      <c r="M917" s="31"/>
      <c r="N917" s="31"/>
      <c r="O917" s="31"/>
      <c r="P917" s="31"/>
      <c r="Q917" s="31"/>
      <c r="R917" s="31"/>
      <c r="S917" s="31"/>
      <c r="T917" s="31"/>
      <c r="U917" s="31"/>
    </row>
    <row r="918" spans="1:21" ht="11.25" customHeight="1" x14ac:dyDescent="0.2">
      <c r="A918" s="31"/>
      <c r="B918" s="31"/>
      <c r="C918" s="31"/>
      <c r="D918" s="34"/>
      <c r="E918" s="31"/>
      <c r="F918" s="31"/>
      <c r="G918" s="31"/>
      <c r="H918" s="31"/>
      <c r="I918" s="31"/>
      <c r="J918" s="31"/>
      <c r="K918" s="31"/>
      <c r="L918" s="31"/>
      <c r="M918" s="31"/>
      <c r="N918" s="31"/>
      <c r="O918" s="31"/>
      <c r="P918" s="31"/>
      <c r="Q918" s="31"/>
      <c r="R918" s="31"/>
      <c r="S918" s="31"/>
      <c r="T918" s="31"/>
      <c r="U918" s="31"/>
    </row>
    <row r="919" spans="1:21" ht="11.25" customHeight="1" x14ac:dyDescent="0.2">
      <c r="A919" s="31"/>
      <c r="B919" s="31"/>
      <c r="C919" s="31"/>
      <c r="D919" s="34"/>
      <c r="E919" s="31"/>
      <c r="F919" s="31"/>
      <c r="G919" s="31"/>
      <c r="H919" s="31"/>
      <c r="I919" s="31"/>
      <c r="J919" s="31"/>
      <c r="K919" s="31"/>
      <c r="L919" s="31"/>
      <c r="M919" s="31"/>
      <c r="N919" s="31"/>
      <c r="O919" s="31"/>
      <c r="P919" s="31"/>
      <c r="Q919" s="31"/>
      <c r="R919" s="31"/>
      <c r="S919" s="31"/>
      <c r="T919" s="31"/>
      <c r="U919" s="31"/>
    </row>
    <row r="920" spans="1:21" ht="11.25" customHeight="1" x14ac:dyDescent="0.2">
      <c r="A920" s="31"/>
      <c r="B920" s="31"/>
      <c r="C920" s="31"/>
      <c r="D920" s="34"/>
      <c r="E920" s="31"/>
      <c r="F920" s="31"/>
      <c r="G920" s="31"/>
      <c r="H920" s="31"/>
      <c r="I920" s="31"/>
      <c r="J920" s="31"/>
      <c r="K920" s="31"/>
      <c r="L920" s="31"/>
      <c r="M920" s="31"/>
      <c r="N920" s="31"/>
      <c r="O920" s="31"/>
      <c r="P920" s="31"/>
      <c r="Q920" s="31"/>
      <c r="R920" s="31"/>
      <c r="S920" s="31"/>
      <c r="T920" s="31"/>
      <c r="U920" s="31"/>
    </row>
    <row r="921" spans="1:21" ht="11.25" customHeight="1" x14ac:dyDescent="0.2">
      <c r="A921" s="31"/>
      <c r="B921" s="31"/>
      <c r="C921" s="31"/>
      <c r="D921" s="34"/>
      <c r="E921" s="31"/>
      <c r="F921" s="31"/>
      <c r="G921" s="31"/>
      <c r="H921" s="31"/>
      <c r="I921" s="31"/>
      <c r="J921" s="31"/>
      <c r="K921" s="31"/>
      <c r="L921" s="31"/>
      <c r="M921" s="31"/>
      <c r="N921" s="31"/>
      <c r="O921" s="31"/>
      <c r="P921" s="31"/>
      <c r="Q921" s="31"/>
      <c r="R921" s="31"/>
      <c r="S921" s="31"/>
      <c r="T921" s="31"/>
      <c r="U921" s="31"/>
    </row>
    <row r="922" spans="1:21" ht="11.25" customHeight="1" x14ac:dyDescent="0.2">
      <c r="A922" s="31"/>
      <c r="B922" s="31"/>
      <c r="C922" s="31"/>
      <c r="D922" s="34"/>
      <c r="E922" s="31"/>
      <c r="F922" s="31"/>
      <c r="G922" s="31"/>
      <c r="H922" s="31"/>
      <c r="I922" s="31"/>
      <c r="J922" s="31"/>
      <c r="K922" s="31"/>
      <c r="L922" s="31"/>
      <c r="M922" s="31"/>
      <c r="N922" s="31"/>
      <c r="O922" s="31"/>
      <c r="P922" s="31"/>
      <c r="Q922" s="31"/>
      <c r="R922" s="31"/>
      <c r="S922" s="31"/>
      <c r="T922" s="31"/>
      <c r="U922" s="31"/>
    </row>
    <row r="923" spans="1:21" ht="11.25" customHeight="1" x14ac:dyDescent="0.2">
      <c r="A923" s="31"/>
      <c r="B923" s="31"/>
      <c r="C923" s="31"/>
      <c r="D923" s="34"/>
      <c r="E923" s="31"/>
      <c r="F923" s="31"/>
      <c r="G923" s="31"/>
      <c r="H923" s="31"/>
      <c r="I923" s="31"/>
      <c r="J923" s="31"/>
      <c r="K923" s="31"/>
      <c r="L923" s="31"/>
      <c r="M923" s="31"/>
      <c r="N923" s="31"/>
      <c r="O923" s="31"/>
      <c r="P923" s="31"/>
      <c r="Q923" s="31"/>
      <c r="R923" s="31"/>
      <c r="S923" s="31"/>
      <c r="T923" s="31"/>
      <c r="U923" s="31"/>
    </row>
    <row r="924" spans="1:21" ht="11.25" customHeight="1" x14ac:dyDescent="0.2">
      <c r="A924" s="31"/>
      <c r="B924" s="31"/>
      <c r="C924" s="31"/>
      <c r="D924" s="34"/>
      <c r="E924" s="31"/>
      <c r="F924" s="31"/>
      <c r="G924" s="31"/>
      <c r="H924" s="31"/>
      <c r="I924" s="31"/>
      <c r="J924" s="31"/>
      <c r="K924" s="31"/>
      <c r="L924" s="31"/>
      <c r="M924" s="31"/>
      <c r="N924" s="31"/>
      <c r="O924" s="31"/>
      <c r="P924" s="31"/>
      <c r="Q924" s="31"/>
      <c r="R924" s="31"/>
      <c r="S924" s="31"/>
      <c r="T924" s="31"/>
      <c r="U924" s="31"/>
    </row>
    <row r="925" spans="1:21" ht="11.25" customHeight="1" x14ac:dyDescent="0.2">
      <c r="A925" s="31"/>
      <c r="B925" s="31"/>
      <c r="C925" s="31"/>
      <c r="D925" s="34"/>
      <c r="E925" s="31"/>
      <c r="F925" s="31"/>
      <c r="G925" s="31"/>
      <c r="H925" s="31"/>
      <c r="I925" s="31"/>
      <c r="J925" s="31"/>
      <c r="K925" s="31"/>
      <c r="L925" s="31"/>
      <c r="M925" s="31"/>
      <c r="N925" s="31"/>
      <c r="O925" s="31"/>
      <c r="P925" s="31"/>
      <c r="Q925" s="31"/>
      <c r="R925" s="31"/>
      <c r="S925" s="31"/>
      <c r="T925" s="31"/>
      <c r="U925" s="31"/>
    </row>
    <row r="926" spans="1:21" ht="11.25" customHeight="1" x14ac:dyDescent="0.2">
      <c r="A926" s="31"/>
      <c r="B926" s="31"/>
      <c r="C926" s="31"/>
      <c r="D926" s="34"/>
      <c r="E926" s="31"/>
      <c r="F926" s="31"/>
      <c r="G926" s="31"/>
      <c r="H926" s="31"/>
      <c r="I926" s="31"/>
      <c r="J926" s="31"/>
      <c r="K926" s="31"/>
      <c r="L926" s="31"/>
      <c r="M926" s="31"/>
      <c r="N926" s="31"/>
      <c r="O926" s="31"/>
      <c r="P926" s="31"/>
      <c r="Q926" s="31"/>
      <c r="R926" s="31"/>
      <c r="S926" s="31"/>
      <c r="T926" s="31"/>
      <c r="U926" s="31"/>
    </row>
    <row r="927" spans="1:21" ht="11.25" customHeight="1" x14ac:dyDescent="0.2">
      <c r="A927" s="31"/>
      <c r="B927" s="31"/>
      <c r="C927" s="31"/>
      <c r="D927" s="34"/>
      <c r="E927" s="31"/>
      <c r="F927" s="31"/>
      <c r="G927" s="31"/>
      <c r="H927" s="31"/>
      <c r="I927" s="31"/>
      <c r="J927" s="31"/>
      <c r="K927" s="31"/>
      <c r="L927" s="31"/>
      <c r="M927" s="31"/>
      <c r="N927" s="31"/>
      <c r="O927" s="31"/>
      <c r="P927" s="31"/>
      <c r="Q927" s="31"/>
      <c r="R927" s="31"/>
      <c r="S927" s="31"/>
      <c r="T927" s="31"/>
      <c r="U927" s="31"/>
    </row>
    <row r="928" spans="1:21" ht="11.25" customHeight="1" x14ac:dyDescent="0.2">
      <c r="A928" s="31"/>
      <c r="B928" s="31"/>
      <c r="C928" s="31"/>
      <c r="D928" s="34"/>
      <c r="E928" s="31"/>
      <c r="F928" s="31"/>
      <c r="G928" s="31"/>
      <c r="H928" s="31"/>
      <c r="I928" s="31"/>
      <c r="J928" s="31"/>
      <c r="K928" s="31"/>
      <c r="L928" s="31"/>
      <c r="M928" s="31"/>
      <c r="N928" s="31"/>
      <c r="O928" s="31"/>
      <c r="P928" s="31"/>
      <c r="Q928" s="31"/>
      <c r="R928" s="31"/>
      <c r="S928" s="31"/>
      <c r="T928" s="31"/>
      <c r="U928" s="31"/>
    </row>
    <row r="929" spans="1:21" ht="11.25" customHeight="1" x14ac:dyDescent="0.2">
      <c r="A929" s="31"/>
      <c r="B929" s="31"/>
      <c r="C929" s="31"/>
      <c r="D929" s="34"/>
      <c r="E929" s="31"/>
      <c r="F929" s="31"/>
      <c r="G929" s="31"/>
      <c r="H929" s="31"/>
      <c r="I929" s="31"/>
      <c r="J929" s="31"/>
      <c r="K929" s="31"/>
      <c r="L929" s="31"/>
      <c r="M929" s="31"/>
      <c r="N929" s="31"/>
      <c r="O929" s="31"/>
      <c r="P929" s="31"/>
      <c r="Q929" s="31"/>
      <c r="R929" s="31"/>
      <c r="S929" s="31"/>
      <c r="T929" s="31"/>
      <c r="U929" s="31"/>
    </row>
    <row r="930" spans="1:21" ht="11.25" customHeight="1" x14ac:dyDescent="0.2">
      <c r="A930" s="31"/>
      <c r="B930" s="31"/>
      <c r="C930" s="31"/>
      <c r="D930" s="34"/>
      <c r="E930" s="31"/>
      <c r="F930" s="31"/>
      <c r="G930" s="31"/>
      <c r="H930" s="31"/>
      <c r="I930" s="31"/>
      <c r="J930" s="31"/>
      <c r="K930" s="31"/>
      <c r="L930" s="31"/>
      <c r="M930" s="31"/>
      <c r="N930" s="31"/>
      <c r="O930" s="31"/>
      <c r="P930" s="31"/>
      <c r="Q930" s="31"/>
      <c r="R930" s="31"/>
      <c r="S930" s="31"/>
      <c r="T930" s="31"/>
      <c r="U930" s="31"/>
    </row>
    <row r="931" spans="1:21" ht="11.25" customHeight="1" x14ac:dyDescent="0.2">
      <c r="A931" s="31"/>
      <c r="B931" s="31"/>
      <c r="C931" s="31"/>
      <c r="D931" s="34"/>
      <c r="E931" s="31"/>
      <c r="F931" s="31"/>
      <c r="G931" s="31"/>
      <c r="H931" s="31"/>
      <c r="I931" s="31"/>
      <c r="J931" s="31"/>
      <c r="K931" s="31"/>
      <c r="L931" s="31"/>
      <c r="M931" s="31"/>
      <c r="N931" s="31"/>
      <c r="O931" s="31"/>
      <c r="P931" s="31"/>
      <c r="Q931" s="31"/>
      <c r="R931" s="31"/>
      <c r="S931" s="31"/>
      <c r="T931" s="31"/>
      <c r="U931" s="31"/>
    </row>
    <row r="932" spans="1:21" ht="11.25" customHeight="1" x14ac:dyDescent="0.2">
      <c r="A932" s="31"/>
      <c r="B932" s="31"/>
      <c r="C932" s="31"/>
      <c r="D932" s="34"/>
      <c r="E932" s="31"/>
      <c r="F932" s="31"/>
      <c r="G932" s="31"/>
      <c r="H932" s="31"/>
      <c r="I932" s="31"/>
      <c r="J932" s="31"/>
      <c r="K932" s="31"/>
      <c r="L932" s="31"/>
      <c r="M932" s="31"/>
      <c r="N932" s="31"/>
      <c r="O932" s="31"/>
      <c r="P932" s="31"/>
      <c r="Q932" s="31"/>
      <c r="R932" s="31"/>
      <c r="S932" s="31"/>
      <c r="T932" s="31"/>
      <c r="U932" s="31"/>
    </row>
    <row r="933" spans="1:21" ht="11.25" customHeight="1" x14ac:dyDescent="0.2">
      <c r="A933" s="31"/>
      <c r="B933" s="31"/>
      <c r="C933" s="31"/>
      <c r="D933" s="34"/>
      <c r="E933" s="31"/>
      <c r="F933" s="31"/>
      <c r="G933" s="31"/>
      <c r="H933" s="31"/>
      <c r="I933" s="31"/>
      <c r="J933" s="31"/>
      <c r="K933" s="31"/>
      <c r="L933" s="31"/>
      <c r="M933" s="31"/>
      <c r="N933" s="31"/>
      <c r="O933" s="31"/>
      <c r="P933" s="31"/>
      <c r="Q933" s="31"/>
      <c r="R933" s="31"/>
      <c r="S933" s="31"/>
      <c r="T933" s="31"/>
      <c r="U933" s="31"/>
    </row>
    <row r="934" spans="1:21" ht="11.25" customHeight="1" x14ac:dyDescent="0.2">
      <c r="A934" s="31"/>
      <c r="B934" s="31"/>
      <c r="C934" s="31"/>
      <c r="D934" s="34"/>
      <c r="E934" s="31"/>
      <c r="F934" s="31"/>
      <c r="G934" s="31"/>
      <c r="H934" s="31"/>
      <c r="I934" s="31"/>
      <c r="J934" s="31"/>
      <c r="K934" s="31"/>
      <c r="L934" s="31"/>
      <c r="M934" s="31"/>
      <c r="N934" s="31"/>
      <c r="O934" s="31"/>
      <c r="P934" s="31"/>
      <c r="Q934" s="31"/>
      <c r="R934" s="31"/>
      <c r="S934" s="31"/>
      <c r="T934" s="31"/>
      <c r="U934" s="31"/>
    </row>
    <row r="935" spans="1:21" ht="11.25" customHeight="1" x14ac:dyDescent="0.2">
      <c r="A935" s="31"/>
      <c r="B935" s="31"/>
      <c r="C935" s="31"/>
      <c r="D935" s="34"/>
      <c r="E935" s="31"/>
      <c r="F935" s="31"/>
      <c r="G935" s="31"/>
      <c r="H935" s="31"/>
      <c r="I935" s="31"/>
      <c r="J935" s="31"/>
      <c r="K935" s="31"/>
      <c r="L935" s="31"/>
      <c r="M935" s="31"/>
      <c r="N935" s="31"/>
      <c r="O935" s="31"/>
      <c r="P935" s="31"/>
      <c r="Q935" s="31"/>
      <c r="R935" s="31"/>
      <c r="S935" s="31"/>
      <c r="T935" s="31"/>
      <c r="U935" s="31"/>
    </row>
    <row r="936" spans="1:21" ht="11.25" customHeight="1" x14ac:dyDescent="0.2">
      <c r="A936" s="31"/>
      <c r="B936" s="31"/>
      <c r="C936" s="31"/>
      <c r="D936" s="34"/>
      <c r="E936" s="31"/>
      <c r="F936" s="31"/>
      <c r="G936" s="31"/>
      <c r="H936" s="31"/>
      <c r="I936" s="31"/>
      <c r="J936" s="31"/>
      <c r="K936" s="31"/>
      <c r="L936" s="31"/>
      <c r="M936" s="31"/>
      <c r="N936" s="31"/>
      <c r="O936" s="31"/>
      <c r="P936" s="31"/>
      <c r="Q936" s="31"/>
      <c r="R936" s="31"/>
      <c r="S936" s="31"/>
      <c r="T936" s="31"/>
      <c r="U936" s="31"/>
    </row>
    <row r="937" spans="1:21" ht="11.25" customHeight="1" x14ac:dyDescent="0.2">
      <c r="A937" s="31"/>
      <c r="B937" s="31"/>
      <c r="C937" s="31"/>
      <c r="D937" s="34"/>
      <c r="E937" s="31"/>
      <c r="F937" s="31"/>
      <c r="G937" s="31"/>
      <c r="H937" s="31"/>
      <c r="I937" s="31"/>
      <c r="J937" s="31"/>
      <c r="K937" s="31"/>
      <c r="L937" s="31"/>
      <c r="M937" s="31"/>
      <c r="N937" s="31"/>
      <c r="O937" s="31"/>
      <c r="P937" s="31"/>
      <c r="Q937" s="31"/>
      <c r="R937" s="31"/>
      <c r="S937" s="31"/>
      <c r="T937" s="31"/>
      <c r="U937" s="31"/>
    </row>
    <row r="938" spans="1:21" ht="11.25" customHeight="1" x14ac:dyDescent="0.2">
      <c r="A938" s="31"/>
      <c r="B938" s="31"/>
      <c r="C938" s="31"/>
      <c r="D938" s="34"/>
      <c r="E938" s="31"/>
      <c r="F938" s="31"/>
      <c r="G938" s="31"/>
      <c r="H938" s="31"/>
      <c r="I938" s="31"/>
      <c r="J938" s="31"/>
      <c r="K938" s="31"/>
      <c r="L938" s="31"/>
      <c r="M938" s="31"/>
      <c r="N938" s="31"/>
      <c r="O938" s="31"/>
      <c r="P938" s="31"/>
      <c r="Q938" s="31"/>
      <c r="R938" s="31"/>
      <c r="S938" s="31"/>
      <c r="T938" s="31"/>
      <c r="U938" s="31"/>
    </row>
    <row r="939" spans="1:21" ht="11.25" customHeight="1" x14ac:dyDescent="0.2">
      <c r="A939" s="31"/>
      <c r="B939" s="31"/>
      <c r="C939" s="31"/>
      <c r="D939" s="34"/>
      <c r="E939" s="31"/>
      <c r="F939" s="31"/>
      <c r="G939" s="31"/>
      <c r="H939" s="31"/>
      <c r="I939" s="31"/>
      <c r="J939" s="31"/>
      <c r="K939" s="31"/>
      <c r="L939" s="31"/>
      <c r="M939" s="31"/>
      <c r="N939" s="31"/>
      <c r="O939" s="31"/>
      <c r="P939" s="31"/>
      <c r="Q939" s="31"/>
      <c r="R939" s="31"/>
      <c r="S939" s="31"/>
      <c r="T939" s="31"/>
      <c r="U939" s="31"/>
    </row>
    <row r="940" spans="1:21" ht="11.25" customHeight="1" x14ac:dyDescent="0.2">
      <c r="A940" s="31"/>
      <c r="B940" s="31"/>
      <c r="C940" s="31"/>
      <c r="D940" s="34"/>
      <c r="E940" s="31"/>
      <c r="F940" s="31"/>
      <c r="G940" s="31"/>
      <c r="H940" s="31"/>
      <c r="I940" s="31"/>
      <c r="J940" s="31"/>
      <c r="K940" s="31"/>
      <c r="L940" s="31"/>
      <c r="M940" s="31"/>
      <c r="N940" s="31"/>
      <c r="O940" s="31"/>
      <c r="P940" s="31"/>
      <c r="Q940" s="31"/>
      <c r="R940" s="31"/>
      <c r="S940" s="31"/>
      <c r="T940" s="31"/>
      <c r="U940" s="31"/>
    </row>
    <row r="941" spans="1:21" ht="11.25" customHeight="1" x14ac:dyDescent="0.2">
      <c r="A941" s="31"/>
      <c r="B941" s="31"/>
      <c r="C941" s="31"/>
      <c r="D941" s="34"/>
      <c r="E941" s="31"/>
      <c r="F941" s="31"/>
      <c r="G941" s="31"/>
      <c r="H941" s="31"/>
      <c r="I941" s="31"/>
      <c r="J941" s="31"/>
      <c r="K941" s="31"/>
      <c r="L941" s="31"/>
      <c r="M941" s="31"/>
      <c r="N941" s="31"/>
      <c r="O941" s="31"/>
      <c r="P941" s="31"/>
      <c r="Q941" s="31"/>
      <c r="R941" s="31"/>
      <c r="S941" s="31"/>
      <c r="T941" s="31"/>
      <c r="U941" s="31"/>
    </row>
    <row r="942" spans="1:21" ht="11.25" customHeight="1" x14ac:dyDescent="0.2">
      <c r="A942" s="31"/>
      <c r="B942" s="31"/>
      <c r="C942" s="31"/>
      <c r="D942" s="34"/>
      <c r="E942" s="31"/>
      <c r="F942" s="31"/>
      <c r="G942" s="31"/>
      <c r="H942" s="31"/>
      <c r="I942" s="31"/>
      <c r="J942" s="31"/>
      <c r="K942" s="31"/>
      <c r="L942" s="31"/>
      <c r="M942" s="31"/>
      <c r="N942" s="31"/>
      <c r="O942" s="31"/>
      <c r="P942" s="31"/>
      <c r="Q942" s="31"/>
      <c r="R942" s="31"/>
      <c r="S942" s="31"/>
      <c r="T942" s="31"/>
      <c r="U942" s="31"/>
    </row>
    <row r="943" spans="1:21" ht="11.25" customHeight="1" x14ac:dyDescent="0.2">
      <c r="A943" s="31"/>
      <c r="B943" s="31"/>
      <c r="C943" s="31"/>
      <c r="D943" s="34"/>
      <c r="E943" s="31"/>
      <c r="F943" s="31"/>
      <c r="G943" s="31"/>
      <c r="H943" s="31"/>
      <c r="I943" s="31"/>
      <c r="J943" s="31"/>
      <c r="K943" s="31"/>
      <c r="L943" s="31"/>
      <c r="M943" s="31"/>
      <c r="N943" s="31"/>
      <c r="O943" s="31"/>
      <c r="P943" s="31"/>
      <c r="Q943" s="31"/>
      <c r="R943" s="31"/>
      <c r="S943" s="31"/>
      <c r="T943" s="31"/>
      <c r="U943" s="31"/>
    </row>
    <row r="944" spans="1:21" ht="11.25" customHeight="1" x14ac:dyDescent="0.2">
      <c r="A944" s="31"/>
      <c r="B944" s="31"/>
      <c r="C944" s="31"/>
      <c r="D944" s="34"/>
      <c r="E944" s="31"/>
      <c r="F944" s="31"/>
      <c r="G944" s="31"/>
      <c r="H944" s="31"/>
      <c r="I944" s="31"/>
      <c r="J944" s="31"/>
      <c r="K944" s="31"/>
      <c r="L944" s="31"/>
      <c r="M944" s="31"/>
      <c r="N944" s="31"/>
      <c r="O944" s="31"/>
      <c r="P944" s="31"/>
      <c r="Q944" s="31"/>
      <c r="R944" s="31"/>
      <c r="S944" s="31"/>
      <c r="T944" s="31"/>
      <c r="U944" s="31"/>
    </row>
    <row r="945" spans="1:21" ht="11.25" customHeight="1" x14ac:dyDescent="0.2">
      <c r="A945" s="31"/>
      <c r="B945" s="31"/>
      <c r="C945" s="31"/>
      <c r="D945" s="34"/>
      <c r="E945" s="31"/>
      <c r="F945" s="31"/>
      <c r="G945" s="31"/>
      <c r="H945" s="31"/>
      <c r="I945" s="31"/>
      <c r="J945" s="31"/>
      <c r="K945" s="31"/>
      <c r="L945" s="31"/>
      <c r="M945" s="31"/>
      <c r="N945" s="31"/>
      <c r="O945" s="31"/>
      <c r="P945" s="31"/>
      <c r="Q945" s="31"/>
      <c r="R945" s="31"/>
      <c r="S945" s="31"/>
      <c r="T945" s="31"/>
      <c r="U945" s="31"/>
    </row>
    <row r="946" spans="1:21" ht="11.25" customHeight="1" x14ac:dyDescent="0.2">
      <c r="A946" s="31"/>
      <c r="B946" s="31"/>
      <c r="C946" s="31"/>
      <c r="D946" s="34"/>
      <c r="E946" s="31"/>
      <c r="F946" s="31"/>
      <c r="G946" s="31"/>
      <c r="H946" s="31"/>
      <c r="I946" s="31"/>
      <c r="J946" s="31"/>
      <c r="K946" s="31"/>
      <c r="L946" s="31"/>
      <c r="M946" s="31"/>
      <c r="N946" s="31"/>
      <c r="O946" s="31"/>
      <c r="P946" s="31"/>
      <c r="Q946" s="31"/>
      <c r="R946" s="31"/>
      <c r="S946" s="31"/>
      <c r="T946" s="31"/>
      <c r="U946" s="31"/>
    </row>
    <row r="947" spans="1:21" ht="11.25" customHeight="1" x14ac:dyDescent="0.2">
      <c r="A947" s="31"/>
      <c r="B947" s="31"/>
      <c r="C947" s="31"/>
      <c r="D947" s="34"/>
      <c r="E947" s="31"/>
      <c r="F947" s="31"/>
      <c r="G947" s="31"/>
      <c r="H947" s="31"/>
      <c r="I947" s="31"/>
      <c r="J947" s="31"/>
      <c r="K947" s="31"/>
      <c r="L947" s="31"/>
      <c r="M947" s="31"/>
      <c r="N947" s="31"/>
      <c r="O947" s="31"/>
      <c r="P947" s="31"/>
      <c r="Q947" s="31"/>
      <c r="R947" s="31"/>
      <c r="S947" s="31"/>
      <c r="T947" s="31"/>
      <c r="U947" s="31"/>
    </row>
    <row r="948" spans="1:21" ht="11.25" customHeight="1" x14ac:dyDescent="0.2">
      <c r="A948" s="31"/>
      <c r="B948" s="31"/>
      <c r="C948" s="31"/>
      <c r="D948" s="34"/>
      <c r="E948" s="31"/>
      <c r="F948" s="31"/>
      <c r="G948" s="31"/>
      <c r="H948" s="31"/>
      <c r="I948" s="31"/>
      <c r="J948" s="31"/>
      <c r="K948" s="31"/>
      <c r="L948" s="31"/>
      <c r="M948" s="31"/>
      <c r="N948" s="31"/>
      <c r="O948" s="31"/>
      <c r="P948" s="31"/>
      <c r="Q948" s="31"/>
      <c r="R948" s="31"/>
      <c r="S948" s="31"/>
      <c r="T948" s="31"/>
      <c r="U948" s="31"/>
    </row>
    <row r="949" spans="1:21" ht="11.25" customHeight="1" x14ac:dyDescent="0.2">
      <c r="A949" s="31"/>
      <c r="B949" s="31"/>
      <c r="C949" s="31"/>
      <c r="D949" s="34"/>
      <c r="E949" s="31"/>
      <c r="F949" s="31"/>
      <c r="G949" s="31"/>
      <c r="H949" s="31"/>
      <c r="I949" s="31"/>
      <c r="J949" s="31"/>
      <c r="K949" s="31"/>
      <c r="L949" s="31"/>
      <c r="M949" s="31"/>
      <c r="N949" s="31"/>
      <c r="O949" s="31"/>
      <c r="P949" s="31"/>
      <c r="Q949" s="31"/>
      <c r="R949" s="31"/>
      <c r="S949" s="31"/>
      <c r="T949" s="31"/>
      <c r="U949" s="31"/>
    </row>
    <row r="950" spans="1:21" ht="11.25" customHeight="1" x14ac:dyDescent="0.2">
      <c r="A950" s="31"/>
      <c r="B950" s="31"/>
      <c r="C950" s="31"/>
      <c r="D950" s="34"/>
      <c r="E950" s="31"/>
      <c r="F950" s="31"/>
      <c r="G950" s="31"/>
      <c r="H950" s="31"/>
      <c r="I950" s="31"/>
      <c r="J950" s="31"/>
      <c r="K950" s="31"/>
      <c r="L950" s="31"/>
      <c r="M950" s="31"/>
      <c r="N950" s="31"/>
      <c r="O950" s="31"/>
      <c r="P950" s="31"/>
      <c r="Q950" s="31"/>
      <c r="R950" s="31"/>
      <c r="S950" s="31"/>
      <c r="T950" s="31"/>
      <c r="U950" s="31"/>
    </row>
    <row r="951" spans="1:21" ht="11.25" customHeight="1" x14ac:dyDescent="0.2">
      <c r="A951" s="31"/>
      <c r="B951" s="31"/>
      <c r="C951" s="31"/>
      <c r="D951" s="34"/>
      <c r="E951" s="31"/>
      <c r="F951" s="31"/>
      <c r="G951" s="31"/>
      <c r="H951" s="31"/>
      <c r="I951" s="31"/>
      <c r="J951" s="31"/>
      <c r="K951" s="31"/>
      <c r="L951" s="31"/>
      <c r="M951" s="31"/>
      <c r="N951" s="31"/>
      <c r="O951" s="31"/>
      <c r="P951" s="31"/>
      <c r="Q951" s="31"/>
      <c r="R951" s="31"/>
      <c r="S951" s="31"/>
      <c r="T951" s="31"/>
      <c r="U951" s="31"/>
    </row>
    <row r="952" spans="1:21" ht="11.25" customHeight="1" x14ac:dyDescent="0.2">
      <c r="A952" s="31"/>
      <c r="B952" s="31"/>
      <c r="C952" s="31"/>
      <c r="D952" s="34"/>
      <c r="E952" s="31"/>
      <c r="F952" s="31"/>
      <c r="G952" s="31"/>
      <c r="H952" s="31"/>
      <c r="I952" s="31"/>
      <c r="J952" s="31"/>
      <c r="K952" s="31"/>
      <c r="L952" s="31"/>
      <c r="M952" s="31"/>
      <c r="N952" s="31"/>
      <c r="O952" s="31"/>
      <c r="P952" s="31"/>
      <c r="Q952" s="31"/>
      <c r="R952" s="31"/>
      <c r="S952" s="31"/>
      <c r="T952" s="31"/>
      <c r="U952" s="31"/>
    </row>
    <row r="953" spans="1:21" ht="11.25" customHeight="1" x14ac:dyDescent="0.2">
      <c r="A953" s="31"/>
      <c r="B953" s="31"/>
      <c r="C953" s="31"/>
      <c r="D953" s="34"/>
      <c r="E953" s="31"/>
      <c r="F953" s="31"/>
      <c r="G953" s="31"/>
      <c r="H953" s="31"/>
      <c r="I953" s="31"/>
      <c r="J953" s="31"/>
      <c r="K953" s="31"/>
      <c r="L953" s="31"/>
      <c r="M953" s="31"/>
      <c r="N953" s="31"/>
      <c r="O953" s="31"/>
      <c r="P953" s="31"/>
      <c r="Q953" s="31"/>
      <c r="R953" s="31"/>
      <c r="S953" s="31"/>
      <c r="T953" s="31"/>
      <c r="U953" s="31"/>
    </row>
    <row r="954" spans="1:21" ht="11.25" customHeight="1" x14ac:dyDescent="0.2">
      <c r="A954" s="31"/>
      <c r="B954" s="31"/>
      <c r="C954" s="31"/>
      <c r="D954" s="34"/>
      <c r="E954" s="31"/>
      <c r="F954" s="31"/>
      <c r="G954" s="31"/>
      <c r="H954" s="31"/>
      <c r="I954" s="31"/>
      <c r="J954" s="31"/>
      <c r="K954" s="31"/>
      <c r="L954" s="31"/>
      <c r="M954" s="31"/>
      <c r="N954" s="31"/>
      <c r="O954" s="31"/>
      <c r="P954" s="31"/>
      <c r="Q954" s="31"/>
      <c r="R954" s="31"/>
      <c r="S954" s="31"/>
      <c r="T954" s="31"/>
      <c r="U954" s="31"/>
    </row>
    <row r="955" spans="1:21" ht="11.25" customHeight="1" x14ac:dyDescent="0.2">
      <c r="A955" s="31"/>
      <c r="B955" s="31"/>
      <c r="C955" s="31"/>
      <c r="D955" s="34"/>
      <c r="E955" s="31"/>
      <c r="F955" s="31"/>
      <c r="G955" s="31"/>
      <c r="H955" s="31"/>
      <c r="I955" s="31"/>
      <c r="J955" s="31"/>
      <c r="K955" s="31"/>
      <c r="L955" s="31"/>
      <c r="M955" s="31"/>
      <c r="N955" s="31"/>
      <c r="O955" s="31"/>
      <c r="P955" s="31"/>
      <c r="Q955" s="31"/>
      <c r="R955" s="31"/>
      <c r="S955" s="31"/>
      <c r="T955" s="31"/>
      <c r="U955" s="31"/>
    </row>
    <row r="956" spans="1:21" ht="11.25" customHeight="1" x14ac:dyDescent="0.2">
      <c r="A956" s="31"/>
      <c r="B956" s="31"/>
      <c r="C956" s="31"/>
      <c r="D956" s="34"/>
      <c r="E956" s="31"/>
      <c r="F956" s="31"/>
      <c r="G956" s="31"/>
      <c r="H956" s="31"/>
      <c r="I956" s="31"/>
      <c r="J956" s="31"/>
      <c r="K956" s="31"/>
      <c r="L956" s="31"/>
      <c r="M956" s="31"/>
      <c r="N956" s="31"/>
      <c r="O956" s="31"/>
      <c r="P956" s="31"/>
      <c r="Q956" s="31"/>
      <c r="R956" s="31"/>
      <c r="S956" s="31"/>
      <c r="T956" s="31"/>
      <c r="U956" s="31"/>
    </row>
    <row r="957" spans="1:21" ht="11.25" customHeight="1" x14ac:dyDescent="0.2">
      <c r="A957" s="31"/>
      <c r="B957" s="31"/>
      <c r="C957" s="31"/>
      <c r="D957" s="34"/>
      <c r="E957" s="31"/>
      <c r="F957" s="31"/>
      <c r="G957" s="31"/>
      <c r="H957" s="31"/>
      <c r="I957" s="31"/>
      <c r="J957" s="31"/>
      <c r="K957" s="31"/>
      <c r="L957" s="31"/>
      <c r="M957" s="31"/>
      <c r="N957" s="31"/>
      <c r="O957" s="31"/>
      <c r="P957" s="31"/>
      <c r="Q957" s="31"/>
      <c r="R957" s="31"/>
      <c r="S957" s="31"/>
      <c r="T957" s="31"/>
      <c r="U957" s="31"/>
    </row>
    <row r="958" spans="1:21" ht="11.25" customHeight="1" x14ac:dyDescent="0.2">
      <c r="A958" s="31"/>
      <c r="B958" s="31"/>
      <c r="C958" s="31"/>
      <c r="D958" s="34"/>
      <c r="E958" s="31"/>
      <c r="F958" s="31"/>
      <c r="G958" s="31"/>
      <c r="H958" s="31"/>
      <c r="I958" s="31"/>
      <c r="J958" s="31"/>
      <c r="K958" s="31"/>
      <c r="L958" s="31"/>
      <c r="M958" s="31"/>
      <c r="N958" s="31"/>
      <c r="O958" s="31"/>
      <c r="P958" s="31"/>
      <c r="Q958" s="31"/>
      <c r="R958" s="31"/>
      <c r="S958" s="31"/>
      <c r="T958" s="31"/>
      <c r="U958" s="31"/>
    </row>
    <row r="959" spans="1:21" ht="11.25" customHeight="1" x14ac:dyDescent="0.2">
      <c r="A959" s="31"/>
      <c r="B959" s="31"/>
      <c r="C959" s="31"/>
      <c r="D959" s="34"/>
      <c r="E959" s="31"/>
      <c r="F959" s="31"/>
      <c r="G959" s="31"/>
      <c r="H959" s="31"/>
      <c r="I959" s="31"/>
      <c r="J959" s="31"/>
      <c r="K959" s="31"/>
      <c r="L959" s="31"/>
      <c r="M959" s="31"/>
      <c r="N959" s="31"/>
      <c r="O959" s="31"/>
      <c r="P959" s="31"/>
      <c r="Q959" s="31"/>
      <c r="R959" s="31"/>
      <c r="S959" s="31"/>
      <c r="T959" s="31"/>
      <c r="U959" s="31"/>
    </row>
    <row r="960" spans="1:21" ht="11.25" customHeight="1" x14ac:dyDescent="0.2">
      <c r="A960" s="31"/>
      <c r="B960" s="31"/>
      <c r="C960" s="31"/>
      <c r="D960" s="34"/>
      <c r="E960" s="31"/>
      <c r="F960" s="31"/>
      <c r="G960" s="31"/>
      <c r="H960" s="31"/>
      <c r="I960" s="31"/>
      <c r="J960" s="31"/>
      <c r="K960" s="31"/>
      <c r="L960" s="31"/>
      <c r="M960" s="31"/>
      <c r="N960" s="31"/>
      <c r="O960" s="31"/>
      <c r="P960" s="31"/>
      <c r="Q960" s="31"/>
      <c r="R960" s="31"/>
      <c r="S960" s="31"/>
      <c r="T960" s="31"/>
      <c r="U960" s="31"/>
    </row>
    <row r="961" spans="1:21" ht="11.25" customHeight="1" x14ac:dyDescent="0.2">
      <c r="A961" s="31"/>
      <c r="B961" s="31"/>
      <c r="C961" s="31"/>
      <c r="D961" s="34"/>
      <c r="E961" s="31"/>
      <c r="F961" s="31"/>
      <c r="G961" s="31"/>
      <c r="H961" s="31"/>
      <c r="I961" s="31"/>
      <c r="J961" s="31"/>
      <c r="K961" s="31"/>
      <c r="L961" s="31"/>
      <c r="M961" s="31"/>
      <c r="N961" s="31"/>
      <c r="O961" s="31"/>
      <c r="P961" s="31"/>
      <c r="Q961" s="31"/>
      <c r="R961" s="31"/>
      <c r="S961" s="31"/>
      <c r="T961" s="31"/>
      <c r="U961" s="31"/>
    </row>
    <row r="962" spans="1:21" ht="11.25" customHeight="1" x14ac:dyDescent="0.2">
      <c r="A962" s="31"/>
      <c r="B962" s="31"/>
      <c r="C962" s="31"/>
      <c r="D962" s="34"/>
      <c r="E962" s="31"/>
      <c r="F962" s="31"/>
      <c r="G962" s="31"/>
      <c r="H962" s="31"/>
      <c r="I962" s="31"/>
      <c r="J962" s="31"/>
      <c r="K962" s="31"/>
      <c r="L962" s="31"/>
      <c r="M962" s="31"/>
      <c r="N962" s="31"/>
      <c r="O962" s="31"/>
      <c r="P962" s="31"/>
      <c r="Q962" s="31"/>
      <c r="R962" s="31"/>
      <c r="S962" s="31"/>
      <c r="T962" s="31"/>
      <c r="U962" s="31"/>
    </row>
    <row r="963" spans="1:21" ht="11.25" customHeight="1" x14ac:dyDescent="0.2">
      <c r="A963" s="31"/>
      <c r="B963" s="31"/>
      <c r="C963" s="31"/>
      <c r="D963" s="34"/>
      <c r="E963" s="31"/>
      <c r="F963" s="31"/>
      <c r="G963" s="31"/>
      <c r="H963" s="31"/>
      <c r="I963" s="31"/>
      <c r="J963" s="31"/>
      <c r="K963" s="31"/>
      <c r="L963" s="31"/>
      <c r="M963" s="31"/>
      <c r="N963" s="31"/>
      <c r="O963" s="31"/>
      <c r="P963" s="31"/>
      <c r="Q963" s="31"/>
      <c r="R963" s="31"/>
      <c r="S963" s="31"/>
      <c r="T963" s="31"/>
      <c r="U963" s="31"/>
    </row>
    <row r="964" spans="1:21" ht="11.25" customHeight="1" x14ac:dyDescent="0.2">
      <c r="A964" s="31"/>
      <c r="B964" s="31"/>
      <c r="C964" s="31"/>
      <c r="D964" s="34"/>
      <c r="E964" s="31"/>
      <c r="F964" s="31"/>
      <c r="G964" s="31"/>
      <c r="H964" s="31"/>
      <c r="I964" s="31"/>
      <c r="J964" s="31"/>
      <c r="K964" s="31"/>
      <c r="L964" s="31"/>
      <c r="M964" s="31"/>
      <c r="N964" s="31"/>
      <c r="O964" s="31"/>
      <c r="P964" s="31"/>
      <c r="Q964" s="31"/>
      <c r="R964" s="31"/>
      <c r="S964" s="31"/>
      <c r="T964" s="31"/>
      <c r="U964" s="31"/>
    </row>
    <row r="965" spans="1:21" ht="11.25" customHeight="1" x14ac:dyDescent="0.2">
      <c r="A965" s="31"/>
      <c r="B965" s="31"/>
      <c r="C965" s="31"/>
      <c r="D965" s="34"/>
      <c r="E965" s="31"/>
      <c r="F965" s="31"/>
      <c r="G965" s="31"/>
      <c r="H965" s="31"/>
      <c r="I965" s="31"/>
      <c r="J965" s="31"/>
      <c r="K965" s="31"/>
      <c r="L965" s="31"/>
      <c r="M965" s="31"/>
      <c r="N965" s="31"/>
      <c r="O965" s="31"/>
      <c r="P965" s="31"/>
      <c r="Q965" s="31"/>
      <c r="R965" s="31"/>
      <c r="S965" s="31"/>
      <c r="T965" s="31"/>
      <c r="U965" s="31"/>
    </row>
    <row r="966" spans="1:21" ht="11.25" customHeight="1" x14ac:dyDescent="0.2">
      <c r="A966" s="31"/>
      <c r="B966" s="31"/>
      <c r="C966" s="31"/>
      <c r="D966" s="34"/>
      <c r="E966" s="31"/>
      <c r="F966" s="31"/>
      <c r="G966" s="31"/>
      <c r="H966" s="31"/>
      <c r="I966" s="31"/>
      <c r="J966" s="31"/>
      <c r="K966" s="31"/>
      <c r="L966" s="31"/>
      <c r="M966" s="31"/>
      <c r="N966" s="31"/>
      <c r="O966" s="31"/>
      <c r="P966" s="31"/>
      <c r="Q966" s="31"/>
      <c r="R966" s="31"/>
      <c r="S966" s="31"/>
      <c r="T966" s="31"/>
      <c r="U966" s="31"/>
    </row>
    <row r="967" spans="1:21" ht="11.25" customHeight="1" x14ac:dyDescent="0.2">
      <c r="A967" s="31"/>
      <c r="B967" s="31"/>
      <c r="C967" s="31"/>
      <c r="D967" s="34"/>
      <c r="E967" s="31"/>
      <c r="F967" s="31"/>
      <c r="G967" s="31"/>
      <c r="H967" s="31"/>
      <c r="I967" s="31"/>
      <c r="J967" s="31"/>
      <c r="K967" s="31"/>
      <c r="L967" s="31"/>
      <c r="M967" s="31"/>
      <c r="N967" s="31"/>
      <c r="O967" s="31"/>
      <c r="P967" s="31"/>
      <c r="Q967" s="31"/>
      <c r="R967" s="31"/>
      <c r="S967" s="31"/>
      <c r="T967" s="31"/>
      <c r="U967" s="31"/>
    </row>
    <row r="968" spans="1:21" ht="11.25" customHeight="1" x14ac:dyDescent="0.2">
      <c r="A968" s="31"/>
      <c r="B968" s="31"/>
      <c r="C968" s="31"/>
      <c r="D968" s="34"/>
      <c r="E968" s="31"/>
      <c r="F968" s="31"/>
      <c r="G968" s="31"/>
      <c r="H968" s="31"/>
      <c r="I968" s="31"/>
      <c r="J968" s="31"/>
      <c r="K968" s="31"/>
      <c r="L968" s="31"/>
      <c r="M968" s="31"/>
      <c r="N968" s="31"/>
      <c r="O968" s="31"/>
      <c r="P968" s="31"/>
      <c r="Q968" s="31"/>
      <c r="R968" s="31"/>
      <c r="S968" s="31"/>
      <c r="T968" s="31"/>
      <c r="U968" s="31"/>
    </row>
    <row r="969" spans="1:21" ht="11.25" customHeight="1" x14ac:dyDescent="0.2">
      <c r="A969" s="31"/>
      <c r="B969" s="31"/>
      <c r="C969" s="31"/>
      <c r="D969" s="34"/>
      <c r="E969" s="31"/>
      <c r="F969" s="31"/>
      <c r="G969" s="31"/>
      <c r="H969" s="31"/>
      <c r="I969" s="31"/>
      <c r="J969" s="31"/>
      <c r="K969" s="31"/>
      <c r="L969" s="31"/>
      <c r="M969" s="31"/>
      <c r="N969" s="31"/>
      <c r="O969" s="31"/>
      <c r="P969" s="31"/>
      <c r="Q969" s="31"/>
      <c r="R969" s="31"/>
      <c r="S969" s="31"/>
      <c r="T969" s="31"/>
      <c r="U969" s="31"/>
    </row>
    <row r="970" spans="1:21" ht="11.25" customHeight="1" x14ac:dyDescent="0.2">
      <c r="A970" s="31"/>
      <c r="B970" s="31"/>
      <c r="C970" s="31"/>
      <c r="D970" s="34"/>
      <c r="E970" s="31"/>
      <c r="F970" s="31"/>
      <c r="G970" s="31"/>
      <c r="H970" s="31"/>
      <c r="I970" s="31"/>
      <c r="J970" s="31"/>
      <c r="K970" s="31"/>
      <c r="L970" s="31"/>
      <c r="M970" s="31"/>
      <c r="N970" s="31"/>
      <c r="O970" s="31"/>
      <c r="P970" s="31"/>
      <c r="Q970" s="31"/>
      <c r="R970" s="31"/>
      <c r="S970" s="31"/>
      <c r="T970" s="31"/>
      <c r="U970" s="31"/>
    </row>
    <row r="971" spans="1:21" ht="11.25" customHeight="1" x14ac:dyDescent="0.2">
      <c r="A971" s="31"/>
      <c r="B971" s="31"/>
      <c r="C971" s="31"/>
      <c r="D971" s="34"/>
      <c r="E971" s="31"/>
      <c r="F971" s="31"/>
      <c r="G971" s="31"/>
      <c r="H971" s="31"/>
      <c r="I971" s="31"/>
      <c r="J971" s="31"/>
      <c r="K971" s="31"/>
      <c r="L971" s="31"/>
      <c r="M971" s="31"/>
      <c r="N971" s="31"/>
      <c r="O971" s="31"/>
      <c r="P971" s="31"/>
      <c r="Q971" s="31"/>
      <c r="R971" s="31"/>
      <c r="S971" s="31"/>
      <c r="T971" s="31"/>
      <c r="U971" s="31"/>
    </row>
    <row r="972" spans="1:21" ht="11.25" customHeight="1" x14ac:dyDescent="0.2">
      <c r="A972" s="31"/>
      <c r="B972" s="31"/>
      <c r="C972" s="31"/>
      <c r="D972" s="34"/>
      <c r="E972" s="31"/>
      <c r="F972" s="31"/>
      <c r="G972" s="31"/>
      <c r="H972" s="31"/>
      <c r="I972" s="31"/>
      <c r="J972" s="31"/>
      <c r="K972" s="31"/>
      <c r="L972" s="31"/>
      <c r="M972" s="31"/>
      <c r="N972" s="31"/>
      <c r="O972" s="31"/>
      <c r="P972" s="31"/>
      <c r="Q972" s="31"/>
      <c r="R972" s="31"/>
      <c r="S972" s="31"/>
      <c r="T972" s="31"/>
      <c r="U972" s="31"/>
    </row>
    <row r="973" spans="1:21" ht="11.25" customHeight="1" x14ac:dyDescent="0.2">
      <c r="A973" s="31"/>
      <c r="B973" s="31"/>
      <c r="C973" s="31"/>
      <c r="D973" s="34"/>
      <c r="E973" s="31"/>
      <c r="F973" s="31"/>
      <c r="G973" s="31"/>
      <c r="H973" s="31"/>
      <c r="I973" s="31"/>
      <c r="J973" s="31"/>
      <c r="K973" s="31"/>
      <c r="L973" s="31"/>
      <c r="M973" s="31"/>
      <c r="N973" s="31"/>
      <c r="O973" s="31"/>
      <c r="P973" s="31"/>
      <c r="Q973" s="31"/>
      <c r="R973" s="31"/>
      <c r="S973" s="31"/>
      <c r="T973" s="31"/>
      <c r="U973" s="31"/>
    </row>
    <row r="974" spans="1:21" ht="11.25" customHeight="1" x14ac:dyDescent="0.2">
      <c r="A974" s="31"/>
      <c r="B974" s="31"/>
      <c r="C974" s="31"/>
      <c r="D974" s="34"/>
      <c r="E974" s="31"/>
      <c r="F974" s="31"/>
      <c r="G974" s="31"/>
      <c r="H974" s="31"/>
      <c r="I974" s="31"/>
      <c r="J974" s="31"/>
      <c r="K974" s="31"/>
      <c r="L974" s="31"/>
      <c r="M974" s="31"/>
      <c r="N974" s="31"/>
      <c r="O974" s="31"/>
      <c r="P974" s="31"/>
      <c r="Q974" s="31"/>
      <c r="R974" s="31"/>
      <c r="S974" s="31"/>
      <c r="T974" s="31"/>
      <c r="U974" s="31"/>
    </row>
    <row r="975" spans="1:21" ht="11.25" customHeight="1" x14ac:dyDescent="0.2">
      <c r="A975" s="31"/>
      <c r="B975" s="31"/>
      <c r="C975" s="31"/>
      <c r="D975" s="34"/>
      <c r="E975" s="31"/>
      <c r="F975" s="31"/>
      <c r="G975" s="31"/>
      <c r="H975" s="31"/>
      <c r="I975" s="31"/>
      <c r="J975" s="31"/>
      <c r="K975" s="31"/>
      <c r="L975" s="31"/>
      <c r="M975" s="31"/>
      <c r="N975" s="31"/>
      <c r="O975" s="31"/>
      <c r="P975" s="31"/>
      <c r="Q975" s="31"/>
      <c r="R975" s="31"/>
      <c r="S975" s="31"/>
      <c r="T975" s="31"/>
      <c r="U975" s="31"/>
    </row>
    <row r="976" spans="1:21" ht="11.25" customHeight="1" x14ac:dyDescent="0.2">
      <c r="A976" s="31"/>
      <c r="B976" s="31"/>
      <c r="C976" s="31"/>
      <c r="D976" s="34"/>
      <c r="E976" s="31"/>
      <c r="F976" s="31"/>
      <c r="G976" s="31"/>
      <c r="H976" s="31"/>
      <c r="I976" s="31"/>
      <c r="J976" s="31"/>
      <c r="K976" s="31"/>
      <c r="L976" s="31"/>
      <c r="M976" s="31"/>
      <c r="N976" s="31"/>
      <c r="O976" s="31"/>
      <c r="P976" s="31"/>
      <c r="Q976" s="31"/>
      <c r="R976" s="31"/>
      <c r="S976" s="31"/>
      <c r="T976" s="31"/>
      <c r="U976" s="31"/>
    </row>
    <row r="977" spans="1:21" ht="11.25" customHeight="1" x14ac:dyDescent="0.2">
      <c r="A977" s="31"/>
      <c r="B977" s="31"/>
      <c r="C977" s="31"/>
      <c r="D977" s="34"/>
      <c r="E977" s="31"/>
      <c r="F977" s="31"/>
      <c r="G977" s="31"/>
      <c r="H977" s="31"/>
      <c r="I977" s="31"/>
      <c r="J977" s="31"/>
      <c r="K977" s="31"/>
      <c r="L977" s="31"/>
      <c r="M977" s="31"/>
      <c r="N977" s="31"/>
      <c r="O977" s="31"/>
      <c r="P977" s="31"/>
      <c r="Q977" s="31"/>
      <c r="R977" s="31"/>
      <c r="S977" s="31"/>
      <c r="T977" s="31"/>
      <c r="U977" s="31"/>
    </row>
    <row r="978" spans="1:21" ht="11.25" customHeight="1" x14ac:dyDescent="0.2">
      <c r="A978" s="31"/>
      <c r="B978" s="31"/>
      <c r="C978" s="31"/>
      <c r="D978" s="34"/>
      <c r="E978" s="31"/>
      <c r="F978" s="31"/>
      <c r="G978" s="31"/>
      <c r="H978" s="31"/>
      <c r="I978" s="31"/>
      <c r="J978" s="31"/>
      <c r="K978" s="31"/>
      <c r="L978" s="31"/>
      <c r="M978" s="31"/>
      <c r="N978" s="31"/>
      <c r="O978" s="31"/>
      <c r="P978" s="31"/>
      <c r="Q978" s="31"/>
      <c r="R978" s="31"/>
      <c r="S978" s="31"/>
      <c r="T978" s="31"/>
      <c r="U978" s="31"/>
    </row>
    <row r="979" spans="1:21" ht="11.25" customHeight="1" x14ac:dyDescent="0.2">
      <c r="A979" s="31"/>
      <c r="B979" s="31"/>
      <c r="C979" s="31"/>
      <c r="D979" s="34"/>
      <c r="E979" s="31"/>
      <c r="F979" s="31"/>
      <c r="G979" s="31"/>
      <c r="H979" s="31"/>
      <c r="I979" s="31"/>
      <c r="J979" s="31"/>
      <c r="K979" s="31"/>
      <c r="L979" s="31"/>
      <c r="M979" s="31"/>
      <c r="N979" s="31"/>
      <c r="O979" s="31"/>
      <c r="P979" s="31"/>
      <c r="Q979" s="31"/>
      <c r="R979" s="31"/>
      <c r="S979" s="31"/>
      <c r="T979" s="31"/>
      <c r="U979" s="31"/>
    </row>
    <row r="980" spans="1:21" ht="11.25" customHeight="1" x14ac:dyDescent="0.2">
      <c r="A980" s="31"/>
      <c r="B980" s="31"/>
      <c r="C980" s="31"/>
      <c r="D980" s="34"/>
      <c r="E980" s="31"/>
      <c r="F980" s="31"/>
      <c r="G980" s="31"/>
      <c r="H980" s="31"/>
      <c r="I980" s="31"/>
      <c r="J980" s="31"/>
      <c r="K980" s="31"/>
      <c r="L980" s="31"/>
      <c r="M980" s="31"/>
      <c r="N980" s="31"/>
      <c r="O980" s="31"/>
      <c r="P980" s="31"/>
      <c r="Q980" s="31"/>
      <c r="R980" s="31"/>
      <c r="S980" s="31"/>
      <c r="T980" s="31"/>
      <c r="U980" s="31"/>
    </row>
    <row r="981" spans="1:21" ht="11.25" customHeight="1" x14ac:dyDescent="0.2">
      <c r="A981" s="31"/>
      <c r="B981" s="31"/>
      <c r="C981" s="31"/>
      <c r="D981" s="34"/>
      <c r="E981" s="31"/>
      <c r="F981" s="31"/>
      <c r="G981" s="31"/>
      <c r="H981" s="31"/>
      <c r="I981" s="31"/>
      <c r="J981" s="31"/>
      <c r="K981" s="31"/>
      <c r="L981" s="31"/>
      <c r="M981" s="31"/>
      <c r="N981" s="31"/>
      <c r="O981" s="31"/>
      <c r="P981" s="31"/>
      <c r="Q981" s="31"/>
      <c r="R981" s="31"/>
      <c r="S981" s="31"/>
      <c r="T981" s="31"/>
      <c r="U981" s="31"/>
    </row>
    <row r="982" spans="1:21" ht="11.25" customHeight="1" x14ac:dyDescent="0.2">
      <c r="A982" s="31"/>
      <c r="B982" s="31"/>
      <c r="C982" s="31"/>
      <c r="D982" s="34"/>
      <c r="E982" s="31"/>
      <c r="F982" s="31"/>
      <c r="G982" s="31"/>
      <c r="H982" s="31"/>
      <c r="I982" s="31"/>
      <c r="J982" s="31"/>
      <c r="K982" s="31"/>
      <c r="L982" s="31"/>
      <c r="M982" s="31"/>
      <c r="N982" s="31"/>
      <c r="O982" s="31"/>
      <c r="P982" s="31"/>
      <c r="Q982" s="31"/>
      <c r="R982" s="31"/>
      <c r="S982" s="31"/>
      <c r="T982" s="31"/>
      <c r="U982" s="31"/>
    </row>
    <row r="983" spans="1:21" ht="11.25" customHeight="1" x14ac:dyDescent="0.2">
      <c r="A983" s="31"/>
      <c r="B983" s="31"/>
      <c r="C983" s="31"/>
      <c r="D983" s="34"/>
      <c r="E983" s="31"/>
      <c r="F983" s="31"/>
      <c r="G983" s="31"/>
      <c r="H983" s="31"/>
      <c r="I983" s="31"/>
      <c r="J983" s="31"/>
      <c r="K983" s="31"/>
      <c r="L983" s="31"/>
      <c r="M983" s="31"/>
      <c r="N983" s="31"/>
      <c r="O983" s="31"/>
      <c r="P983" s="31"/>
      <c r="Q983" s="31"/>
      <c r="R983" s="31"/>
      <c r="S983" s="31"/>
      <c r="T983" s="31"/>
      <c r="U983" s="31"/>
    </row>
    <row r="984" spans="1:21" ht="11.25" customHeight="1" x14ac:dyDescent="0.2">
      <c r="A984" s="31"/>
      <c r="B984" s="31"/>
      <c r="C984" s="31"/>
      <c r="D984" s="34"/>
      <c r="E984" s="31"/>
      <c r="F984" s="31"/>
      <c r="G984" s="31"/>
      <c r="H984" s="31"/>
      <c r="I984" s="31"/>
      <c r="J984" s="31"/>
      <c r="K984" s="31"/>
      <c r="L984" s="31"/>
      <c r="M984" s="31"/>
      <c r="N984" s="31"/>
      <c r="O984" s="31"/>
      <c r="P984" s="31"/>
      <c r="Q984" s="31"/>
      <c r="R984" s="31"/>
      <c r="S984" s="31"/>
      <c r="T984" s="31"/>
      <c r="U984" s="31"/>
    </row>
    <row r="985" spans="1:21" ht="11.25" customHeight="1" x14ac:dyDescent="0.2">
      <c r="A985" s="31"/>
      <c r="B985" s="31"/>
      <c r="C985" s="31"/>
      <c r="D985" s="34"/>
      <c r="E985" s="31"/>
      <c r="F985" s="31"/>
      <c r="G985" s="31"/>
      <c r="H985" s="31"/>
      <c r="I985" s="31"/>
      <c r="J985" s="31"/>
      <c r="K985" s="31"/>
      <c r="L985" s="31"/>
      <c r="M985" s="31"/>
      <c r="N985" s="31"/>
      <c r="O985" s="31"/>
      <c r="P985" s="31"/>
      <c r="Q985" s="31"/>
      <c r="R985" s="31"/>
      <c r="S985" s="31"/>
      <c r="T985" s="31"/>
      <c r="U985" s="31"/>
    </row>
    <row r="986" spans="1:21" ht="11.25" customHeight="1" x14ac:dyDescent="0.2">
      <c r="A986" s="31"/>
      <c r="B986" s="31"/>
      <c r="C986" s="31"/>
      <c r="D986" s="34"/>
      <c r="E986" s="31"/>
      <c r="F986" s="31"/>
      <c r="G986" s="31"/>
      <c r="H986" s="31"/>
      <c r="I986" s="31"/>
      <c r="J986" s="31"/>
      <c r="K986" s="31"/>
      <c r="L986" s="31"/>
      <c r="M986" s="31"/>
      <c r="N986" s="31"/>
      <c r="O986" s="31"/>
      <c r="P986" s="31"/>
      <c r="Q986" s="31"/>
      <c r="R986" s="31"/>
      <c r="S986" s="31"/>
      <c r="T986" s="31"/>
      <c r="U986" s="31"/>
    </row>
    <row r="987" spans="1:21" ht="11.25" customHeight="1" x14ac:dyDescent="0.2">
      <c r="A987" s="31"/>
      <c r="B987" s="31"/>
      <c r="C987" s="31"/>
      <c r="D987" s="34"/>
      <c r="E987" s="31"/>
      <c r="F987" s="31"/>
      <c r="G987" s="31"/>
      <c r="H987" s="31"/>
      <c r="I987" s="31"/>
      <c r="J987" s="31"/>
      <c r="K987" s="31"/>
      <c r="L987" s="31"/>
      <c r="M987" s="31"/>
      <c r="N987" s="31"/>
      <c r="O987" s="31"/>
      <c r="P987" s="31"/>
      <c r="Q987" s="31"/>
      <c r="R987" s="31"/>
      <c r="S987" s="31"/>
      <c r="T987" s="31"/>
      <c r="U987" s="31"/>
    </row>
    <row r="988" spans="1:21" ht="11.25" customHeight="1" x14ac:dyDescent="0.2">
      <c r="A988" s="31"/>
      <c r="B988" s="31"/>
      <c r="C988" s="31"/>
      <c r="D988" s="34"/>
      <c r="E988" s="31"/>
      <c r="F988" s="31"/>
      <c r="G988" s="31"/>
      <c r="H988" s="31"/>
      <c r="I988" s="31"/>
      <c r="J988" s="31"/>
      <c r="K988" s="31"/>
      <c r="L988" s="31"/>
      <c r="M988" s="31"/>
      <c r="N988" s="31"/>
      <c r="O988" s="31"/>
      <c r="P988" s="31"/>
      <c r="Q988" s="31"/>
      <c r="R988" s="31"/>
      <c r="S988" s="31"/>
      <c r="T988" s="31"/>
      <c r="U988" s="31"/>
    </row>
    <row r="989" spans="1:21" ht="11.25" customHeight="1" x14ac:dyDescent="0.2">
      <c r="A989" s="31"/>
      <c r="B989" s="31"/>
      <c r="C989" s="31"/>
      <c r="D989" s="34"/>
      <c r="E989" s="31"/>
      <c r="F989" s="31"/>
      <c r="G989" s="31"/>
      <c r="H989" s="31"/>
      <c r="I989" s="31"/>
      <c r="J989" s="31"/>
      <c r="K989" s="31"/>
      <c r="L989" s="31"/>
      <c r="M989" s="31"/>
      <c r="N989" s="31"/>
      <c r="O989" s="31"/>
      <c r="P989" s="31"/>
      <c r="Q989" s="31"/>
      <c r="R989" s="31"/>
      <c r="S989" s="31"/>
      <c r="T989" s="31"/>
      <c r="U989" s="31"/>
    </row>
    <row r="990" spans="1:21" ht="11.25" customHeight="1" x14ac:dyDescent="0.2">
      <c r="A990" s="31"/>
      <c r="B990" s="31"/>
      <c r="C990" s="31"/>
      <c r="D990" s="34"/>
      <c r="E990" s="31"/>
      <c r="F990" s="31"/>
      <c r="G990" s="31"/>
      <c r="H990" s="31"/>
      <c r="I990" s="31"/>
      <c r="J990" s="31"/>
      <c r="K990" s="31"/>
      <c r="L990" s="31"/>
      <c r="M990" s="31"/>
      <c r="N990" s="31"/>
      <c r="O990" s="31"/>
      <c r="P990" s="31"/>
      <c r="Q990" s="31"/>
      <c r="R990" s="31"/>
      <c r="S990" s="31"/>
      <c r="T990" s="31"/>
      <c r="U990" s="31"/>
    </row>
    <row r="991" spans="1:21" ht="11.25" customHeight="1" x14ac:dyDescent="0.2">
      <c r="A991" s="31"/>
      <c r="B991" s="31"/>
      <c r="C991" s="31"/>
      <c r="D991" s="34"/>
      <c r="E991" s="31"/>
      <c r="F991" s="31"/>
      <c r="G991" s="31"/>
      <c r="H991" s="31"/>
      <c r="I991" s="31"/>
      <c r="J991" s="31"/>
      <c r="K991" s="31"/>
      <c r="L991" s="31"/>
      <c r="M991" s="31"/>
      <c r="N991" s="31"/>
      <c r="O991" s="31"/>
      <c r="P991" s="31"/>
      <c r="Q991" s="31"/>
      <c r="R991" s="31"/>
      <c r="S991" s="31"/>
      <c r="T991" s="31"/>
      <c r="U991" s="31"/>
    </row>
    <row r="992" spans="1:21" ht="11.25" customHeight="1" x14ac:dyDescent="0.2">
      <c r="A992" s="31"/>
      <c r="B992" s="31"/>
      <c r="C992" s="31"/>
      <c r="D992" s="34"/>
      <c r="E992" s="31"/>
      <c r="F992" s="31"/>
      <c r="G992" s="31"/>
      <c r="H992" s="31"/>
      <c r="I992" s="31"/>
      <c r="J992" s="31"/>
      <c r="K992" s="31"/>
      <c r="L992" s="31"/>
      <c r="M992" s="31"/>
      <c r="N992" s="31"/>
      <c r="O992" s="31"/>
      <c r="P992" s="31"/>
      <c r="Q992" s="31"/>
      <c r="R992" s="31"/>
      <c r="S992" s="31"/>
      <c r="T992" s="31"/>
      <c r="U992" s="31"/>
    </row>
    <row r="993" spans="1:21" ht="11.25" customHeight="1" x14ac:dyDescent="0.2">
      <c r="A993" s="31"/>
      <c r="B993" s="31"/>
      <c r="C993" s="31"/>
      <c r="D993" s="34"/>
      <c r="E993" s="31"/>
      <c r="F993" s="31"/>
      <c r="G993" s="31"/>
      <c r="H993" s="31"/>
      <c r="I993" s="31"/>
      <c r="J993" s="31"/>
      <c r="K993" s="31"/>
      <c r="L993" s="31"/>
      <c r="M993" s="31"/>
      <c r="N993" s="31"/>
      <c r="O993" s="31"/>
      <c r="P993" s="31"/>
      <c r="Q993" s="31"/>
      <c r="R993" s="31"/>
      <c r="S993" s="31"/>
      <c r="T993" s="31"/>
      <c r="U993" s="31"/>
    </row>
    <row r="994" spans="1:21" ht="11.25" customHeight="1" x14ac:dyDescent="0.2">
      <c r="A994" s="31"/>
      <c r="B994" s="31"/>
      <c r="C994" s="31"/>
      <c r="D994" s="34"/>
      <c r="E994" s="31"/>
      <c r="F994" s="31"/>
      <c r="G994" s="31"/>
      <c r="H994" s="31"/>
      <c r="I994" s="31"/>
      <c r="J994" s="31"/>
      <c r="K994" s="31"/>
      <c r="L994" s="31"/>
      <c r="M994" s="31"/>
      <c r="N994" s="31"/>
      <c r="O994" s="31"/>
      <c r="P994" s="31"/>
      <c r="Q994" s="31"/>
      <c r="R994" s="31"/>
      <c r="S994" s="31"/>
      <c r="T994" s="31"/>
      <c r="U994" s="31"/>
    </row>
    <row r="995" spans="1:21" ht="11.25" customHeight="1" x14ac:dyDescent="0.2">
      <c r="A995" s="31"/>
      <c r="B995" s="31"/>
      <c r="C995" s="31"/>
      <c r="D995" s="34"/>
      <c r="E995" s="31"/>
      <c r="F995" s="31"/>
      <c r="G995" s="31"/>
      <c r="H995" s="31"/>
      <c r="I995" s="31"/>
      <c r="J995" s="31"/>
      <c r="K995" s="31"/>
      <c r="L995" s="31"/>
      <c r="M995" s="31"/>
      <c r="N995" s="31"/>
      <c r="O995" s="31"/>
      <c r="P995" s="31"/>
      <c r="Q995" s="31"/>
      <c r="R995" s="31"/>
      <c r="S995" s="31"/>
      <c r="T995" s="31"/>
      <c r="U995" s="31"/>
    </row>
    <row r="996" spans="1:21" ht="11.25" customHeight="1" x14ac:dyDescent="0.2">
      <c r="A996" s="31"/>
      <c r="B996" s="31"/>
      <c r="C996" s="31"/>
      <c r="D996" s="34"/>
      <c r="E996" s="31"/>
      <c r="F996" s="31"/>
      <c r="G996" s="31"/>
      <c r="H996" s="31"/>
      <c r="I996" s="31"/>
      <c r="J996" s="31"/>
      <c r="K996" s="31"/>
      <c r="L996" s="31"/>
      <c r="M996" s="31"/>
      <c r="N996" s="31"/>
      <c r="O996" s="31"/>
      <c r="P996" s="31"/>
      <c r="Q996" s="31"/>
      <c r="R996" s="31"/>
      <c r="S996" s="31"/>
      <c r="T996" s="31"/>
      <c r="U996" s="31"/>
    </row>
    <row r="997" spans="1:21" ht="11.25" customHeight="1" x14ac:dyDescent="0.2">
      <c r="A997" s="31"/>
      <c r="B997" s="31"/>
      <c r="C997" s="31"/>
      <c r="D997" s="34"/>
      <c r="E997" s="31"/>
      <c r="F997" s="31"/>
      <c r="G997" s="31"/>
      <c r="H997" s="31"/>
      <c r="I997" s="31"/>
      <c r="J997" s="31"/>
      <c r="K997" s="31"/>
      <c r="L997" s="31"/>
      <c r="M997" s="31"/>
      <c r="N997" s="31"/>
      <c r="O997" s="31"/>
      <c r="P997" s="31"/>
      <c r="Q997" s="31"/>
      <c r="R997" s="31"/>
      <c r="S997" s="31"/>
      <c r="T997" s="31"/>
      <c r="U997" s="31"/>
    </row>
    <row r="998" spans="1:21" ht="11.25" customHeight="1" x14ac:dyDescent="0.2">
      <c r="A998" s="31"/>
      <c r="B998" s="31"/>
      <c r="C998" s="31"/>
      <c r="D998" s="34"/>
      <c r="E998" s="31"/>
      <c r="F998" s="31"/>
      <c r="G998" s="31"/>
      <c r="H998" s="31"/>
      <c r="I998" s="31"/>
      <c r="J998" s="31"/>
      <c r="K998" s="31"/>
      <c r="L998" s="31"/>
      <c r="M998" s="31"/>
      <c r="N998" s="31"/>
      <c r="O998" s="31"/>
      <c r="P998" s="31"/>
      <c r="Q998" s="31"/>
      <c r="R998" s="31"/>
      <c r="S998" s="31"/>
      <c r="T998" s="31"/>
      <c r="U998" s="31"/>
    </row>
    <row r="999" spans="1:21" ht="11.25" customHeight="1" x14ac:dyDescent="0.2">
      <c r="A999" s="31"/>
      <c r="B999" s="31"/>
      <c r="C999" s="31"/>
      <c r="D999" s="34"/>
      <c r="E999" s="31"/>
      <c r="F999" s="31"/>
      <c r="G999" s="31"/>
      <c r="H999" s="31"/>
      <c r="I999" s="31"/>
      <c r="J999" s="31"/>
      <c r="K999" s="31"/>
      <c r="L999" s="31"/>
      <c r="M999" s="31"/>
      <c r="N999" s="31"/>
      <c r="O999" s="31"/>
      <c r="P999" s="31"/>
      <c r="Q999" s="31"/>
      <c r="R999" s="31"/>
      <c r="S999" s="31"/>
      <c r="T999" s="31"/>
      <c r="U999" s="31"/>
    </row>
    <row r="1000" spans="1:21" ht="11.25" customHeight="1" x14ac:dyDescent="0.2">
      <c r="A1000" s="31"/>
      <c r="B1000" s="31"/>
      <c r="C1000" s="31"/>
      <c r="D1000" s="34"/>
      <c r="E1000" s="31"/>
      <c r="F1000" s="31"/>
      <c r="G1000" s="31"/>
      <c r="H1000" s="31"/>
      <c r="I1000" s="31"/>
      <c r="J1000" s="31"/>
      <c r="K1000" s="31"/>
      <c r="L1000" s="31"/>
      <c r="M1000" s="31"/>
      <c r="N1000" s="31"/>
      <c r="O1000" s="31"/>
      <c r="P1000" s="31"/>
      <c r="Q1000" s="31"/>
      <c r="R1000" s="31"/>
      <c r="S1000" s="31"/>
      <c r="T1000" s="31"/>
      <c r="U1000" s="31"/>
    </row>
    <row r="1001" spans="1:21" ht="11.25" customHeight="1" x14ac:dyDescent="0.2">
      <c r="A1001" s="31"/>
      <c r="B1001" s="31"/>
      <c r="C1001" s="31"/>
      <c r="D1001" s="34"/>
      <c r="E1001" s="31"/>
      <c r="F1001" s="31"/>
      <c r="G1001" s="31"/>
      <c r="H1001" s="31"/>
      <c r="I1001" s="31"/>
      <c r="J1001" s="31"/>
      <c r="K1001" s="31"/>
      <c r="L1001" s="31"/>
      <c r="M1001" s="31"/>
      <c r="N1001" s="31"/>
      <c r="O1001" s="31"/>
      <c r="P1001" s="31"/>
      <c r="Q1001" s="31"/>
      <c r="R1001" s="31"/>
      <c r="S1001" s="31"/>
      <c r="T1001" s="31"/>
      <c r="U1001" s="31"/>
    </row>
    <row r="1002" spans="1:21" ht="11.25" customHeight="1" x14ac:dyDescent="0.2">
      <c r="A1002" s="31"/>
      <c r="B1002" s="31"/>
      <c r="C1002" s="31"/>
      <c r="D1002" s="34"/>
      <c r="E1002" s="31"/>
      <c r="F1002" s="31"/>
      <c r="G1002" s="31"/>
      <c r="H1002" s="31"/>
      <c r="I1002" s="31"/>
      <c r="J1002" s="31"/>
      <c r="K1002" s="31"/>
      <c r="L1002" s="31"/>
      <c r="M1002" s="31"/>
      <c r="N1002" s="31"/>
      <c r="O1002" s="31"/>
      <c r="P1002" s="31"/>
      <c r="Q1002" s="31"/>
      <c r="R1002" s="31"/>
      <c r="S1002" s="31"/>
      <c r="T1002" s="31"/>
      <c r="U1002" s="31"/>
    </row>
    <row r="1003" spans="1:21" ht="11.25" customHeight="1" x14ac:dyDescent="0.2">
      <c r="A1003" s="31"/>
      <c r="B1003" s="31"/>
      <c r="C1003" s="31"/>
      <c r="D1003" s="34"/>
      <c r="E1003" s="31"/>
      <c r="F1003" s="31"/>
      <c r="G1003" s="31"/>
      <c r="H1003" s="31"/>
      <c r="I1003" s="31"/>
      <c r="J1003" s="31"/>
      <c r="K1003" s="31"/>
      <c r="L1003" s="31"/>
      <c r="M1003" s="31"/>
      <c r="N1003" s="31"/>
      <c r="O1003" s="31"/>
      <c r="P1003" s="31"/>
      <c r="Q1003" s="31"/>
      <c r="R1003" s="31"/>
      <c r="S1003" s="31"/>
      <c r="T1003" s="31"/>
      <c r="U1003" s="31"/>
    </row>
    <row r="1004" spans="1:21" ht="11.25" customHeight="1" x14ac:dyDescent="0.2">
      <c r="A1004" s="31"/>
      <c r="B1004" s="31"/>
      <c r="C1004" s="31"/>
      <c r="D1004" s="34"/>
      <c r="E1004" s="31"/>
      <c r="F1004" s="31"/>
      <c r="G1004" s="31"/>
      <c r="H1004" s="31"/>
      <c r="I1004" s="31"/>
      <c r="J1004" s="31"/>
      <c r="K1004" s="31"/>
      <c r="L1004" s="31"/>
      <c r="M1004" s="31"/>
      <c r="N1004" s="31"/>
      <c r="O1004" s="31"/>
      <c r="P1004" s="31"/>
      <c r="Q1004" s="31"/>
      <c r="R1004" s="31"/>
      <c r="S1004" s="31"/>
      <c r="T1004" s="31"/>
      <c r="U1004" s="31"/>
    </row>
    <row r="1005" spans="1:21" ht="11.25" customHeight="1" x14ac:dyDescent="0.2">
      <c r="A1005" s="31"/>
      <c r="B1005" s="31"/>
      <c r="C1005" s="31"/>
      <c r="D1005" s="34"/>
      <c r="E1005" s="31"/>
      <c r="F1005" s="31"/>
      <c r="G1005" s="31"/>
      <c r="H1005" s="31"/>
      <c r="I1005" s="31"/>
      <c r="J1005" s="31"/>
      <c r="K1005" s="31"/>
      <c r="L1005" s="31"/>
      <c r="M1005" s="31"/>
      <c r="N1005" s="31"/>
      <c r="O1005" s="31"/>
      <c r="P1005" s="31"/>
      <c r="Q1005" s="31"/>
      <c r="R1005" s="31"/>
      <c r="S1005" s="31"/>
      <c r="T1005" s="31"/>
      <c r="U1005" s="31"/>
    </row>
    <row r="1006" spans="1:21" ht="11.25" customHeight="1" x14ac:dyDescent="0.2">
      <c r="A1006" s="31"/>
      <c r="B1006" s="31"/>
      <c r="C1006" s="31"/>
      <c r="D1006" s="34"/>
      <c r="E1006" s="31"/>
      <c r="F1006" s="31"/>
      <c r="G1006" s="31"/>
      <c r="H1006" s="31"/>
      <c r="I1006" s="31"/>
      <c r="J1006" s="31"/>
      <c r="K1006" s="31"/>
      <c r="L1006" s="31"/>
      <c r="M1006" s="31"/>
      <c r="N1006" s="31"/>
      <c r="O1006" s="31"/>
      <c r="P1006" s="31"/>
      <c r="Q1006" s="31"/>
      <c r="R1006" s="31"/>
      <c r="S1006" s="31"/>
      <c r="T1006" s="31"/>
      <c r="U1006" s="31"/>
    </row>
    <row r="1007" spans="1:21" ht="11.25" customHeight="1" x14ac:dyDescent="0.2">
      <c r="A1007" s="31"/>
      <c r="B1007" s="31"/>
      <c r="C1007" s="31"/>
      <c r="D1007" s="34"/>
      <c r="E1007" s="31"/>
      <c r="F1007" s="31"/>
      <c r="G1007" s="31"/>
      <c r="H1007" s="31"/>
      <c r="I1007" s="31"/>
      <c r="J1007" s="31"/>
      <c r="K1007" s="31"/>
      <c r="L1007" s="31"/>
      <c r="M1007" s="31"/>
      <c r="N1007" s="31"/>
      <c r="O1007" s="31"/>
      <c r="P1007" s="31"/>
      <c r="Q1007" s="31"/>
      <c r="R1007" s="31"/>
      <c r="S1007" s="31"/>
      <c r="T1007" s="31"/>
      <c r="U1007" s="31"/>
    </row>
    <row r="1008" spans="1:21" ht="11.25" customHeight="1" x14ac:dyDescent="0.2">
      <c r="A1008" s="31"/>
      <c r="B1008" s="31"/>
      <c r="C1008" s="31"/>
      <c r="D1008" s="34"/>
      <c r="E1008" s="31"/>
      <c r="F1008" s="31"/>
      <c r="G1008" s="31"/>
      <c r="H1008" s="31"/>
      <c r="I1008" s="31"/>
      <c r="J1008" s="31"/>
      <c r="K1008" s="31"/>
      <c r="L1008" s="31"/>
      <c r="M1008" s="31"/>
      <c r="N1008" s="31"/>
      <c r="O1008" s="31"/>
      <c r="P1008" s="31"/>
      <c r="Q1008" s="31"/>
      <c r="R1008" s="31"/>
      <c r="S1008" s="31"/>
      <c r="T1008" s="31"/>
      <c r="U1008" s="31"/>
    </row>
    <row r="1009" spans="1:21" ht="11.25" customHeight="1" x14ac:dyDescent="0.2">
      <c r="A1009" s="31"/>
      <c r="B1009" s="31"/>
      <c r="C1009" s="31"/>
      <c r="D1009" s="34"/>
      <c r="E1009" s="31"/>
      <c r="F1009" s="31"/>
      <c r="G1009" s="31"/>
      <c r="H1009" s="31"/>
      <c r="I1009" s="31"/>
      <c r="J1009" s="31"/>
      <c r="K1009" s="31"/>
      <c r="L1009" s="31"/>
      <c r="M1009" s="31"/>
      <c r="N1009" s="31"/>
      <c r="O1009" s="31"/>
      <c r="P1009" s="31"/>
      <c r="Q1009" s="31"/>
      <c r="R1009" s="31"/>
      <c r="S1009" s="31"/>
      <c r="T1009" s="31"/>
      <c r="U1009" s="31"/>
    </row>
    <row r="1010" spans="1:21" ht="11.25" customHeight="1" x14ac:dyDescent="0.2">
      <c r="A1010" s="31"/>
      <c r="B1010" s="31"/>
      <c r="C1010" s="31"/>
      <c r="D1010" s="34"/>
      <c r="E1010" s="31"/>
      <c r="F1010" s="31"/>
      <c r="G1010" s="31"/>
      <c r="H1010" s="31"/>
      <c r="I1010" s="31"/>
      <c r="J1010" s="31"/>
      <c r="K1010" s="31"/>
      <c r="L1010" s="31"/>
      <c r="M1010" s="31"/>
      <c r="N1010" s="31"/>
      <c r="O1010" s="31"/>
      <c r="P1010" s="31"/>
      <c r="Q1010" s="31"/>
      <c r="R1010" s="31"/>
      <c r="S1010" s="31"/>
      <c r="T1010" s="31"/>
      <c r="U1010" s="31"/>
    </row>
    <row r="1011" spans="1:21" ht="11.25" customHeight="1" x14ac:dyDescent="0.2">
      <c r="A1011" s="31"/>
      <c r="B1011" s="31"/>
      <c r="C1011" s="31"/>
      <c r="D1011" s="34"/>
      <c r="E1011" s="31"/>
      <c r="F1011" s="31"/>
      <c r="G1011" s="31"/>
      <c r="H1011" s="31"/>
      <c r="I1011" s="31"/>
      <c r="J1011" s="31"/>
      <c r="K1011" s="31"/>
      <c r="L1011" s="31"/>
      <c r="M1011" s="31"/>
      <c r="N1011" s="31"/>
      <c r="O1011" s="31"/>
      <c r="P1011" s="31"/>
      <c r="Q1011" s="31"/>
      <c r="R1011" s="31"/>
      <c r="S1011" s="31"/>
      <c r="T1011" s="31"/>
      <c r="U1011" s="31"/>
    </row>
    <row r="1012" spans="1:21" ht="11.25" customHeight="1" x14ac:dyDescent="0.2">
      <c r="A1012" s="31"/>
      <c r="B1012" s="31"/>
      <c r="C1012" s="31"/>
      <c r="D1012" s="34"/>
      <c r="E1012" s="31"/>
      <c r="F1012" s="31"/>
      <c r="G1012" s="31"/>
      <c r="H1012" s="31"/>
      <c r="I1012" s="31"/>
      <c r="J1012" s="31"/>
      <c r="K1012" s="31"/>
      <c r="L1012" s="31"/>
      <c r="M1012" s="31"/>
      <c r="N1012" s="31"/>
      <c r="O1012" s="31"/>
      <c r="P1012" s="31"/>
      <c r="Q1012" s="31"/>
      <c r="R1012" s="31"/>
      <c r="S1012" s="31"/>
      <c r="T1012" s="31"/>
      <c r="U1012" s="31"/>
    </row>
    <row r="1013" spans="1:21" ht="11.25" customHeight="1" x14ac:dyDescent="0.2">
      <c r="A1013" s="31"/>
      <c r="B1013" s="31"/>
      <c r="C1013" s="31"/>
      <c r="D1013" s="34"/>
      <c r="E1013" s="31"/>
      <c r="F1013" s="31"/>
      <c r="G1013" s="31"/>
      <c r="H1013" s="31"/>
      <c r="I1013" s="31"/>
      <c r="J1013" s="31"/>
      <c r="K1013" s="31"/>
      <c r="L1013" s="31"/>
      <c r="M1013" s="31"/>
      <c r="N1013" s="31"/>
      <c r="O1013" s="31"/>
      <c r="P1013" s="31"/>
      <c r="Q1013" s="31"/>
      <c r="R1013" s="31"/>
      <c r="S1013" s="31"/>
      <c r="T1013" s="31"/>
      <c r="U1013" s="31"/>
    </row>
    <row r="1014" spans="1:21" ht="11.25" customHeight="1" x14ac:dyDescent="0.2">
      <c r="A1014" s="31"/>
      <c r="B1014" s="31"/>
      <c r="C1014" s="31"/>
      <c r="D1014" s="34"/>
      <c r="E1014" s="31"/>
      <c r="F1014" s="31"/>
      <c r="G1014" s="31"/>
      <c r="H1014" s="31"/>
      <c r="I1014" s="31"/>
      <c r="J1014" s="31"/>
      <c r="K1014" s="31"/>
      <c r="L1014" s="31"/>
      <c r="M1014" s="31"/>
      <c r="N1014" s="31"/>
      <c r="O1014" s="31"/>
      <c r="P1014" s="31"/>
      <c r="Q1014" s="31"/>
      <c r="R1014" s="31"/>
      <c r="S1014" s="31"/>
      <c r="T1014" s="31"/>
      <c r="U1014" s="31"/>
    </row>
    <row r="1015" spans="1:21" ht="11.25" customHeight="1" x14ac:dyDescent="0.2">
      <c r="A1015" s="31"/>
      <c r="B1015" s="31"/>
      <c r="C1015" s="31"/>
      <c r="D1015" s="34"/>
      <c r="E1015" s="31"/>
      <c r="F1015" s="31"/>
      <c r="G1015" s="31"/>
      <c r="H1015" s="31"/>
      <c r="I1015" s="31"/>
      <c r="J1015" s="31"/>
      <c r="K1015" s="31"/>
      <c r="L1015" s="31"/>
      <c r="M1015" s="31"/>
      <c r="N1015" s="31"/>
      <c r="O1015" s="31"/>
      <c r="P1015" s="31"/>
      <c r="Q1015" s="31"/>
      <c r="R1015" s="31"/>
      <c r="S1015" s="31"/>
      <c r="T1015" s="31"/>
      <c r="U1015" s="31"/>
    </row>
    <row r="1016" spans="1:21" ht="11.25" customHeight="1" x14ac:dyDescent="0.2">
      <c r="A1016" s="31"/>
      <c r="B1016" s="31"/>
      <c r="C1016" s="31"/>
      <c r="D1016" s="34"/>
      <c r="E1016" s="31"/>
      <c r="F1016" s="31"/>
      <c r="G1016" s="31"/>
      <c r="H1016" s="31"/>
      <c r="I1016" s="31"/>
      <c r="J1016" s="31"/>
      <c r="K1016" s="31"/>
      <c r="L1016" s="31"/>
      <c r="M1016" s="31"/>
      <c r="N1016" s="31"/>
      <c r="O1016" s="31"/>
      <c r="P1016" s="31"/>
      <c r="Q1016" s="31"/>
      <c r="R1016" s="31"/>
      <c r="S1016" s="31"/>
      <c r="T1016" s="31"/>
      <c r="U1016" s="31"/>
    </row>
    <row r="1017" spans="1:21" ht="11.25" customHeight="1" x14ac:dyDescent="0.2">
      <c r="A1017" s="31"/>
      <c r="B1017" s="31"/>
      <c r="C1017" s="31"/>
      <c r="D1017" s="34"/>
      <c r="E1017" s="31"/>
      <c r="F1017" s="31"/>
      <c r="G1017" s="31"/>
      <c r="H1017" s="31"/>
      <c r="I1017" s="31"/>
      <c r="J1017" s="31"/>
      <c r="K1017" s="31"/>
      <c r="L1017" s="31"/>
      <c r="M1017" s="31"/>
      <c r="N1017" s="31"/>
      <c r="O1017" s="31"/>
      <c r="P1017" s="31"/>
      <c r="Q1017" s="31"/>
      <c r="R1017" s="31"/>
      <c r="S1017" s="31"/>
      <c r="T1017" s="31"/>
      <c r="U1017" s="31"/>
    </row>
    <row r="1018" spans="1:21" ht="11.25" customHeight="1" x14ac:dyDescent="0.2">
      <c r="A1018" s="31"/>
      <c r="B1018" s="31"/>
      <c r="C1018" s="31"/>
      <c r="D1018" s="34"/>
      <c r="E1018" s="31"/>
      <c r="F1018" s="31"/>
      <c r="G1018" s="31"/>
      <c r="H1018" s="31"/>
      <c r="I1018" s="31"/>
      <c r="J1018" s="31"/>
      <c r="K1018" s="31"/>
      <c r="L1018" s="31"/>
      <c r="M1018" s="31"/>
      <c r="N1018" s="31"/>
      <c r="O1018" s="31"/>
      <c r="P1018" s="31"/>
      <c r="Q1018" s="31"/>
      <c r="R1018" s="31"/>
      <c r="S1018" s="31"/>
      <c r="T1018" s="31"/>
      <c r="U1018" s="31"/>
    </row>
    <row r="1019" spans="1:21" ht="11.25" customHeight="1" x14ac:dyDescent="0.2">
      <c r="A1019" s="31"/>
      <c r="B1019" s="31"/>
      <c r="C1019" s="31"/>
      <c r="D1019" s="34"/>
      <c r="E1019" s="31"/>
      <c r="F1019" s="31"/>
      <c r="G1019" s="31"/>
      <c r="H1019" s="31"/>
      <c r="I1019" s="31"/>
      <c r="J1019" s="31"/>
      <c r="K1019" s="31"/>
      <c r="L1019" s="31"/>
      <c r="M1019" s="31"/>
      <c r="N1019" s="31"/>
      <c r="O1019" s="31"/>
      <c r="P1019" s="31"/>
      <c r="Q1019" s="31"/>
      <c r="R1019" s="31"/>
      <c r="S1019" s="31"/>
      <c r="T1019" s="31"/>
      <c r="U1019" s="31"/>
    </row>
    <row r="1020" spans="1:21" ht="11.25" customHeight="1" x14ac:dyDescent="0.2">
      <c r="A1020" s="31"/>
      <c r="B1020" s="31"/>
      <c r="C1020" s="31"/>
      <c r="D1020" s="34"/>
      <c r="E1020" s="31"/>
      <c r="F1020" s="31"/>
      <c r="G1020" s="31"/>
      <c r="H1020" s="31"/>
      <c r="I1020" s="31"/>
      <c r="J1020" s="31"/>
      <c r="K1020" s="31"/>
      <c r="L1020" s="31"/>
      <c r="M1020" s="31"/>
      <c r="N1020" s="31"/>
      <c r="O1020" s="31"/>
      <c r="P1020" s="31"/>
      <c r="Q1020" s="31"/>
      <c r="R1020" s="31"/>
      <c r="S1020" s="31"/>
      <c r="T1020" s="31"/>
      <c r="U1020" s="31"/>
    </row>
    <row r="1021" spans="1:21" ht="11.25" customHeight="1" x14ac:dyDescent="0.2">
      <c r="A1021" s="31"/>
      <c r="B1021" s="31"/>
      <c r="C1021" s="31"/>
      <c r="D1021" s="34"/>
      <c r="E1021" s="31"/>
      <c r="F1021" s="31"/>
      <c r="G1021" s="31"/>
      <c r="H1021" s="31"/>
      <c r="I1021" s="31"/>
      <c r="J1021" s="31"/>
      <c r="K1021" s="31"/>
      <c r="L1021" s="31"/>
      <c r="M1021" s="31"/>
      <c r="N1021" s="31"/>
      <c r="O1021" s="31"/>
      <c r="P1021" s="31"/>
      <c r="Q1021" s="31"/>
      <c r="R1021" s="31"/>
      <c r="S1021" s="31"/>
      <c r="T1021" s="31"/>
      <c r="U1021" s="31"/>
    </row>
    <row r="1022" spans="1:21" ht="11.25" customHeight="1" x14ac:dyDescent="0.2">
      <c r="A1022" s="31"/>
      <c r="B1022" s="31"/>
      <c r="C1022" s="31"/>
      <c r="D1022" s="34"/>
      <c r="E1022" s="31"/>
      <c r="F1022" s="31"/>
      <c r="G1022" s="31"/>
      <c r="H1022" s="31"/>
      <c r="I1022" s="31"/>
      <c r="J1022" s="31"/>
      <c r="K1022" s="31"/>
      <c r="L1022" s="31"/>
      <c r="M1022" s="31"/>
      <c r="N1022" s="31"/>
      <c r="O1022" s="31"/>
      <c r="P1022" s="31"/>
      <c r="Q1022" s="31"/>
      <c r="R1022" s="31"/>
      <c r="S1022" s="31"/>
      <c r="T1022" s="31"/>
      <c r="U1022" s="31"/>
    </row>
    <row r="1023" spans="1:21" ht="11.25" customHeight="1" x14ac:dyDescent="0.2">
      <c r="A1023" s="31"/>
      <c r="B1023" s="31"/>
      <c r="C1023" s="31"/>
      <c r="D1023" s="34"/>
      <c r="E1023" s="31"/>
      <c r="F1023" s="31"/>
      <c r="G1023" s="31"/>
      <c r="H1023" s="31"/>
      <c r="I1023" s="31"/>
      <c r="J1023" s="31"/>
      <c r="K1023" s="31"/>
      <c r="L1023" s="31"/>
      <c r="M1023" s="31"/>
      <c r="N1023" s="31"/>
      <c r="O1023" s="31"/>
      <c r="P1023" s="31"/>
      <c r="Q1023" s="31"/>
      <c r="R1023" s="31"/>
      <c r="S1023" s="31"/>
      <c r="T1023" s="31"/>
      <c r="U1023" s="31"/>
    </row>
    <row r="1024" spans="1:21" ht="11.25" customHeight="1" x14ac:dyDescent="0.2">
      <c r="A1024" s="31"/>
      <c r="B1024" s="31"/>
      <c r="C1024" s="31"/>
      <c r="D1024" s="34"/>
      <c r="E1024" s="31"/>
      <c r="F1024" s="31"/>
      <c r="G1024" s="31"/>
      <c r="H1024" s="31"/>
      <c r="I1024" s="31"/>
      <c r="J1024" s="31"/>
      <c r="K1024" s="31"/>
      <c r="L1024" s="31"/>
      <c r="M1024" s="31"/>
      <c r="N1024" s="31"/>
      <c r="O1024" s="31"/>
      <c r="P1024" s="31"/>
      <c r="Q1024" s="31"/>
      <c r="R1024" s="31"/>
      <c r="S1024" s="31"/>
      <c r="T1024" s="31"/>
      <c r="U1024" s="31"/>
    </row>
    <row r="1025" spans="1:21" ht="11.25" customHeight="1" x14ac:dyDescent="0.2">
      <c r="A1025" s="31"/>
      <c r="B1025" s="31"/>
      <c r="C1025" s="31"/>
      <c r="D1025" s="34"/>
      <c r="E1025" s="31"/>
      <c r="F1025" s="31"/>
      <c r="G1025" s="31"/>
      <c r="H1025" s="31"/>
      <c r="I1025" s="31"/>
      <c r="J1025" s="31"/>
      <c r="K1025" s="31"/>
      <c r="L1025" s="31"/>
      <c r="M1025" s="31"/>
      <c r="N1025" s="31"/>
      <c r="O1025" s="31"/>
      <c r="P1025" s="31"/>
      <c r="Q1025" s="31"/>
      <c r="R1025" s="31"/>
      <c r="S1025" s="31"/>
      <c r="T1025" s="31"/>
      <c r="U1025" s="31"/>
    </row>
    <row r="1026" spans="1:21" ht="11.25" customHeight="1" x14ac:dyDescent="0.2">
      <c r="A1026" s="31"/>
      <c r="B1026" s="31"/>
      <c r="C1026" s="31"/>
      <c r="D1026" s="34"/>
      <c r="E1026" s="31"/>
      <c r="F1026" s="31"/>
      <c r="G1026" s="31"/>
      <c r="H1026" s="31"/>
      <c r="I1026" s="31"/>
      <c r="J1026" s="31"/>
      <c r="K1026" s="31"/>
      <c r="L1026" s="31"/>
      <c r="M1026" s="31"/>
      <c r="N1026" s="31"/>
      <c r="O1026" s="31"/>
      <c r="P1026" s="31"/>
      <c r="Q1026" s="31"/>
      <c r="R1026" s="31"/>
      <c r="S1026" s="31"/>
      <c r="T1026" s="31"/>
      <c r="U1026" s="31"/>
    </row>
    <row r="1027" spans="1:21" ht="11.25" customHeight="1" x14ac:dyDescent="0.2">
      <c r="A1027" s="31"/>
      <c r="B1027" s="31"/>
      <c r="C1027" s="31"/>
      <c r="D1027" s="34"/>
      <c r="E1027" s="31"/>
      <c r="F1027" s="31"/>
      <c r="G1027" s="31"/>
      <c r="H1027" s="31"/>
      <c r="I1027" s="31"/>
      <c r="J1027" s="31"/>
      <c r="K1027" s="31"/>
      <c r="L1027" s="31"/>
      <c r="M1027" s="31"/>
      <c r="N1027" s="31"/>
      <c r="O1027" s="31"/>
      <c r="P1027" s="31"/>
      <c r="Q1027" s="31"/>
      <c r="R1027" s="31"/>
      <c r="S1027" s="31"/>
      <c r="T1027" s="31"/>
      <c r="U1027" s="31"/>
    </row>
    <row r="1028" spans="1:21" ht="11.25" customHeight="1" x14ac:dyDescent="0.2">
      <c r="A1028" s="31"/>
      <c r="B1028" s="31"/>
      <c r="C1028" s="31"/>
      <c r="D1028" s="34"/>
      <c r="E1028" s="31"/>
      <c r="F1028" s="31"/>
      <c r="G1028" s="31"/>
      <c r="H1028" s="31"/>
      <c r="I1028" s="31"/>
      <c r="J1028" s="31"/>
      <c r="K1028" s="31"/>
      <c r="L1028" s="31"/>
      <c r="M1028" s="31"/>
      <c r="N1028" s="31"/>
      <c r="O1028" s="31"/>
      <c r="P1028" s="31"/>
      <c r="Q1028" s="31"/>
      <c r="R1028" s="31"/>
      <c r="S1028" s="31"/>
      <c r="T1028" s="31"/>
      <c r="U1028" s="31"/>
    </row>
    <row r="1029" spans="1:21" ht="11.25" customHeight="1" x14ac:dyDescent="0.2">
      <c r="A1029" s="31"/>
      <c r="B1029" s="31"/>
      <c r="C1029" s="31"/>
      <c r="D1029" s="34"/>
      <c r="E1029" s="31"/>
      <c r="F1029" s="31"/>
      <c r="G1029" s="31"/>
      <c r="H1029" s="31"/>
      <c r="I1029" s="31"/>
      <c r="J1029" s="31"/>
      <c r="K1029" s="31"/>
      <c r="L1029" s="31"/>
      <c r="M1029" s="31"/>
      <c r="N1029" s="31"/>
      <c r="O1029" s="31"/>
      <c r="P1029" s="31"/>
      <c r="Q1029" s="31"/>
      <c r="R1029" s="31"/>
      <c r="S1029" s="31"/>
      <c r="T1029" s="31"/>
      <c r="U1029" s="31"/>
    </row>
    <row r="1030" spans="1:21" ht="11.25" customHeight="1" x14ac:dyDescent="0.2">
      <c r="A1030" s="31"/>
      <c r="B1030" s="31"/>
      <c r="C1030" s="31"/>
      <c r="D1030" s="34"/>
      <c r="E1030" s="31"/>
      <c r="F1030" s="31"/>
      <c r="G1030" s="31"/>
      <c r="H1030" s="31"/>
      <c r="I1030" s="31"/>
      <c r="J1030" s="31"/>
      <c r="K1030" s="31"/>
      <c r="L1030" s="31"/>
      <c r="M1030" s="31"/>
      <c r="N1030" s="31"/>
      <c r="O1030" s="31"/>
      <c r="P1030" s="31"/>
      <c r="Q1030" s="31"/>
      <c r="R1030" s="31"/>
      <c r="S1030" s="31"/>
      <c r="T1030" s="31"/>
      <c r="U1030" s="31"/>
    </row>
    <row r="1031" spans="1:21" ht="11.25" customHeight="1" x14ac:dyDescent="0.2">
      <c r="A1031" s="31"/>
      <c r="B1031" s="31"/>
      <c r="C1031" s="31"/>
      <c r="D1031" s="34"/>
      <c r="E1031" s="31"/>
      <c r="F1031" s="31"/>
      <c r="G1031" s="31"/>
      <c r="H1031" s="31"/>
      <c r="I1031" s="31"/>
      <c r="J1031" s="31"/>
      <c r="K1031" s="31"/>
      <c r="L1031" s="31"/>
      <c r="M1031" s="31"/>
      <c r="N1031" s="31"/>
      <c r="O1031" s="31"/>
      <c r="P1031" s="31"/>
      <c r="Q1031" s="31"/>
      <c r="R1031" s="31"/>
      <c r="S1031" s="31"/>
      <c r="T1031" s="31"/>
      <c r="U1031" s="31"/>
    </row>
    <row r="1032" spans="1:21" ht="11.25" customHeight="1" x14ac:dyDescent="0.2">
      <c r="A1032" s="31"/>
      <c r="B1032" s="31"/>
      <c r="C1032" s="31"/>
      <c r="D1032" s="34"/>
      <c r="E1032" s="31"/>
      <c r="F1032" s="31"/>
      <c r="G1032" s="31"/>
      <c r="H1032" s="31"/>
      <c r="I1032" s="31"/>
      <c r="J1032" s="31"/>
      <c r="K1032" s="31"/>
      <c r="L1032" s="31"/>
      <c r="M1032" s="31"/>
      <c r="N1032" s="31"/>
      <c r="O1032" s="31"/>
      <c r="P1032" s="31"/>
      <c r="Q1032" s="31"/>
      <c r="R1032" s="31"/>
      <c r="S1032" s="31"/>
      <c r="T1032" s="31"/>
      <c r="U1032" s="31"/>
    </row>
    <row r="1033" spans="1:21" ht="11.25" customHeight="1" x14ac:dyDescent="0.2">
      <c r="A1033" s="31"/>
      <c r="B1033" s="31"/>
      <c r="C1033" s="31"/>
      <c r="D1033" s="34"/>
      <c r="E1033" s="31"/>
      <c r="F1033" s="31"/>
      <c r="G1033" s="31"/>
      <c r="H1033" s="31"/>
      <c r="I1033" s="31"/>
      <c r="J1033" s="31"/>
      <c r="K1033" s="31"/>
      <c r="L1033" s="31"/>
      <c r="M1033" s="31"/>
      <c r="N1033" s="31"/>
      <c r="O1033" s="31"/>
      <c r="P1033" s="31"/>
      <c r="Q1033" s="31"/>
      <c r="R1033" s="31"/>
      <c r="S1033" s="31"/>
      <c r="T1033" s="31"/>
      <c r="U1033" s="31"/>
    </row>
    <row r="1034" spans="1:21" ht="11.25" customHeight="1" x14ac:dyDescent="0.2">
      <c r="A1034" s="31"/>
      <c r="B1034" s="31"/>
      <c r="C1034" s="31"/>
      <c r="D1034" s="34"/>
      <c r="E1034" s="31"/>
      <c r="F1034" s="31"/>
      <c r="G1034" s="31"/>
      <c r="H1034" s="31"/>
      <c r="I1034" s="31"/>
      <c r="J1034" s="31"/>
      <c r="K1034" s="31"/>
      <c r="L1034" s="31"/>
      <c r="M1034" s="31"/>
      <c r="N1034" s="31"/>
      <c r="O1034" s="31"/>
      <c r="P1034" s="31"/>
      <c r="Q1034" s="31"/>
      <c r="R1034" s="31"/>
      <c r="S1034" s="31"/>
      <c r="T1034" s="31"/>
      <c r="U1034" s="31"/>
    </row>
    <row r="1035" spans="1:21" ht="11.25" customHeight="1" x14ac:dyDescent="0.2">
      <c r="A1035" s="31"/>
      <c r="B1035" s="31"/>
      <c r="C1035" s="31"/>
      <c r="D1035" s="34"/>
      <c r="E1035" s="31"/>
      <c r="F1035" s="31"/>
      <c r="G1035" s="31"/>
      <c r="H1035" s="31"/>
      <c r="I1035" s="31"/>
      <c r="J1035" s="31"/>
      <c r="K1035" s="31"/>
      <c r="L1035" s="31"/>
      <c r="M1035" s="31"/>
      <c r="N1035" s="31"/>
      <c r="O1035" s="31"/>
      <c r="P1035" s="31"/>
      <c r="Q1035" s="31"/>
      <c r="R1035" s="31"/>
      <c r="S1035" s="31"/>
      <c r="T1035" s="31"/>
      <c r="U1035" s="31"/>
    </row>
    <row r="1036" spans="1:21" ht="11.25" customHeight="1" x14ac:dyDescent="0.2">
      <c r="A1036" s="31"/>
      <c r="B1036" s="31"/>
      <c r="C1036" s="31"/>
      <c r="D1036" s="34"/>
      <c r="E1036" s="31"/>
      <c r="F1036" s="31"/>
      <c r="G1036" s="31"/>
      <c r="H1036" s="31"/>
      <c r="I1036" s="31"/>
      <c r="J1036" s="31"/>
      <c r="K1036" s="31"/>
      <c r="L1036" s="31"/>
      <c r="M1036" s="31"/>
      <c r="N1036" s="31"/>
      <c r="O1036" s="31"/>
      <c r="P1036" s="31"/>
      <c r="Q1036" s="31"/>
      <c r="R1036" s="31"/>
      <c r="S1036" s="31"/>
      <c r="T1036" s="31"/>
      <c r="U1036" s="31"/>
    </row>
    <row r="1037" spans="1:21" ht="11.25" customHeight="1" x14ac:dyDescent="0.2">
      <c r="A1037" s="31"/>
      <c r="B1037" s="31"/>
      <c r="C1037" s="31"/>
      <c r="D1037" s="34"/>
      <c r="E1037" s="31"/>
      <c r="F1037" s="31"/>
      <c r="G1037" s="31"/>
      <c r="H1037" s="31"/>
      <c r="I1037" s="31"/>
      <c r="J1037" s="31"/>
      <c r="K1037" s="31"/>
      <c r="L1037" s="31"/>
      <c r="M1037" s="31"/>
      <c r="N1037" s="31"/>
      <c r="O1037" s="31"/>
      <c r="P1037" s="31"/>
      <c r="Q1037" s="31"/>
      <c r="R1037" s="31"/>
      <c r="S1037" s="31"/>
      <c r="T1037" s="31"/>
      <c r="U1037" s="31"/>
    </row>
    <row r="1038" spans="1:21" ht="11.25" customHeight="1" x14ac:dyDescent="0.2">
      <c r="A1038" s="31"/>
      <c r="B1038" s="31"/>
      <c r="C1038" s="31"/>
      <c r="D1038" s="34"/>
      <c r="E1038" s="31"/>
      <c r="F1038" s="31"/>
      <c r="G1038" s="31"/>
      <c r="H1038" s="31"/>
      <c r="I1038" s="31"/>
      <c r="J1038" s="31"/>
      <c r="K1038" s="31"/>
      <c r="L1038" s="31"/>
      <c r="M1038" s="31"/>
      <c r="N1038" s="31"/>
      <c r="O1038" s="31"/>
      <c r="P1038" s="31"/>
      <c r="Q1038" s="31"/>
      <c r="R1038" s="31"/>
      <c r="S1038" s="31"/>
      <c r="T1038" s="31"/>
      <c r="U1038" s="31"/>
    </row>
    <row r="1039" spans="1:21" ht="11.25" customHeight="1" x14ac:dyDescent="0.2">
      <c r="A1039" s="31"/>
      <c r="B1039" s="31"/>
      <c r="C1039" s="31"/>
      <c r="D1039" s="34"/>
      <c r="E1039" s="31"/>
      <c r="F1039" s="31"/>
      <c r="G1039" s="31"/>
      <c r="H1039" s="31"/>
      <c r="I1039" s="31"/>
      <c r="J1039" s="31"/>
      <c r="K1039" s="31"/>
      <c r="L1039" s="31"/>
      <c r="M1039" s="31"/>
      <c r="N1039" s="31"/>
      <c r="O1039" s="31"/>
      <c r="P1039" s="31"/>
      <c r="Q1039" s="31"/>
      <c r="R1039" s="31"/>
      <c r="S1039" s="31"/>
      <c r="T1039" s="31"/>
      <c r="U1039" s="31"/>
    </row>
    <row r="1040" spans="1:21" ht="11.25" customHeight="1" x14ac:dyDescent="0.2">
      <c r="A1040" s="31"/>
      <c r="B1040" s="31"/>
      <c r="C1040" s="31"/>
      <c r="D1040" s="34"/>
      <c r="E1040" s="31"/>
      <c r="F1040" s="31"/>
      <c r="G1040" s="31"/>
      <c r="H1040" s="31"/>
      <c r="I1040" s="31"/>
      <c r="J1040" s="31"/>
      <c r="K1040" s="31"/>
      <c r="L1040" s="31"/>
      <c r="M1040" s="31"/>
      <c r="N1040" s="31"/>
      <c r="O1040" s="31"/>
      <c r="P1040" s="31"/>
      <c r="Q1040" s="31"/>
      <c r="R1040" s="31"/>
      <c r="S1040" s="31"/>
      <c r="T1040" s="31"/>
      <c r="U1040" s="31"/>
    </row>
    <row r="1041" spans="1:21" ht="11.25" customHeight="1" x14ac:dyDescent="0.2">
      <c r="A1041" s="31"/>
      <c r="B1041" s="31"/>
      <c r="C1041" s="31"/>
      <c r="D1041" s="34"/>
      <c r="E1041" s="31"/>
      <c r="F1041" s="31"/>
      <c r="G1041" s="31"/>
      <c r="H1041" s="31"/>
      <c r="I1041" s="31"/>
      <c r="J1041" s="31"/>
      <c r="K1041" s="31"/>
      <c r="L1041" s="31"/>
      <c r="M1041" s="31"/>
      <c r="N1041" s="31"/>
      <c r="O1041" s="31"/>
      <c r="P1041" s="31"/>
      <c r="Q1041" s="31"/>
      <c r="R1041" s="31"/>
      <c r="S1041" s="31"/>
      <c r="T1041" s="31"/>
      <c r="U1041" s="31"/>
    </row>
    <row r="1042" spans="1:21" ht="11.25" customHeight="1" x14ac:dyDescent="0.2">
      <c r="A1042" s="31"/>
      <c r="B1042" s="31"/>
      <c r="C1042" s="31"/>
      <c r="D1042" s="34"/>
      <c r="E1042" s="31"/>
      <c r="F1042" s="31"/>
      <c r="G1042" s="31"/>
      <c r="H1042" s="31"/>
      <c r="I1042" s="31"/>
      <c r="J1042" s="31"/>
      <c r="K1042" s="31"/>
      <c r="L1042" s="31"/>
      <c r="M1042" s="31"/>
      <c r="N1042" s="31"/>
      <c r="O1042" s="31"/>
      <c r="P1042" s="31"/>
      <c r="Q1042" s="31"/>
      <c r="R1042" s="31"/>
      <c r="S1042" s="31"/>
      <c r="T1042" s="31"/>
      <c r="U1042" s="31"/>
    </row>
    <row r="1043" spans="1:21" ht="11.25" customHeight="1" x14ac:dyDescent="0.2">
      <c r="A1043" s="31"/>
      <c r="B1043" s="31"/>
      <c r="C1043" s="31"/>
      <c r="D1043" s="34"/>
      <c r="E1043" s="31"/>
      <c r="F1043" s="31"/>
      <c r="G1043" s="31"/>
      <c r="H1043" s="31"/>
      <c r="I1043" s="31"/>
      <c r="J1043" s="31"/>
      <c r="K1043" s="31"/>
      <c r="L1043" s="31"/>
      <c r="M1043" s="31"/>
      <c r="N1043" s="31"/>
      <c r="O1043" s="31"/>
      <c r="P1043" s="31"/>
      <c r="Q1043" s="31"/>
      <c r="R1043" s="31"/>
      <c r="S1043" s="31"/>
      <c r="T1043" s="31"/>
      <c r="U1043" s="31"/>
    </row>
    <row r="1044" spans="1:21" ht="11.25" customHeight="1" x14ac:dyDescent="0.2">
      <c r="A1044" s="31"/>
      <c r="B1044" s="31"/>
      <c r="C1044" s="31"/>
      <c r="D1044" s="34"/>
      <c r="E1044" s="31"/>
      <c r="F1044" s="31"/>
      <c r="G1044" s="31"/>
      <c r="H1044" s="31"/>
      <c r="I1044" s="31"/>
      <c r="J1044" s="31"/>
      <c r="K1044" s="31"/>
      <c r="L1044" s="31"/>
      <c r="M1044" s="31"/>
      <c r="N1044" s="31"/>
      <c r="O1044" s="31"/>
      <c r="P1044" s="31"/>
      <c r="Q1044" s="31"/>
      <c r="R1044" s="31"/>
      <c r="S1044" s="31"/>
      <c r="T1044" s="31"/>
      <c r="U1044" s="31"/>
    </row>
    <row r="1045" spans="1:21" ht="11.25" customHeight="1" x14ac:dyDescent="0.2">
      <c r="A1045" s="31"/>
      <c r="B1045" s="31"/>
      <c r="C1045" s="31"/>
      <c r="D1045" s="34"/>
      <c r="E1045" s="31"/>
      <c r="F1045" s="31"/>
      <c r="G1045" s="31"/>
      <c r="H1045" s="31"/>
      <c r="I1045" s="31"/>
      <c r="J1045" s="31"/>
      <c r="K1045" s="31"/>
      <c r="L1045" s="31"/>
      <c r="M1045" s="31"/>
      <c r="N1045" s="31"/>
      <c r="O1045" s="31"/>
      <c r="P1045" s="31"/>
      <c r="Q1045" s="31"/>
      <c r="R1045" s="31"/>
      <c r="S1045" s="31"/>
      <c r="T1045" s="31"/>
      <c r="U1045" s="31"/>
    </row>
    <row r="1046" spans="1:21" ht="11.25" customHeight="1" x14ac:dyDescent="0.2">
      <c r="A1046" s="31"/>
      <c r="B1046" s="31"/>
      <c r="C1046" s="31"/>
      <c r="D1046" s="34"/>
      <c r="E1046" s="31"/>
      <c r="F1046" s="31"/>
      <c r="G1046" s="31"/>
      <c r="H1046" s="31"/>
      <c r="I1046" s="31"/>
      <c r="J1046" s="31"/>
      <c r="K1046" s="31"/>
      <c r="L1046" s="31"/>
      <c r="M1046" s="31"/>
      <c r="N1046" s="31"/>
      <c r="O1046" s="31"/>
      <c r="P1046" s="31"/>
      <c r="Q1046" s="31"/>
      <c r="R1046" s="31"/>
      <c r="S1046" s="31"/>
      <c r="T1046" s="31"/>
      <c r="U1046" s="31"/>
    </row>
    <row r="1047" spans="1:21" ht="11.25" customHeight="1" x14ac:dyDescent="0.2">
      <c r="A1047" s="31"/>
      <c r="B1047" s="31"/>
      <c r="C1047" s="31"/>
      <c r="D1047" s="34"/>
      <c r="E1047" s="31"/>
      <c r="F1047" s="31"/>
      <c r="G1047" s="31"/>
      <c r="H1047" s="31"/>
      <c r="I1047" s="31"/>
      <c r="J1047" s="31"/>
      <c r="K1047" s="31"/>
      <c r="L1047" s="31"/>
      <c r="M1047" s="31"/>
      <c r="N1047" s="31"/>
      <c r="O1047" s="31"/>
      <c r="P1047" s="31"/>
      <c r="Q1047" s="31"/>
      <c r="R1047" s="31"/>
      <c r="S1047" s="31"/>
      <c r="T1047" s="31"/>
      <c r="U1047" s="31"/>
    </row>
    <row r="1048" spans="1:21" ht="11.25" customHeight="1" x14ac:dyDescent="0.2">
      <c r="A1048" s="31"/>
      <c r="B1048" s="31"/>
      <c r="C1048" s="31"/>
      <c r="D1048" s="34"/>
      <c r="E1048" s="31"/>
      <c r="F1048" s="31"/>
      <c r="G1048" s="31"/>
      <c r="H1048" s="31"/>
      <c r="I1048" s="31"/>
      <c r="J1048" s="31"/>
      <c r="K1048" s="31"/>
      <c r="L1048" s="31"/>
      <c r="M1048" s="31"/>
      <c r="N1048" s="31"/>
      <c r="O1048" s="31"/>
      <c r="P1048" s="31"/>
      <c r="Q1048" s="31"/>
      <c r="R1048" s="31"/>
      <c r="S1048" s="31"/>
      <c r="T1048" s="31"/>
      <c r="U1048" s="31"/>
    </row>
    <row r="1049" spans="1:21" ht="11.25" customHeight="1" x14ac:dyDescent="0.2">
      <c r="A1049" s="31"/>
      <c r="B1049" s="31"/>
      <c r="C1049" s="31"/>
      <c r="D1049" s="34"/>
      <c r="E1049" s="31"/>
      <c r="F1049" s="31"/>
      <c r="G1049" s="31"/>
      <c r="H1049" s="31"/>
      <c r="I1049" s="31"/>
      <c r="J1049" s="31"/>
      <c r="K1049" s="31"/>
      <c r="L1049" s="31"/>
      <c r="M1049" s="31"/>
      <c r="N1049" s="31"/>
      <c r="O1049" s="31"/>
      <c r="P1049" s="31"/>
      <c r="Q1049" s="31"/>
      <c r="R1049" s="31"/>
      <c r="S1049" s="31"/>
      <c r="T1049" s="31"/>
      <c r="U1049" s="31"/>
    </row>
    <row r="1050" spans="1:21" ht="11.25" customHeight="1" x14ac:dyDescent="0.2">
      <c r="A1050" s="31"/>
      <c r="B1050" s="31"/>
      <c r="C1050" s="31"/>
      <c r="D1050" s="34"/>
      <c r="E1050" s="31"/>
      <c r="F1050" s="31"/>
      <c r="G1050" s="31"/>
      <c r="H1050" s="31"/>
      <c r="I1050" s="31"/>
      <c r="J1050" s="31"/>
      <c r="K1050" s="31"/>
      <c r="L1050" s="31"/>
      <c r="M1050" s="31"/>
      <c r="N1050" s="31"/>
      <c r="O1050" s="31"/>
      <c r="P1050" s="31"/>
      <c r="Q1050" s="31"/>
      <c r="R1050" s="31"/>
      <c r="S1050" s="31"/>
      <c r="T1050" s="31"/>
      <c r="U1050" s="31"/>
    </row>
    <row r="1051" spans="1:21" ht="11.25" customHeight="1" x14ac:dyDescent="0.2">
      <c r="A1051" s="31"/>
      <c r="B1051" s="31"/>
      <c r="C1051" s="31"/>
      <c r="D1051" s="34"/>
      <c r="E1051" s="31"/>
      <c r="F1051" s="31"/>
      <c r="G1051" s="31"/>
      <c r="H1051" s="31"/>
      <c r="I1051" s="31"/>
      <c r="J1051" s="31"/>
      <c r="K1051" s="31"/>
      <c r="L1051" s="31"/>
      <c r="M1051" s="31"/>
      <c r="N1051" s="31"/>
      <c r="O1051" s="31"/>
      <c r="P1051" s="31"/>
      <c r="Q1051" s="31"/>
      <c r="R1051" s="31"/>
      <c r="S1051" s="31"/>
      <c r="T1051" s="31"/>
      <c r="U1051" s="31"/>
    </row>
    <row r="1052" spans="1:21" ht="11.25" customHeight="1" x14ac:dyDescent="0.2">
      <c r="A1052" s="31"/>
      <c r="B1052" s="31"/>
      <c r="C1052" s="31"/>
      <c r="D1052" s="34"/>
      <c r="E1052" s="31"/>
      <c r="F1052" s="31"/>
      <c r="G1052" s="31"/>
      <c r="H1052" s="31"/>
      <c r="I1052" s="31"/>
      <c r="J1052" s="31"/>
      <c r="K1052" s="31"/>
      <c r="L1052" s="31"/>
      <c r="M1052" s="31"/>
      <c r="N1052" s="31"/>
      <c r="O1052" s="31"/>
      <c r="P1052" s="31"/>
      <c r="Q1052" s="31"/>
      <c r="R1052" s="31"/>
      <c r="S1052" s="31"/>
      <c r="T1052" s="31"/>
      <c r="U1052" s="31"/>
    </row>
    <row r="1053" spans="1:21" ht="11.25" customHeight="1" x14ac:dyDescent="0.2">
      <c r="A1053" s="31"/>
      <c r="B1053" s="31"/>
      <c r="C1053" s="31"/>
      <c r="D1053" s="34"/>
      <c r="E1053" s="31"/>
      <c r="F1053" s="31"/>
      <c r="G1053" s="31"/>
      <c r="H1053" s="31"/>
      <c r="I1053" s="31"/>
      <c r="J1053" s="31"/>
      <c r="K1053" s="31"/>
      <c r="L1053" s="31"/>
      <c r="M1053" s="31"/>
      <c r="N1053" s="31"/>
      <c r="O1053" s="31"/>
      <c r="P1053" s="31"/>
      <c r="Q1053" s="31"/>
      <c r="R1053" s="31"/>
      <c r="S1053" s="31"/>
      <c r="T1053" s="31"/>
      <c r="U1053" s="31"/>
    </row>
    <row r="1054" spans="1:21" ht="11.25" customHeight="1" x14ac:dyDescent="0.2">
      <c r="A1054" s="31"/>
      <c r="B1054" s="31"/>
      <c r="C1054" s="31"/>
      <c r="D1054" s="34"/>
      <c r="E1054" s="31"/>
      <c r="F1054" s="31"/>
      <c r="G1054" s="31"/>
      <c r="H1054" s="31"/>
      <c r="I1054" s="31"/>
      <c r="J1054" s="31"/>
      <c r="K1054" s="31"/>
      <c r="L1054" s="31"/>
      <c r="M1054" s="31"/>
      <c r="N1054" s="31"/>
      <c r="O1054" s="31"/>
      <c r="P1054" s="31"/>
      <c r="Q1054" s="31"/>
      <c r="R1054" s="31"/>
      <c r="S1054" s="31"/>
      <c r="T1054" s="31"/>
      <c r="U1054" s="31"/>
    </row>
    <row r="1055" spans="1:21" ht="11.25" customHeight="1" x14ac:dyDescent="0.2">
      <c r="A1055" s="31"/>
      <c r="B1055" s="31"/>
      <c r="C1055" s="31"/>
      <c r="D1055" s="34"/>
      <c r="E1055" s="31"/>
      <c r="F1055" s="31"/>
      <c r="G1055" s="31"/>
      <c r="H1055" s="31"/>
      <c r="I1055" s="31"/>
      <c r="J1055" s="31"/>
      <c r="K1055" s="31"/>
      <c r="L1055" s="31"/>
      <c r="M1055" s="31"/>
      <c r="N1055" s="31"/>
      <c r="O1055" s="31"/>
      <c r="P1055" s="31"/>
      <c r="Q1055" s="31"/>
      <c r="R1055" s="31"/>
      <c r="S1055" s="31"/>
      <c r="T1055" s="31"/>
      <c r="U1055" s="31"/>
    </row>
    <row r="1056" spans="1:21" ht="11.25" customHeight="1" x14ac:dyDescent="0.2">
      <c r="A1056" s="31"/>
      <c r="B1056" s="31"/>
      <c r="C1056" s="31"/>
      <c r="D1056" s="34"/>
      <c r="E1056" s="31"/>
      <c r="F1056" s="31"/>
      <c r="G1056" s="31"/>
      <c r="H1056" s="31"/>
      <c r="I1056" s="31"/>
      <c r="J1056" s="31"/>
      <c r="K1056" s="31"/>
      <c r="L1056" s="31"/>
      <c r="M1056" s="31"/>
      <c r="N1056" s="31"/>
      <c r="O1056" s="31"/>
      <c r="P1056" s="31"/>
      <c r="Q1056" s="31"/>
      <c r="R1056" s="31"/>
      <c r="S1056" s="31"/>
      <c r="T1056" s="31"/>
      <c r="U1056" s="31"/>
    </row>
    <row r="1057" spans="1:21" ht="11.25" customHeight="1" x14ac:dyDescent="0.2">
      <c r="A1057" s="31"/>
      <c r="B1057" s="31"/>
      <c r="C1057" s="31"/>
      <c r="D1057" s="34"/>
      <c r="E1057" s="31"/>
      <c r="F1057" s="31"/>
      <c r="G1057" s="31"/>
      <c r="H1057" s="31"/>
      <c r="I1057" s="31"/>
      <c r="J1057" s="31"/>
      <c r="K1057" s="31"/>
      <c r="L1057" s="31"/>
      <c r="M1057" s="31"/>
      <c r="N1057" s="31"/>
      <c r="O1057" s="31"/>
      <c r="P1057" s="31"/>
      <c r="Q1057" s="31"/>
      <c r="R1057" s="31"/>
      <c r="S1057" s="31"/>
      <c r="T1057" s="31"/>
      <c r="U1057" s="31"/>
    </row>
    <row r="1058" spans="1:21" ht="11.25" customHeight="1" x14ac:dyDescent="0.2">
      <c r="A1058" s="31"/>
      <c r="B1058" s="31"/>
      <c r="C1058" s="31"/>
      <c r="D1058" s="34"/>
      <c r="E1058" s="31"/>
      <c r="F1058" s="31"/>
      <c r="G1058" s="31"/>
      <c r="H1058" s="31"/>
      <c r="I1058" s="31"/>
      <c r="J1058" s="31"/>
      <c r="K1058" s="31"/>
      <c r="L1058" s="31"/>
      <c r="M1058" s="31"/>
      <c r="N1058" s="31"/>
      <c r="O1058" s="31"/>
      <c r="P1058" s="31"/>
      <c r="Q1058" s="31"/>
      <c r="R1058" s="31"/>
      <c r="S1058" s="31"/>
      <c r="T1058" s="31"/>
      <c r="U1058" s="31"/>
    </row>
    <row r="1059" spans="1:21" ht="11.25" customHeight="1" x14ac:dyDescent="0.2">
      <c r="A1059" s="31"/>
      <c r="B1059" s="31"/>
      <c r="C1059" s="31"/>
      <c r="D1059" s="34"/>
      <c r="E1059" s="31"/>
      <c r="F1059" s="31"/>
      <c r="G1059" s="31"/>
      <c r="H1059" s="31"/>
      <c r="I1059" s="31"/>
      <c r="J1059" s="31"/>
      <c r="K1059" s="31"/>
      <c r="L1059" s="31"/>
      <c r="M1059" s="31"/>
      <c r="N1059" s="31"/>
      <c r="O1059" s="31"/>
      <c r="P1059" s="31"/>
      <c r="Q1059" s="31"/>
      <c r="R1059" s="31"/>
      <c r="S1059" s="31"/>
      <c r="T1059" s="31"/>
      <c r="U1059" s="31"/>
    </row>
    <row r="1060" spans="1:21" ht="11.25" customHeight="1" x14ac:dyDescent="0.2">
      <c r="A1060" s="31"/>
      <c r="B1060" s="31"/>
      <c r="C1060" s="31"/>
      <c r="D1060" s="34"/>
      <c r="E1060" s="31"/>
      <c r="F1060" s="31"/>
      <c r="G1060" s="31"/>
      <c r="H1060" s="31"/>
      <c r="I1060" s="31"/>
      <c r="J1060" s="31"/>
      <c r="K1060" s="31"/>
      <c r="L1060" s="31"/>
      <c r="M1060" s="31"/>
      <c r="N1060" s="31"/>
      <c r="O1060" s="31"/>
      <c r="P1060" s="31"/>
      <c r="Q1060" s="31"/>
      <c r="R1060" s="31"/>
      <c r="S1060" s="31"/>
      <c r="T1060" s="31"/>
      <c r="U1060" s="31"/>
    </row>
    <row r="1061" spans="1:21" ht="11.25" customHeight="1" x14ac:dyDescent="0.2">
      <c r="A1061" s="31"/>
      <c r="B1061" s="31"/>
      <c r="C1061" s="31"/>
      <c r="D1061" s="34"/>
      <c r="E1061" s="31"/>
      <c r="F1061" s="31"/>
      <c r="G1061" s="31"/>
      <c r="H1061" s="31"/>
      <c r="I1061" s="31"/>
      <c r="J1061" s="31"/>
      <c r="K1061" s="31"/>
      <c r="L1061" s="31"/>
      <c r="M1061" s="31"/>
      <c r="N1061" s="31"/>
      <c r="O1061" s="31"/>
      <c r="P1061" s="31"/>
      <c r="Q1061" s="31"/>
      <c r="R1061" s="31"/>
      <c r="S1061" s="31"/>
      <c r="T1061" s="31"/>
      <c r="U1061" s="31"/>
    </row>
    <row r="1062" spans="1:21" ht="11.25" customHeight="1" x14ac:dyDescent="0.2">
      <c r="A1062" s="31"/>
      <c r="B1062" s="31"/>
      <c r="C1062" s="31"/>
      <c r="D1062" s="34"/>
      <c r="E1062" s="31"/>
      <c r="F1062" s="31"/>
      <c r="G1062" s="31"/>
      <c r="H1062" s="31"/>
      <c r="I1062" s="31"/>
      <c r="J1062" s="31"/>
      <c r="K1062" s="31"/>
      <c r="L1062" s="31"/>
      <c r="M1062" s="31"/>
      <c r="N1062" s="31"/>
      <c r="O1062" s="31"/>
      <c r="P1062" s="31"/>
      <c r="Q1062" s="31"/>
      <c r="R1062" s="31"/>
      <c r="S1062" s="31"/>
      <c r="T1062" s="31"/>
      <c r="U1062" s="31"/>
    </row>
    <row r="1063" spans="1:21" ht="11.25" customHeight="1" x14ac:dyDescent="0.2">
      <c r="A1063" s="31"/>
      <c r="B1063" s="31"/>
      <c r="C1063" s="31"/>
      <c r="D1063" s="34"/>
      <c r="E1063" s="31"/>
      <c r="F1063" s="31"/>
      <c r="G1063" s="31"/>
      <c r="H1063" s="31"/>
      <c r="I1063" s="31"/>
      <c r="J1063" s="31"/>
      <c r="K1063" s="31"/>
      <c r="L1063" s="31"/>
      <c r="M1063" s="31"/>
      <c r="N1063" s="31"/>
      <c r="O1063" s="31"/>
      <c r="P1063" s="31"/>
      <c r="Q1063" s="31"/>
      <c r="R1063" s="31"/>
      <c r="S1063" s="31"/>
      <c r="T1063" s="31"/>
      <c r="U1063" s="31"/>
    </row>
    <row r="1064" spans="1:21" ht="11.25" customHeight="1" x14ac:dyDescent="0.2">
      <c r="A1064" s="31"/>
      <c r="B1064" s="31"/>
      <c r="C1064" s="31"/>
      <c r="D1064" s="34"/>
      <c r="E1064" s="31"/>
      <c r="F1064" s="31"/>
      <c r="G1064" s="31"/>
      <c r="H1064" s="31"/>
      <c r="I1064" s="31"/>
      <c r="J1064" s="31"/>
      <c r="K1064" s="31"/>
      <c r="L1064" s="31"/>
      <c r="M1064" s="31"/>
      <c r="N1064" s="31"/>
      <c r="O1064" s="31"/>
      <c r="P1064" s="31"/>
      <c r="Q1064" s="31"/>
      <c r="R1064" s="31"/>
      <c r="S1064" s="31"/>
      <c r="T1064" s="31"/>
      <c r="U1064" s="31"/>
    </row>
    <row r="1065" spans="1:21" ht="11.25" customHeight="1" x14ac:dyDescent="0.2">
      <c r="A1065" s="31"/>
      <c r="B1065" s="31"/>
      <c r="C1065" s="31"/>
      <c r="D1065" s="34"/>
      <c r="E1065" s="31"/>
      <c r="F1065" s="31"/>
      <c r="G1065" s="31"/>
      <c r="H1065" s="31"/>
      <c r="I1065" s="31"/>
      <c r="J1065" s="31"/>
      <c r="K1065" s="31"/>
      <c r="L1065" s="31"/>
      <c r="M1065" s="31"/>
      <c r="N1065" s="31"/>
      <c r="O1065" s="31"/>
      <c r="P1065" s="31"/>
      <c r="Q1065" s="31"/>
      <c r="R1065" s="31"/>
      <c r="S1065" s="31"/>
      <c r="T1065" s="31"/>
      <c r="U1065" s="31"/>
    </row>
    <row r="1066" spans="1:21" ht="11.25" customHeight="1" x14ac:dyDescent="0.2">
      <c r="A1066" s="31"/>
      <c r="B1066" s="31"/>
      <c r="C1066" s="31"/>
      <c r="D1066" s="34"/>
      <c r="E1066" s="31"/>
      <c r="F1066" s="31"/>
      <c r="G1066" s="31"/>
      <c r="H1066" s="31"/>
      <c r="I1066" s="31"/>
      <c r="J1066" s="31"/>
      <c r="K1066" s="31"/>
      <c r="L1066" s="31"/>
      <c r="M1066" s="31"/>
      <c r="N1066" s="31"/>
      <c r="O1066" s="31"/>
      <c r="P1066" s="31"/>
      <c r="Q1066" s="31"/>
      <c r="R1066" s="31"/>
      <c r="S1066" s="31"/>
      <c r="T1066" s="31"/>
      <c r="U1066" s="31"/>
    </row>
    <row r="1067" spans="1:21" ht="11.25" customHeight="1" x14ac:dyDescent="0.2">
      <c r="A1067" s="31"/>
      <c r="B1067" s="31"/>
      <c r="C1067" s="31"/>
      <c r="D1067" s="34"/>
      <c r="E1067" s="31"/>
      <c r="F1067" s="31"/>
      <c r="G1067" s="31"/>
      <c r="H1067" s="31"/>
      <c r="I1067" s="31"/>
      <c r="J1067" s="31"/>
      <c r="K1067" s="31"/>
      <c r="L1067" s="31"/>
      <c r="M1067" s="31"/>
      <c r="N1067" s="31"/>
      <c r="O1067" s="31"/>
      <c r="P1067" s="31"/>
      <c r="Q1067" s="31"/>
      <c r="R1067" s="31"/>
      <c r="S1067" s="31"/>
      <c r="T1067" s="31"/>
      <c r="U1067" s="31"/>
    </row>
    <row r="1068" spans="1:21" ht="11.25" customHeight="1" x14ac:dyDescent="0.2">
      <c r="A1068" s="31"/>
      <c r="B1068" s="31"/>
      <c r="C1068" s="31"/>
      <c r="D1068" s="34"/>
      <c r="E1068" s="31"/>
      <c r="F1068" s="31"/>
      <c r="G1068" s="31"/>
      <c r="H1068" s="31"/>
      <c r="I1068" s="31"/>
      <c r="J1068" s="31"/>
      <c r="K1068" s="31"/>
      <c r="L1068" s="31"/>
      <c r="M1068" s="31"/>
      <c r="N1068" s="31"/>
      <c r="O1068" s="31"/>
      <c r="P1068" s="31"/>
      <c r="Q1068" s="31"/>
      <c r="R1068" s="31"/>
      <c r="S1068" s="31"/>
      <c r="T1068" s="31"/>
      <c r="U1068" s="31"/>
    </row>
    <row r="1069" spans="1:21" ht="11.25" customHeight="1" x14ac:dyDescent="0.2">
      <c r="A1069" s="31"/>
      <c r="B1069" s="31"/>
      <c r="C1069" s="31"/>
      <c r="D1069" s="34"/>
      <c r="E1069" s="31"/>
      <c r="F1069" s="31"/>
      <c r="G1069" s="31"/>
      <c r="H1069" s="31"/>
      <c r="I1069" s="31"/>
      <c r="J1069" s="31"/>
      <c r="K1069" s="31"/>
      <c r="L1069" s="31"/>
      <c r="M1069" s="31"/>
      <c r="N1069" s="31"/>
      <c r="O1069" s="31"/>
      <c r="P1069" s="31"/>
      <c r="Q1069" s="31"/>
      <c r="R1069" s="31"/>
      <c r="S1069" s="31"/>
      <c r="T1069" s="31"/>
      <c r="U1069" s="31"/>
    </row>
    <row r="1070" spans="1:21" ht="11.25" customHeight="1" x14ac:dyDescent="0.2">
      <c r="A1070" s="31"/>
      <c r="B1070" s="31"/>
      <c r="C1070" s="31"/>
      <c r="D1070" s="34"/>
      <c r="E1070" s="31"/>
      <c r="F1070" s="31"/>
      <c r="G1070" s="31"/>
      <c r="H1070" s="31"/>
      <c r="I1070" s="31"/>
      <c r="J1070" s="31"/>
      <c r="K1070" s="31"/>
      <c r="L1070" s="31"/>
      <c r="M1070" s="31"/>
      <c r="N1070" s="31"/>
      <c r="O1070" s="31"/>
      <c r="P1070" s="31"/>
      <c r="Q1070" s="31"/>
      <c r="R1070" s="31"/>
      <c r="S1070" s="31"/>
      <c r="T1070" s="31"/>
      <c r="U1070" s="31"/>
    </row>
    <row r="1071" spans="1:21" ht="11.25" customHeight="1" x14ac:dyDescent="0.2">
      <c r="A1071" s="31"/>
      <c r="B1071" s="31"/>
      <c r="C1071" s="31"/>
      <c r="D1071" s="34"/>
      <c r="E1071" s="31"/>
      <c r="F1071" s="31"/>
      <c r="G1071" s="31"/>
      <c r="H1071" s="31"/>
      <c r="I1071" s="31"/>
      <c r="J1071" s="31"/>
      <c r="K1071" s="31"/>
      <c r="L1071" s="31"/>
      <c r="M1071" s="31"/>
      <c r="N1071" s="31"/>
      <c r="O1071" s="31"/>
      <c r="P1071" s="31"/>
      <c r="Q1071" s="31"/>
      <c r="R1071" s="31"/>
      <c r="S1071" s="31"/>
      <c r="T1071" s="31"/>
      <c r="U1071" s="31"/>
    </row>
    <row r="1072" spans="1:21" ht="11.25" customHeight="1" x14ac:dyDescent="0.2">
      <c r="A1072" s="31"/>
      <c r="B1072" s="31"/>
      <c r="C1072" s="31"/>
      <c r="D1072" s="34"/>
      <c r="E1072" s="31"/>
      <c r="F1072" s="31"/>
      <c r="G1072" s="31"/>
      <c r="H1072" s="31"/>
      <c r="I1072" s="31"/>
      <c r="J1072" s="31"/>
      <c r="K1072" s="31"/>
      <c r="L1072" s="31"/>
      <c r="M1072" s="31"/>
      <c r="N1072" s="31"/>
      <c r="O1072" s="31"/>
      <c r="P1072" s="31"/>
      <c r="Q1072" s="31"/>
      <c r="R1072" s="31"/>
      <c r="S1072" s="31"/>
      <c r="T1072" s="31"/>
      <c r="U1072" s="31"/>
    </row>
    <row r="1073" spans="1:21" ht="11.25" customHeight="1" x14ac:dyDescent="0.2">
      <c r="A1073" s="31"/>
      <c r="B1073" s="31"/>
      <c r="C1073" s="31"/>
      <c r="D1073" s="34"/>
      <c r="E1073" s="31"/>
      <c r="F1073" s="31"/>
      <c r="G1073" s="31"/>
      <c r="H1073" s="31"/>
      <c r="I1073" s="31"/>
      <c r="J1073" s="31"/>
      <c r="K1073" s="31"/>
      <c r="L1073" s="31"/>
      <c r="M1073" s="31"/>
      <c r="N1073" s="31"/>
      <c r="O1073" s="31"/>
      <c r="P1073" s="31"/>
      <c r="Q1073" s="31"/>
      <c r="R1073" s="31"/>
      <c r="S1073" s="31"/>
      <c r="T1073" s="31"/>
      <c r="U1073" s="31"/>
    </row>
    <row r="1074" spans="1:21" ht="11.25" customHeight="1" x14ac:dyDescent="0.2">
      <c r="A1074" s="31"/>
      <c r="B1074" s="31"/>
      <c r="C1074" s="31"/>
      <c r="D1074" s="34"/>
      <c r="E1074" s="31"/>
      <c r="F1074" s="31"/>
      <c r="G1074" s="31"/>
      <c r="H1074" s="31"/>
      <c r="I1074" s="31"/>
      <c r="J1074" s="31"/>
      <c r="K1074" s="31"/>
      <c r="L1074" s="31"/>
      <c r="M1074" s="31"/>
      <c r="N1074" s="31"/>
      <c r="O1074" s="31"/>
      <c r="P1074" s="31"/>
      <c r="Q1074" s="31"/>
      <c r="R1074" s="31"/>
      <c r="S1074" s="31"/>
      <c r="T1074" s="31"/>
      <c r="U1074" s="31"/>
    </row>
    <row r="1075" spans="1:21" ht="11.25" customHeight="1" x14ac:dyDescent="0.2">
      <c r="A1075" s="31"/>
      <c r="B1075" s="31"/>
      <c r="C1075" s="31"/>
      <c r="D1075" s="34"/>
      <c r="E1075" s="31"/>
      <c r="F1075" s="31"/>
      <c r="G1075" s="31"/>
      <c r="H1075" s="31"/>
      <c r="I1075" s="31"/>
      <c r="J1075" s="31"/>
      <c r="K1075" s="31"/>
      <c r="L1075" s="31"/>
      <c r="M1075" s="31"/>
      <c r="N1075" s="31"/>
      <c r="O1075" s="31"/>
      <c r="P1075" s="31"/>
      <c r="Q1075" s="31"/>
      <c r="R1075" s="31"/>
      <c r="S1075" s="31"/>
      <c r="T1075" s="31"/>
      <c r="U1075" s="31"/>
    </row>
    <row r="1076" spans="1:21" ht="11.25" customHeight="1" x14ac:dyDescent="0.2">
      <c r="A1076" s="31"/>
      <c r="B1076" s="31"/>
      <c r="C1076" s="31"/>
      <c r="D1076" s="34"/>
      <c r="E1076" s="31"/>
      <c r="F1076" s="31"/>
      <c r="G1076" s="31"/>
      <c r="H1076" s="31"/>
      <c r="I1076" s="31"/>
      <c r="J1076" s="31"/>
      <c r="K1076" s="31"/>
      <c r="L1076" s="31"/>
      <c r="M1076" s="31"/>
      <c r="N1076" s="31"/>
      <c r="O1076" s="31"/>
      <c r="P1076" s="31"/>
      <c r="Q1076" s="31"/>
      <c r="R1076" s="31"/>
      <c r="S1076" s="31"/>
      <c r="T1076" s="31"/>
      <c r="U1076" s="31"/>
    </row>
    <row r="1077" spans="1:21" ht="11.25" customHeight="1" x14ac:dyDescent="0.2">
      <c r="A1077" s="31"/>
      <c r="B1077" s="31"/>
      <c r="C1077" s="31"/>
      <c r="D1077" s="34"/>
      <c r="E1077" s="31"/>
      <c r="F1077" s="31"/>
      <c r="G1077" s="31"/>
      <c r="H1077" s="31"/>
      <c r="I1077" s="31"/>
      <c r="J1077" s="31"/>
      <c r="K1077" s="31"/>
      <c r="L1077" s="31"/>
      <c r="M1077" s="31"/>
      <c r="N1077" s="31"/>
      <c r="O1077" s="31"/>
      <c r="P1077" s="31"/>
      <c r="Q1077" s="31"/>
      <c r="R1077" s="31"/>
      <c r="S1077" s="31"/>
      <c r="T1077" s="31"/>
      <c r="U1077" s="31"/>
    </row>
    <row r="1078" spans="1:21" ht="11.25" customHeight="1" x14ac:dyDescent="0.2">
      <c r="A1078" s="31"/>
      <c r="B1078" s="31"/>
      <c r="C1078" s="31"/>
      <c r="D1078" s="34"/>
      <c r="E1078" s="31"/>
      <c r="F1078" s="31"/>
      <c r="G1078" s="31"/>
      <c r="H1078" s="31"/>
      <c r="I1078" s="31"/>
      <c r="J1078" s="31"/>
      <c r="K1078" s="31"/>
      <c r="L1078" s="31"/>
      <c r="M1078" s="31"/>
      <c r="N1078" s="31"/>
      <c r="O1078" s="31"/>
      <c r="P1078" s="31"/>
      <c r="Q1078" s="31"/>
      <c r="R1078" s="31"/>
      <c r="S1078" s="31"/>
      <c r="T1078" s="31"/>
      <c r="U1078" s="31"/>
    </row>
    <row r="1079" spans="1:21" ht="11.25" customHeight="1" x14ac:dyDescent="0.2">
      <c r="A1079" s="31"/>
      <c r="B1079" s="31"/>
      <c r="C1079" s="31"/>
      <c r="D1079" s="34"/>
      <c r="E1079" s="31"/>
      <c r="F1079" s="31"/>
      <c r="G1079" s="31"/>
      <c r="H1079" s="31"/>
      <c r="I1079" s="31"/>
      <c r="J1079" s="31"/>
      <c r="K1079" s="31"/>
      <c r="L1079" s="31"/>
      <c r="M1079" s="31"/>
      <c r="N1079" s="31"/>
      <c r="O1079" s="31"/>
      <c r="P1079" s="31"/>
      <c r="Q1079" s="31"/>
      <c r="R1079" s="31"/>
      <c r="S1079" s="31"/>
      <c r="T1079" s="31"/>
      <c r="U1079" s="31"/>
    </row>
    <row r="1080" spans="1:21" ht="11.25" customHeight="1" x14ac:dyDescent="0.2">
      <c r="A1080" s="31"/>
      <c r="B1080" s="31"/>
      <c r="C1080" s="31"/>
      <c r="D1080" s="34"/>
      <c r="E1080" s="31"/>
      <c r="F1080" s="31"/>
      <c r="G1080" s="31"/>
      <c r="H1080" s="31"/>
      <c r="I1080" s="31"/>
      <c r="J1080" s="31"/>
      <c r="K1080" s="31"/>
      <c r="L1080" s="31"/>
      <c r="M1080" s="31"/>
      <c r="N1080" s="31"/>
      <c r="O1080" s="31"/>
      <c r="P1080" s="31"/>
      <c r="Q1080" s="31"/>
      <c r="R1080" s="31"/>
      <c r="S1080" s="31"/>
      <c r="T1080" s="31"/>
      <c r="U1080" s="31"/>
    </row>
    <row r="1081" spans="1:21" ht="11.25" customHeight="1" x14ac:dyDescent="0.2">
      <c r="A1081" s="31"/>
      <c r="B1081" s="31"/>
      <c r="C1081" s="31"/>
      <c r="D1081" s="34"/>
      <c r="E1081" s="31"/>
      <c r="F1081" s="31"/>
      <c r="G1081" s="31"/>
      <c r="H1081" s="31"/>
      <c r="I1081" s="31"/>
      <c r="J1081" s="31"/>
      <c r="K1081" s="31"/>
      <c r="L1081" s="31"/>
      <c r="M1081" s="31"/>
      <c r="N1081" s="31"/>
      <c r="O1081" s="31"/>
      <c r="P1081" s="31"/>
      <c r="Q1081" s="31"/>
      <c r="R1081" s="31"/>
      <c r="S1081" s="31"/>
      <c r="T1081" s="31"/>
      <c r="U1081" s="31"/>
    </row>
    <row r="1082" spans="1:21" ht="11.25" customHeight="1" x14ac:dyDescent="0.2">
      <c r="A1082" s="31"/>
      <c r="B1082" s="31"/>
      <c r="C1082" s="31"/>
      <c r="D1082" s="34"/>
      <c r="E1082" s="31"/>
      <c r="F1082" s="31"/>
      <c r="G1082" s="31"/>
      <c r="H1082" s="31"/>
      <c r="I1082" s="31"/>
      <c r="J1082" s="31"/>
      <c r="K1082" s="31"/>
      <c r="L1082" s="31"/>
      <c r="M1082" s="31"/>
      <c r="N1082" s="31"/>
      <c r="O1082" s="31"/>
      <c r="P1082" s="31"/>
      <c r="Q1082" s="31"/>
      <c r="R1082" s="31"/>
      <c r="S1082" s="31"/>
      <c r="T1082" s="31"/>
      <c r="U1082" s="31"/>
    </row>
    <row r="1083" spans="1:21" ht="11.25" customHeight="1" x14ac:dyDescent="0.2">
      <c r="A1083" s="31"/>
      <c r="B1083" s="31"/>
      <c r="C1083" s="31"/>
      <c r="D1083" s="34"/>
      <c r="E1083" s="31"/>
      <c r="F1083" s="31"/>
      <c r="G1083" s="31"/>
      <c r="H1083" s="31"/>
      <c r="I1083" s="31"/>
      <c r="J1083" s="31"/>
      <c r="K1083" s="31"/>
      <c r="L1083" s="31"/>
      <c r="M1083" s="31"/>
      <c r="N1083" s="31"/>
      <c r="O1083" s="31"/>
      <c r="P1083" s="31"/>
      <c r="Q1083" s="31"/>
      <c r="R1083" s="31"/>
      <c r="S1083" s="31"/>
      <c r="T1083" s="31"/>
      <c r="U1083" s="31"/>
    </row>
    <row r="1084" spans="1:21" ht="11.25" customHeight="1" x14ac:dyDescent="0.2">
      <c r="A1084" s="31"/>
      <c r="B1084" s="31"/>
      <c r="C1084" s="31"/>
      <c r="D1084" s="34"/>
      <c r="E1084" s="31"/>
      <c r="F1084" s="31"/>
      <c r="G1084" s="31"/>
      <c r="H1084" s="31"/>
      <c r="I1084" s="31"/>
      <c r="J1084" s="31"/>
      <c r="K1084" s="31"/>
      <c r="L1084" s="31"/>
      <c r="M1084" s="31"/>
      <c r="N1084" s="31"/>
      <c r="O1084" s="31"/>
      <c r="P1084" s="31"/>
      <c r="Q1084" s="31"/>
      <c r="R1084" s="31"/>
      <c r="S1084" s="31"/>
      <c r="T1084" s="31"/>
      <c r="U1084" s="31"/>
    </row>
    <row r="1085" spans="1:21" ht="11.25" customHeight="1" x14ac:dyDescent="0.2">
      <c r="A1085" s="31"/>
      <c r="B1085" s="31"/>
      <c r="C1085" s="31"/>
      <c r="D1085" s="34"/>
      <c r="E1085" s="31"/>
      <c r="F1085" s="31"/>
      <c r="G1085" s="31"/>
      <c r="H1085" s="31"/>
      <c r="I1085" s="31"/>
      <c r="J1085" s="31"/>
      <c r="K1085" s="31"/>
      <c r="L1085" s="31"/>
      <c r="M1085" s="31"/>
      <c r="N1085" s="31"/>
      <c r="O1085" s="31"/>
      <c r="P1085" s="31"/>
      <c r="Q1085" s="31"/>
      <c r="R1085" s="31"/>
      <c r="S1085" s="31"/>
      <c r="T1085" s="31"/>
      <c r="U1085" s="31"/>
    </row>
    <row r="1086" spans="1:21" ht="11.25" customHeight="1" x14ac:dyDescent="0.2">
      <c r="A1086" s="31"/>
      <c r="B1086" s="31"/>
      <c r="C1086" s="31"/>
      <c r="D1086" s="34"/>
      <c r="E1086" s="31"/>
      <c r="F1086" s="31"/>
      <c r="G1086" s="31"/>
      <c r="H1086" s="31"/>
      <c r="I1086" s="31"/>
      <c r="J1086" s="31"/>
      <c r="K1086" s="31"/>
      <c r="L1086" s="31"/>
      <c r="M1086" s="31"/>
      <c r="N1086" s="31"/>
      <c r="O1086" s="31"/>
      <c r="P1086" s="31"/>
      <c r="Q1086" s="31"/>
      <c r="R1086" s="31"/>
      <c r="S1086" s="31"/>
      <c r="T1086" s="31"/>
      <c r="U1086" s="31"/>
    </row>
    <row r="1087" spans="1:21" ht="11.25" customHeight="1" x14ac:dyDescent="0.2">
      <c r="A1087" s="31"/>
      <c r="B1087" s="31"/>
      <c r="C1087" s="31"/>
      <c r="D1087" s="34"/>
      <c r="E1087" s="31"/>
      <c r="F1087" s="31"/>
      <c r="G1087" s="31"/>
      <c r="H1087" s="31"/>
      <c r="I1087" s="31"/>
      <c r="J1087" s="31"/>
      <c r="K1087" s="31"/>
      <c r="L1087" s="31"/>
      <c r="M1087" s="31"/>
      <c r="N1087" s="31"/>
      <c r="O1087" s="31"/>
      <c r="P1087" s="31"/>
      <c r="Q1087" s="31"/>
      <c r="R1087" s="31"/>
      <c r="S1087" s="31"/>
      <c r="T1087" s="31"/>
      <c r="U1087" s="31"/>
    </row>
    <row r="1088" spans="1:21" ht="11.25" customHeight="1" x14ac:dyDescent="0.2">
      <c r="A1088" s="31"/>
      <c r="B1088" s="31"/>
      <c r="C1088" s="31"/>
      <c r="D1088" s="34"/>
      <c r="E1088" s="31"/>
      <c r="F1088" s="31"/>
      <c r="G1088" s="31"/>
      <c r="H1088" s="31"/>
      <c r="I1088" s="31"/>
      <c r="J1088" s="31"/>
      <c r="K1088" s="31"/>
      <c r="L1088" s="31"/>
      <c r="M1088" s="31"/>
      <c r="N1088" s="31"/>
      <c r="O1088" s="31"/>
      <c r="P1088" s="31"/>
      <c r="Q1088" s="31"/>
      <c r="R1088" s="31"/>
      <c r="S1088" s="31"/>
      <c r="T1088" s="31"/>
      <c r="U1088" s="31"/>
    </row>
    <row r="1089" spans="1:21" ht="11.25" customHeight="1" x14ac:dyDescent="0.2">
      <c r="A1089" s="31"/>
      <c r="B1089" s="31"/>
      <c r="C1089" s="31"/>
      <c r="D1089" s="34"/>
      <c r="E1089" s="31"/>
      <c r="F1089" s="31"/>
      <c r="G1089" s="31"/>
      <c r="H1089" s="31"/>
      <c r="I1089" s="31"/>
      <c r="J1089" s="31"/>
      <c r="K1089" s="31"/>
      <c r="L1089" s="31"/>
      <c r="M1089" s="31"/>
      <c r="N1089" s="31"/>
      <c r="O1089" s="31"/>
      <c r="P1089" s="31"/>
      <c r="Q1089" s="31"/>
      <c r="R1089" s="31"/>
      <c r="S1089" s="31"/>
      <c r="T1089" s="31"/>
      <c r="U1089" s="31"/>
    </row>
    <row r="1090" spans="1:21" ht="11.25" customHeight="1" x14ac:dyDescent="0.2">
      <c r="A1090" s="31"/>
      <c r="B1090" s="31"/>
      <c r="C1090" s="31"/>
      <c r="D1090" s="34"/>
      <c r="E1090" s="31"/>
      <c r="F1090" s="31"/>
      <c r="G1090" s="31"/>
      <c r="H1090" s="31"/>
      <c r="I1090" s="31"/>
      <c r="J1090" s="31"/>
      <c r="K1090" s="31"/>
      <c r="L1090" s="31"/>
      <c r="M1090" s="31"/>
      <c r="N1090" s="31"/>
      <c r="O1090" s="31"/>
      <c r="P1090" s="31"/>
      <c r="Q1090" s="31"/>
      <c r="R1090" s="31"/>
      <c r="S1090" s="31"/>
      <c r="T1090" s="31"/>
      <c r="U1090" s="31"/>
    </row>
    <row r="1091" spans="1:21" ht="11.25" customHeight="1" x14ac:dyDescent="0.2">
      <c r="A1091" s="31"/>
      <c r="B1091" s="31"/>
      <c r="C1091" s="31"/>
      <c r="D1091" s="34"/>
      <c r="E1091" s="31"/>
      <c r="F1091" s="31"/>
      <c r="G1091" s="31"/>
      <c r="H1091" s="31"/>
      <c r="I1091" s="31"/>
      <c r="J1091" s="31"/>
      <c r="K1091" s="31"/>
      <c r="L1091" s="31"/>
      <c r="M1091" s="31"/>
      <c r="N1091" s="31"/>
      <c r="O1091" s="31"/>
      <c r="P1091" s="31"/>
      <c r="Q1091" s="31"/>
      <c r="R1091" s="31"/>
      <c r="S1091" s="31"/>
      <c r="T1091" s="31"/>
      <c r="U1091" s="31"/>
    </row>
    <row r="1092" spans="1:21" ht="11.25" customHeight="1" x14ac:dyDescent="0.2">
      <c r="A1092" s="31"/>
      <c r="B1092" s="31"/>
      <c r="C1092" s="31"/>
      <c r="D1092" s="34"/>
      <c r="E1092" s="31"/>
      <c r="F1092" s="31"/>
      <c r="G1092" s="31"/>
      <c r="H1092" s="31"/>
      <c r="I1092" s="31"/>
      <c r="J1092" s="31"/>
      <c r="K1092" s="31"/>
      <c r="L1092" s="31"/>
      <c r="M1092" s="31"/>
      <c r="N1092" s="31"/>
      <c r="O1092" s="31"/>
      <c r="P1092" s="31"/>
      <c r="Q1092" s="31"/>
      <c r="R1092" s="31"/>
      <c r="S1092" s="31"/>
      <c r="T1092" s="31"/>
      <c r="U1092" s="31"/>
    </row>
    <row r="1093" spans="1:21" ht="11.25" customHeight="1" x14ac:dyDescent="0.2">
      <c r="A1093" s="31"/>
      <c r="B1093" s="31"/>
      <c r="C1093" s="31"/>
      <c r="D1093" s="34"/>
      <c r="E1093" s="31"/>
      <c r="F1093" s="31"/>
      <c r="G1093" s="31"/>
      <c r="H1093" s="31"/>
      <c r="I1093" s="31"/>
      <c r="J1093" s="31"/>
      <c r="K1093" s="31"/>
      <c r="L1093" s="31"/>
      <c r="M1093" s="31"/>
      <c r="N1093" s="31"/>
      <c r="O1093" s="31"/>
      <c r="P1093" s="31"/>
      <c r="Q1093" s="31"/>
      <c r="R1093" s="31"/>
      <c r="S1093" s="31"/>
      <c r="T1093" s="31"/>
      <c r="U1093" s="31"/>
    </row>
    <row r="1094" spans="1:21" ht="11.25" customHeight="1" x14ac:dyDescent="0.2">
      <c r="A1094" s="31"/>
      <c r="B1094" s="31"/>
      <c r="C1094" s="31"/>
      <c r="D1094" s="34"/>
      <c r="E1094" s="31"/>
      <c r="F1094" s="31"/>
      <c r="G1094" s="31"/>
      <c r="H1094" s="31"/>
      <c r="I1094" s="31"/>
      <c r="J1094" s="31"/>
      <c r="K1094" s="31"/>
      <c r="L1094" s="31"/>
      <c r="M1094" s="31"/>
      <c r="N1094" s="31"/>
      <c r="O1094" s="31"/>
      <c r="P1094" s="31"/>
      <c r="Q1094" s="31"/>
      <c r="R1094" s="31"/>
      <c r="S1094" s="31"/>
      <c r="T1094" s="31"/>
      <c r="U1094" s="31"/>
    </row>
    <row r="1095" spans="1:21" ht="11.25" customHeight="1" x14ac:dyDescent="0.2">
      <c r="A1095" s="31"/>
      <c r="B1095" s="31"/>
      <c r="C1095" s="31"/>
      <c r="D1095" s="34"/>
      <c r="E1095" s="31"/>
      <c r="F1095" s="31"/>
      <c r="G1095" s="31"/>
      <c r="H1095" s="31"/>
      <c r="I1095" s="31"/>
      <c r="J1095" s="31"/>
      <c r="K1095" s="31"/>
      <c r="L1095" s="31"/>
      <c r="M1095" s="31"/>
      <c r="N1095" s="31"/>
      <c r="O1095" s="31"/>
      <c r="P1095" s="31"/>
      <c r="Q1095" s="31"/>
      <c r="R1095" s="31"/>
      <c r="S1095" s="31"/>
      <c r="T1095" s="31"/>
      <c r="U1095" s="31"/>
    </row>
    <row r="1096" spans="1:21" ht="11.25" customHeight="1" x14ac:dyDescent="0.2">
      <c r="A1096" s="31"/>
      <c r="B1096" s="31"/>
      <c r="C1096" s="31"/>
      <c r="D1096" s="34"/>
      <c r="E1096" s="31"/>
      <c r="F1096" s="31"/>
      <c r="G1096" s="31"/>
      <c r="H1096" s="31"/>
      <c r="I1096" s="31"/>
      <c r="J1096" s="31"/>
      <c r="K1096" s="31"/>
      <c r="L1096" s="31"/>
      <c r="M1096" s="31"/>
      <c r="N1096" s="31"/>
      <c r="O1096" s="31"/>
      <c r="P1096" s="31"/>
      <c r="Q1096" s="31"/>
      <c r="R1096" s="31"/>
      <c r="S1096" s="31"/>
      <c r="T1096" s="31"/>
      <c r="U1096" s="31"/>
    </row>
    <row r="1097" spans="1:21" ht="11.25" customHeight="1" x14ac:dyDescent="0.2">
      <c r="A1097" s="31"/>
      <c r="B1097" s="31"/>
      <c r="C1097" s="31"/>
      <c r="D1097" s="34"/>
      <c r="E1097" s="31"/>
      <c r="F1097" s="31"/>
      <c r="G1097" s="31"/>
      <c r="H1097" s="31"/>
      <c r="I1097" s="31"/>
      <c r="J1097" s="31"/>
      <c r="K1097" s="31"/>
      <c r="L1097" s="31"/>
      <c r="M1097" s="31"/>
      <c r="N1097" s="31"/>
      <c r="O1097" s="31"/>
      <c r="P1097" s="31"/>
      <c r="Q1097" s="31"/>
      <c r="R1097" s="31"/>
      <c r="S1097" s="31"/>
      <c r="T1097" s="31"/>
      <c r="U1097" s="31"/>
    </row>
    <row r="1098" spans="1:21" ht="11.25" customHeight="1" x14ac:dyDescent="0.2">
      <c r="A1098" s="31"/>
      <c r="B1098" s="31"/>
      <c r="C1098" s="31"/>
      <c r="D1098" s="34"/>
      <c r="E1098" s="31"/>
      <c r="F1098" s="31"/>
      <c r="G1098" s="31"/>
      <c r="H1098" s="31"/>
      <c r="I1098" s="31"/>
      <c r="J1098" s="31"/>
      <c r="K1098" s="31"/>
      <c r="L1098" s="31"/>
      <c r="M1098" s="31"/>
      <c r="N1098" s="31"/>
      <c r="O1098" s="31"/>
      <c r="P1098" s="31"/>
      <c r="Q1098" s="31"/>
      <c r="R1098" s="31"/>
      <c r="S1098" s="31"/>
      <c r="T1098" s="31"/>
      <c r="U1098" s="31"/>
    </row>
    <row r="1099" spans="1:21" ht="11.25" customHeight="1" x14ac:dyDescent="0.2">
      <c r="A1099" s="31"/>
      <c r="B1099" s="31"/>
      <c r="C1099" s="31"/>
      <c r="D1099" s="34"/>
      <c r="E1099" s="31"/>
      <c r="F1099" s="31"/>
      <c r="G1099" s="31"/>
      <c r="H1099" s="31"/>
      <c r="I1099" s="31"/>
      <c r="J1099" s="31"/>
      <c r="K1099" s="31"/>
      <c r="L1099" s="31"/>
      <c r="M1099" s="31"/>
      <c r="N1099" s="31"/>
      <c r="O1099" s="31"/>
      <c r="P1099" s="31"/>
      <c r="Q1099" s="31"/>
      <c r="R1099" s="31"/>
      <c r="S1099" s="31"/>
      <c r="T1099" s="31"/>
      <c r="U1099" s="31"/>
    </row>
    <row r="1100" spans="1:21" ht="11.25" customHeight="1" x14ac:dyDescent="0.2">
      <c r="A1100" s="31"/>
      <c r="B1100" s="31"/>
      <c r="C1100" s="31"/>
      <c r="D1100" s="34"/>
      <c r="E1100" s="31"/>
      <c r="F1100" s="31"/>
      <c r="G1100" s="31"/>
      <c r="H1100" s="31"/>
      <c r="I1100" s="31"/>
      <c r="J1100" s="31"/>
      <c r="K1100" s="31"/>
      <c r="L1100" s="31"/>
      <c r="M1100" s="31"/>
      <c r="N1100" s="31"/>
      <c r="O1100" s="31"/>
      <c r="P1100" s="31"/>
      <c r="Q1100" s="31"/>
      <c r="R1100" s="31"/>
      <c r="S1100" s="31"/>
      <c r="T1100" s="31"/>
      <c r="U1100" s="31"/>
    </row>
    <row r="1101" spans="1:21" ht="11.25" customHeight="1" x14ac:dyDescent="0.2">
      <c r="A1101" s="31"/>
      <c r="B1101" s="31"/>
      <c r="C1101" s="31"/>
      <c r="D1101" s="34"/>
      <c r="E1101" s="31"/>
      <c r="F1101" s="31"/>
      <c r="G1101" s="31"/>
      <c r="H1101" s="31"/>
      <c r="I1101" s="31"/>
      <c r="J1101" s="31"/>
      <c r="K1101" s="31"/>
      <c r="L1101" s="31"/>
      <c r="M1101" s="31"/>
      <c r="N1101" s="31"/>
      <c r="O1101" s="31"/>
      <c r="P1101" s="31"/>
      <c r="Q1101" s="31"/>
      <c r="R1101" s="31"/>
      <c r="S1101" s="31"/>
      <c r="T1101" s="31"/>
      <c r="U1101" s="31"/>
    </row>
    <row r="1102" spans="1:21" ht="11.25" customHeight="1" x14ac:dyDescent="0.2">
      <c r="A1102" s="31"/>
      <c r="B1102" s="31"/>
      <c r="C1102" s="31"/>
      <c r="D1102" s="34"/>
      <c r="E1102" s="31"/>
      <c r="F1102" s="31"/>
      <c r="G1102" s="31"/>
      <c r="H1102" s="31"/>
      <c r="I1102" s="31"/>
      <c r="J1102" s="31"/>
      <c r="K1102" s="31"/>
      <c r="L1102" s="31"/>
      <c r="M1102" s="31"/>
      <c r="N1102" s="31"/>
      <c r="O1102" s="31"/>
      <c r="P1102" s="31"/>
      <c r="Q1102" s="31"/>
      <c r="R1102" s="31"/>
      <c r="S1102" s="31"/>
      <c r="T1102" s="31"/>
      <c r="U1102" s="31"/>
    </row>
    <row r="1103" spans="1:21" ht="11.25" customHeight="1" x14ac:dyDescent="0.2">
      <c r="A1103" s="31"/>
      <c r="B1103" s="31"/>
      <c r="C1103" s="31"/>
      <c r="D1103" s="34"/>
      <c r="E1103" s="31"/>
      <c r="F1103" s="31"/>
      <c r="G1103" s="31"/>
      <c r="H1103" s="31"/>
      <c r="I1103" s="31"/>
      <c r="J1103" s="31"/>
      <c r="K1103" s="31"/>
      <c r="L1103" s="31"/>
      <c r="M1103" s="31"/>
      <c r="N1103" s="31"/>
      <c r="O1103" s="31"/>
      <c r="P1103" s="31"/>
      <c r="Q1103" s="31"/>
      <c r="R1103" s="31"/>
      <c r="S1103" s="31"/>
      <c r="T1103" s="31"/>
      <c r="U1103" s="31"/>
    </row>
    <row r="1104" spans="1:21" ht="11.25" customHeight="1" x14ac:dyDescent="0.2">
      <c r="A1104" s="31"/>
      <c r="B1104" s="31"/>
      <c r="C1104" s="31"/>
      <c r="D1104" s="34"/>
      <c r="E1104" s="31"/>
      <c r="F1104" s="31"/>
      <c r="G1104" s="31"/>
      <c r="H1104" s="31"/>
      <c r="I1104" s="31"/>
      <c r="J1104" s="31"/>
      <c r="K1104" s="31"/>
      <c r="L1104" s="31"/>
      <c r="M1104" s="31"/>
      <c r="N1104" s="31"/>
      <c r="O1104" s="31"/>
      <c r="P1104" s="31"/>
      <c r="Q1104" s="31"/>
      <c r="R1104" s="31"/>
      <c r="S1104" s="31"/>
      <c r="T1104" s="31"/>
      <c r="U1104" s="31"/>
    </row>
    <row r="1105" spans="1:21" ht="11.25" customHeight="1" x14ac:dyDescent="0.2">
      <c r="A1105" s="31"/>
      <c r="B1105" s="31"/>
      <c r="C1105" s="31"/>
      <c r="D1105" s="34"/>
      <c r="E1105" s="31"/>
      <c r="F1105" s="31"/>
      <c r="G1105" s="31"/>
      <c r="H1105" s="31"/>
      <c r="I1105" s="31"/>
      <c r="J1105" s="31"/>
      <c r="K1105" s="31"/>
      <c r="L1105" s="31"/>
      <c r="M1105" s="31"/>
      <c r="N1105" s="31"/>
      <c r="O1105" s="31"/>
      <c r="P1105" s="31"/>
      <c r="Q1105" s="31"/>
      <c r="R1105" s="31"/>
      <c r="S1105" s="31"/>
      <c r="T1105" s="31"/>
      <c r="U1105" s="31"/>
    </row>
    <row r="1106" spans="1:21" ht="11.25" customHeight="1" x14ac:dyDescent="0.2">
      <c r="A1106" s="31"/>
      <c r="B1106" s="31"/>
      <c r="C1106" s="31"/>
      <c r="D1106" s="34"/>
      <c r="E1106" s="31"/>
      <c r="F1106" s="31"/>
      <c r="G1106" s="31"/>
      <c r="H1106" s="31"/>
      <c r="I1106" s="31"/>
      <c r="J1106" s="31"/>
      <c r="K1106" s="31"/>
      <c r="L1106" s="31"/>
      <c r="M1106" s="31"/>
      <c r="N1106" s="31"/>
      <c r="O1106" s="31"/>
      <c r="P1106" s="31"/>
      <c r="Q1106" s="31"/>
      <c r="R1106" s="31"/>
      <c r="S1106" s="31"/>
      <c r="T1106" s="31"/>
      <c r="U1106" s="31"/>
    </row>
    <row r="1107" spans="1:21" ht="11.25" customHeight="1" x14ac:dyDescent="0.2">
      <c r="A1107" s="31"/>
      <c r="B1107" s="31"/>
      <c r="C1107" s="31"/>
      <c r="D1107" s="34"/>
      <c r="E1107" s="31"/>
      <c r="F1107" s="31"/>
      <c r="G1107" s="31"/>
      <c r="H1107" s="31"/>
      <c r="I1107" s="31"/>
      <c r="J1107" s="31"/>
      <c r="K1107" s="31"/>
      <c r="L1107" s="31"/>
      <c r="M1107" s="31"/>
      <c r="N1107" s="31"/>
      <c r="O1107" s="31"/>
      <c r="P1107" s="31"/>
      <c r="Q1107" s="31"/>
      <c r="R1107" s="31"/>
      <c r="S1107" s="31"/>
      <c r="T1107" s="31"/>
      <c r="U1107" s="31"/>
    </row>
    <row r="1108" spans="1:21" ht="11.25" customHeight="1" x14ac:dyDescent="0.2">
      <c r="A1108" s="31"/>
      <c r="B1108" s="31"/>
      <c r="C1108" s="31"/>
      <c r="D1108" s="34"/>
      <c r="E1108" s="31"/>
      <c r="F1108" s="31"/>
      <c r="G1108" s="31"/>
      <c r="H1108" s="31"/>
      <c r="I1108" s="31"/>
      <c r="J1108" s="31"/>
      <c r="K1108" s="31"/>
      <c r="L1108" s="31"/>
      <c r="M1108" s="31"/>
      <c r="N1108" s="31"/>
      <c r="O1108" s="31"/>
      <c r="P1108" s="31"/>
      <c r="Q1108" s="31"/>
      <c r="R1108" s="31"/>
      <c r="S1108" s="31"/>
      <c r="T1108" s="31"/>
      <c r="U1108" s="31"/>
    </row>
    <row r="1109" spans="1:21" ht="11.25" customHeight="1" x14ac:dyDescent="0.2">
      <c r="A1109" s="31"/>
      <c r="B1109" s="31"/>
      <c r="C1109" s="31"/>
      <c r="D1109" s="34"/>
      <c r="E1109" s="31"/>
      <c r="F1109" s="31"/>
      <c r="G1109" s="31"/>
      <c r="H1109" s="31"/>
      <c r="I1109" s="31"/>
      <c r="J1109" s="31"/>
      <c r="K1109" s="31"/>
      <c r="L1109" s="31"/>
      <c r="M1109" s="31"/>
      <c r="N1109" s="31"/>
      <c r="O1109" s="31"/>
      <c r="P1109" s="31"/>
      <c r="Q1109" s="31"/>
      <c r="R1109" s="31"/>
      <c r="S1109" s="31"/>
      <c r="T1109" s="31"/>
      <c r="U1109" s="31"/>
    </row>
    <row r="1110" spans="1:21" ht="11.25" customHeight="1" x14ac:dyDescent="0.2">
      <c r="A1110" s="31"/>
      <c r="B1110" s="31"/>
      <c r="C1110" s="31"/>
      <c r="D1110" s="34"/>
      <c r="E1110" s="31"/>
      <c r="F1110" s="31"/>
      <c r="G1110" s="31"/>
      <c r="H1110" s="31"/>
      <c r="I1110" s="31"/>
      <c r="J1110" s="31"/>
      <c r="K1110" s="31"/>
      <c r="L1110" s="31"/>
      <c r="M1110" s="31"/>
      <c r="N1110" s="31"/>
      <c r="O1110" s="31"/>
      <c r="P1110" s="31"/>
      <c r="Q1110" s="31"/>
      <c r="R1110" s="31"/>
      <c r="S1110" s="31"/>
      <c r="T1110" s="31"/>
      <c r="U1110" s="31"/>
    </row>
  </sheetData>
  <sortState ref="A11:BN44">
    <sortCondition ref="A11:A44"/>
  </sortState>
  <mergeCells count="54">
    <mergeCell ref="AY9:AZ9"/>
    <mergeCell ref="BA9:BA11"/>
    <mergeCell ref="AN10:AN11"/>
    <mergeCell ref="AI9:AN9"/>
    <mergeCell ref="AV10:AV11"/>
    <mergeCell ref="AO9:AV9"/>
    <mergeCell ref="BJ9:BJ10"/>
    <mergeCell ref="BG9:BH9"/>
    <mergeCell ref="BB8:BI8"/>
    <mergeCell ref="BI9:BI11"/>
    <mergeCell ref="BB9:BF9"/>
    <mergeCell ref="E10:E11"/>
    <mergeCell ref="G9:H9"/>
    <mergeCell ref="B9:E9"/>
    <mergeCell ref="G8:H8"/>
    <mergeCell ref="B8:E8"/>
    <mergeCell ref="B10:B11"/>
    <mergeCell ref="C10:C11"/>
    <mergeCell ref="D10:D11"/>
    <mergeCell ref="I8:L8"/>
    <mergeCell ref="AW9:AX9"/>
    <mergeCell ref="Y9:Z9"/>
    <mergeCell ref="AD9:AE9"/>
    <mergeCell ref="AF9:AG9"/>
    <mergeCell ref="AA9:AC9"/>
    <mergeCell ref="AH9:AH11"/>
    <mergeCell ref="AI8:AO8"/>
    <mergeCell ref="B108:E108"/>
    <mergeCell ref="G108:H108"/>
    <mergeCell ref="I108:L108"/>
    <mergeCell ref="AI108:AO108"/>
    <mergeCell ref="BB108:BI108"/>
    <mergeCell ref="AW109:AX109"/>
    <mergeCell ref="B109:E109"/>
    <mergeCell ref="G109:H109"/>
    <mergeCell ref="Y109:Z109"/>
    <mergeCell ref="AA109:AC109"/>
    <mergeCell ref="AD109:AE109"/>
    <mergeCell ref="BJ109:BJ110"/>
    <mergeCell ref="B110:B111"/>
    <mergeCell ref="C110:C111"/>
    <mergeCell ref="D110:D111"/>
    <mergeCell ref="E110:E111"/>
    <mergeCell ref="AN110:AN111"/>
    <mergeCell ref="AV110:AV111"/>
    <mergeCell ref="AY109:AZ109"/>
    <mergeCell ref="BA109:BA111"/>
    <mergeCell ref="BB109:BF109"/>
    <mergeCell ref="BG109:BH109"/>
    <mergeCell ref="BI109:BI111"/>
    <mergeCell ref="AF109:AG109"/>
    <mergeCell ref="AH109:AH111"/>
    <mergeCell ref="AI109:AN109"/>
    <mergeCell ref="AO109:AV10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AU164"/>
  <sheetViews>
    <sheetView showGridLines="0" zoomScaleNormal="100" workbookViewId="0">
      <pane xSplit="2" ySplit="11" topLeftCell="C12" activePane="bottomRight" state="frozen"/>
      <selection pane="topRight" activeCell="C1" sqref="C1"/>
      <selection pane="bottomLeft" activeCell="A8" sqref="A8"/>
      <selection pane="bottomRight" activeCell="A8" sqref="A8"/>
    </sheetView>
  </sheetViews>
  <sheetFormatPr defaultColWidth="14.42578125" defaultRowHeight="15.75" customHeight="1" x14ac:dyDescent="0.2"/>
  <cols>
    <col min="1" max="1" width="18.7109375" style="24" customWidth="1"/>
    <col min="2" max="2" width="10.7109375" style="24" customWidth="1"/>
    <col min="3" max="6" width="17.5703125" style="24" customWidth="1"/>
    <col min="7" max="7" width="19.28515625" style="24" customWidth="1"/>
    <col min="8" max="9" width="17.5703125" style="24" customWidth="1"/>
    <col min="10" max="11" width="17.7109375" style="24" customWidth="1"/>
    <col min="12" max="12" width="14.42578125" style="24"/>
    <col min="13" max="13" width="14.42578125" style="91"/>
    <col min="14" max="16384" width="14.42578125" style="24"/>
  </cols>
  <sheetData>
    <row r="1" spans="1:47" ht="63" customHeight="1" x14ac:dyDescent="0.2">
      <c r="A1" s="22"/>
      <c r="B1" s="30"/>
      <c r="C1" s="30"/>
      <c r="F1" s="33"/>
    </row>
    <row r="2" spans="1:47" ht="9" customHeight="1" x14ac:dyDescent="0.2">
      <c r="A2" s="22"/>
      <c r="B2" s="30"/>
      <c r="C2" s="30"/>
    </row>
    <row r="3" spans="1:47" ht="4.5" hidden="1" customHeight="1" x14ac:dyDescent="0.2">
      <c r="A3" s="22"/>
      <c r="B3" s="30"/>
      <c r="C3" s="30"/>
    </row>
    <row r="4" spans="1:47" ht="4.5" hidden="1" customHeight="1" x14ac:dyDescent="0.2">
      <c r="A4" s="22"/>
      <c r="B4" s="30"/>
      <c r="C4" s="30"/>
    </row>
    <row r="5" spans="1:47" ht="4.5" hidden="1" customHeight="1" x14ac:dyDescent="0.2">
      <c r="A5" s="22"/>
    </row>
    <row r="6" spans="1:47" ht="15" customHeight="1" x14ac:dyDescent="0.2">
      <c r="A6" s="29" t="s">
        <v>996</v>
      </c>
    </row>
    <row r="7" spans="1:47" s="32" customFormat="1" ht="12.75" x14ac:dyDescent="0.2">
      <c r="A7" s="36" t="s">
        <v>1107</v>
      </c>
      <c r="C7" s="31"/>
      <c r="D7" s="34"/>
      <c r="E7" s="31"/>
      <c r="F7" s="31"/>
      <c r="G7" s="37"/>
      <c r="H7" s="37"/>
      <c r="I7" s="31"/>
      <c r="J7" s="31"/>
      <c r="K7" s="31"/>
      <c r="L7" s="31"/>
      <c r="M7" s="31"/>
      <c r="N7" s="31"/>
      <c r="O7" s="31"/>
      <c r="P7" s="31"/>
      <c r="Q7" s="31"/>
      <c r="R7" s="31"/>
      <c r="S7" s="31"/>
      <c r="T7" s="31"/>
      <c r="U7" s="31"/>
      <c r="AU7" s="90"/>
    </row>
    <row r="8" spans="1:47" ht="15" customHeight="1" x14ac:dyDescent="0.2">
      <c r="A8" s="26" t="s">
        <v>150</v>
      </c>
    </row>
    <row r="9" spans="1:47" s="39" customFormat="1" ht="69" customHeight="1" x14ac:dyDescent="0.25">
      <c r="A9" s="229" t="s">
        <v>994</v>
      </c>
      <c r="B9" s="106" t="s">
        <v>246</v>
      </c>
      <c r="C9" s="165" t="s">
        <v>422</v>
      </c>
      <c r="D9" s="373" t="s">
        <v>423</v>
      </c>
      <c r="E9" s="374"/>
      <c r="F9" s="380"/>
      <c r="G9" s="133" t="s">
        <v>424</v>
      </c>
      <c r="H9" s="381" t="s">
        <v>315</v>
      </c>
      <c r="I9" s="382"/>
      <c r="J9" s="381" t="s">
        <v>309</v>
      </c>
      <c r="K9" s="382"/>
      <c r="L9" s="381" t="s">
        <v>425</v>
      </c>
      <c r="M9" s="383"/>
      <c r="N9" s="383"/>
      <c r="O9" s="383"/>
      <c r="P9" s="382"/>
      <c r="Q9" s="381" t="s">
        <v>426</v>
      </c>
      <c r="R9" s="383"/>
      <c r="S9" s="383"/>
      <c r="T9" s="382"/>
      <c r="U9" s="133" t="s">
        <v>322</v>
      </c>
    </row>
    <row r="10" spans="1:47" s="40" customFormat="1" ht="52.5" x14ac:dyDescent="0.25">
      <c r="A10" s="234" t="s">
        <v>237</v>
      </c>
      <c r="B10" s="117" t="s">
        <v>151</v>
      </c>
      <c r="C10" s="119" t="s">
        <v>421</v>
      </c>
      <c r="D10" s="119" t="s">
        <v>301</v>
      </c>
      <c r="E10" s="119" t="s">
        <v>302</v>
      </c>
      <c r="F10" s="119" t="s">
        <v>303</v>
      </c>
      <c r="G10" s="134" t="s">
        <v>304</v>
      </c>
      <c r="H10" s="134" t="s">
        <v>313</v>
      </c>
      <c r="I10" s="134" t="s">
        <v>316</v>
      </c>
      <c r="J10" s="134" t="s">
        <v>308</v>
      </c>
      <c r="K10" s="134" t="s">
        <v>310</v>
      </c>
      <c r="L10" s="134" t="s">
        <v>342</v>
      </c>
      <c r="M10" s="134" t="s">
        <v>332</v>
      </c>
      <c r="N10" s="134" t="s">
        <v>122</v>
      </c>
      <c r="O10" s="134" t="s">
        <v>335</v>
      </c>
      <c r="P10" s="134" t="s">
        <v>334</v>
      </c>
      <c r="Q10" s="134" t="s">
        <v>317</v>
      </c>
      <c r="R10" s="134" t="s">
        <v>318</v>
      </c>
      <c r="S10" s="134" t="s">
        <v>319</v>
      </c>
      <c r="T10" s="134" t="s">
        <v>320</v>
      </c>
      <c r="U10" s="134" t="s">
        <v>321</v>
      </c>
    </row>
    <row r="11" spans="1:47" s="41" customFormat="1" ht="12.75" x14ac:dyDescent="0.25">
      <c r="A11" s="235"/>
      <c r="B11" s="126" t="s">
        <v>126</v>
      </c>
      <c r="C11" s="128" t="s">
        <v>127</v>
      </c>
      <c r="D11" s="128" t="s">
        <v>305</v>
      </c>
      <c r="E11" s="128" t="s">
        <v>305</v>
      </c>
      <c r="F11" s="128" t="s">
        <v>305</v>
      </c>
      <c r="G11" s="128" t="s">
        <v>305</v>
      </c>
      <c r="H11" s="128" t="s">
        <v>314</v>
      </c>
      <c r="I11" s="128" t="s">
        <v>314</v>
      </c>
      <c r="J11" s="128" t="s">
        <v>306</v>
      </c>
      <c r="K11" s="128" t="s">
        <v>307</v>
      </c>
      <c r="L11" s="128" t="s">
        <v>311</v>
      </c>
      <c r="M11" s="128" t="s">
        <v>331</v>
      </c>
      <c r="N11" s="128" t="s">
        <v>311</v>
      </c>
      <c r="O11" s="128" t="s">
        <v>312</v>
      </c>
      <c r="P11" s="128" t="s">
        <v>333</v>
      </c>
      <c r="Q11" s="128" t="s">
        <v>152</v>
      </c>
      <c r="R11" s="128" t="s">
        <v>152</v>
      </c>
      <c r="S11" s="128" t="s">
        <v>152</v>
      </c>
      <c r="T11" s="128" t="s">
        <v>152</v>
      </c>
      <c r="U11" s="128" t="s">
        <v>253</v>
      </c>
    </row>
    <row r="12" spans="1:47" s="32" customFormat="1" ht="11.25" customHeight="1" x14ac:dyDescent="0.2">
      <c r="A12" s="67"/>
      <c r="B12" s="44"/>
      <c r="C12" s="163"/>
      <c r="D12" s="43"/>
      <c r="E12" s="27"/>
      <c r="F12" s="27"/>
      <c r="G12" s="69"/>
      <c r="H12" s="69"/>
      <c r="I12" s="69"/>
      <c r="J12" s="69"/>
      <c r="K12" s="69"/>
      <c r="L12" s="69"/>
      <c r="M12" s="92"/>
      <c r="N12" s="69"/>
      <c r="O12" s="69"/>
      <c r="P12" s="69"/>
      <c r="Q12" s="69"/>
      <c r="R12" s="69"/>
      <c r="S12" s="69"/>
      <c r="T12" s="69"/>
      <c r="U12" s="69"/>
    </row>
    <row r="13" spans="1:47" s="56" customFormat="1" ht="11.25" customHeight="1" x14ac:dyDescent="0.15">
      <c r="A13" s="250" t="s">
        <v>348</v>
      </c>
      <c r="B13" s="51"/>
      <c r="C13" s="166">
        <f>'2. Collected Data'!G13*'2. Collected Data'!AA13</f>
        <v>29273</v>
      </c>
      <c r="D13" s="50">
        <f>'2. Collected Data'!I13/'3. Calculated Stats'!$C13*1000</f>
        <v>1.4689304136917978</v>
      </c>
      <c r="E13" s="50">
        <f>'2. Collected Data'!J13/'3. Calculated Stats'!$C13*1000</f>
        <v>0.30745055170293445</v>
      </c>
      <c r="F13" s="50">
        <f>'2. Collected Data'!K13/'3. Calculated Stats'!$C13*1000</f>
        <v>0</v>
      </c>
      <c r="G13" s="74">
        <f>('2. Collected Data'!Y13+'2. Collected Data'!Z13)/C13*1000</f>
        <v>11.956410344003006</v>
      </c>
      <c r="H13" s="81">
        <f>IF(SUM('2. Collected Data'!Y13:Z13)&gt;0,(ROUND('2. Collected Data'!Y13/SUM('2. Collected Data'!Y13:Z13),2)),"")</f>
        <v>1</v>
      </c>
      <c r="I13" s="81">
        <f>IF(SUM('2. Collected Data'!Y13:Z13)&gt;0,1-H13,"")</f>
        <v>0</v>
      </c>
      <c r="J13" s="74" t="str">
        <f>IF('2. Collected Data'!AD13&gt;0,'2. Collected Data'!AE13/'2. Collected Data'!AD13,"")</f>
        <v/>
      </c>
      <c r="K13" s="74">
        <f>IF('2. Collected Data'!AF13&gt;0,'2. Collected Data'!AG13/'2. Collected Data'!AF13,"")</f>
        <v>1739.1428571428571</v>
      </c>
      <c r="L13" s="74">
        <f>SUM('2. Collected Data'!AI13:AK13)/'2. Collected Data'!G13</f>
        <v>0</v>
      </c>
      <c r="M13" s="55" t="str">
        <f>IF(MAX('2. Collected Data'!AI13:AK13)='2. Collected Data'!AI13,"NaCl",IF(MAX('2. Collected Data'!AJ13:AK13)='2. Collected Data'!AJ13,"CaCl2","MgCl2"))</f>
        <v>NaCl</v>
      </c>
      <c r="N13" s="74">
        <f>'2. Collected Data'!AL13/'2. Collected Data'!G13</f>
        <v>7.9458887029002834E-2</v>
      </c>
      <c r="O13" s="74">
        <f>SUM('2. Collected Data'!AO13:AU13)/'2. Collected Data'!G13</f>
        <v>0.76097427663717421</v>
      </c>
      <c r="P13" s="55" t="str">
        <f>IF(MAX('2. Collected Data'!AO13:AT13)='2. Collected Data'!AO13,"NaCl",IF(MAX('2. Collected Data'!AP13:AT13)='2. Collected Data'!AP13,"CaCl2",IF(MAX('2. Collected Data'!AQ13:AT13)='2. Collected Data'!AQ13,"MgCl2",IF(MAX('2. Collected Data'!AR13:AT13)='2. Collected Data'!AR13,"Potassium Acetate",IF('2. Collected Data'!AS13&gt;'2. Collected Data'!AT13,"Enhanced Brine","Ag Byproduct")))))</f>
        <v>CaCl2</v>
      </c>
      <c r="Q13" s="80" t="str">
        <f>IF('2. Collected Data'!BC13&gt;0,'2. Collected Data'!BC13/'2. Collected Data'!$G13,"")</f>
        <v/>
      </c>
      <c r="R13" s="80" t="str">
        <f>IF('2. Collected Data'!BD13&gt;0,'2. Collected Data'!BD13/'2. Collected Data'!$G13,"")</f>
        <v/>
      </c>
      <c r="S13" s="80" t="str">
        <f>IF('2. Collected Data'!BE13&gt;0,'2. Collected Data'!BE13/'2. Collected Data'!$G13,"")</f>
        <v/>
      </c>
      <c r="T13" s="80" t="str">
        <f>IF('2. Collected Data'!BF13&gt;0,'2. Collected Data'!BF13/'2. Collected Data'!$G13,"")</f>
        <v/>
      </c>
      <c r="U13" s="82" t="str">
        <f>IF(AND('2. Collected Data'!BB13&gt;0,'2. Collected Data'!BH13&gt;0),('2. Collected Data'!BH13-'2. Collected Data'!BB13)/'2. Collected Data'!BH13,"")</f>
        <v/>
      </c>
    </row>
    <row r="14" spans="1:47" s="56" customFormat="1" ht="11.25" customHeight="1" x14ac:dyDescent="0.15">
      <c r="A14" s="250" t="s">
        <v>347</v>
      </c>
      <c r="B14" s="51"/>
      <c r="C14" s="166">
        <f>'2. Collected Data'!G14*'2. Collected Data'!AA14</f>
        <v>15000</v>
      </c>
      <c r="D14" s="50">
        <f>'2. Collected Data'!I14/'3. Calculated Stats'!$C14*1000</f>
        <v>18.599999999999998</v>
      </c>
      <c r="E14" s="50">
        <f>'2. Collected Data'!J14/'3. Calculated Stats'!$C14*1000</f>
        <v>20</v>
      </c>
      <c r="F14" s="50">
        <f>'2. Collected Data'!K14/'3. Calculated Stats'!$C14*1000</f>
        <v>5.7333333333333334</v>
      </c>
      <c r="G14" s="74">
        <f>('2. Collected Data'!Y14+'2. Collected Data'!Z14)/C14*1000</f>
        <v>13.933333333333334</v>
      </c>
      <c r="H14" s="81">
        <f>IF(SUM('2. Collected Data'!Y14:Z14)&gt;0,(ROUND('2. Collected Data'!Y14/SUM('2. Collected Data'!Y14:Z14),2)),"")</f>
        <v>0.93</v>
      </c>
      <c r="I14" s="81">
        <f>IF(SUM('2. Collected Data'!Y14:Z14)&gt;0,1-H14,"")</f>
        <v>6.9999999999999951E-2</v>
      </c>
      <c r="J14" s="74">
        <f>IF('2. Collected Data'!AD14&gt;0,'2. Collected Data'!AE14/'2. Collected Data'!AD14,"")</f>
        <v>629.64285714285711</v>
      </c>
      <c r="K14" s="74">
        <f>IF('2. Collected Data'!AF14&gt;0,'2. Collected Data'!AG14/'2. Collected Data'!AF14,"")</f>
        <v>14111.111111111111</v>
      </c>
      <c r="L14" s="74">
        <f>SUM('2. Collected Data'!AI14:AK14)/'2. Collected Data'!G14</f>
        <v>0</v>
      </c>
      <c r="M14" s="55" t="str">
        <f>IF(MAX('2. Collected Data'!AI14:AK14)='2. Collected Data'!AI14,"NaCl",IF(MAX('2. Collected Data'!AJ14:AK14)='2. Collected Data'!AJ14,"CaCl2","MgCl2"))</f>
        <v>NaCl</v>
      </c>
      <c r="N14" s="74">
        <f>'2. Collected Data'!AL14/'2. Collected Data'!G14</f>
        <v>0</v>
      </c>
      <c r="O14" s="74">
        <f>SUM('2. Collected Data'!AO14:AU14)/'2. Collected Data'!G14</f>
        <v>0</v>
      </c>
      <c r="P14" s="55" t="str">
        <f>IF(MAX('2. Collected Data'!AO14:AT14)='2. Collected Data'!AO14,"NaCl",IF(MAX('2. Collected Data'!AP14:AT14)='2. Collected Data'!AP14,"CaCl2",IF(MAX('2. Collected Data'!AQ14:AT14)='2. Collected Data'!AQ14,"MgCl2",IF(MAX('2. Collected Data'!AR14:AT14)='2. Collected Data'!AR14,"Potassium Acetate",IF('2. Collected Data'!AS14&gt;'2. Collected Data'!AT14,"Enhanced Brine","Ag Byproduct")))))</f>
        <v>NaCl</v>
      </c>
      <c r="Q14" s="80" t="str">
        <f>IF('2. Collected Data'!BC14&gt;0,'2. Collected Data'!BC14/'2. Collected Data'!$G14,"")</f>
        <v/>
      </c>
      <c r="R14" s="80" t="str">
        <f>IF('2. Collected Data'!BD14&gt;0,'2. Collected Data'!BD14/'2. Collected Data'!$G14,"")</f>
        <v/>
      </c>
      <c r="S14" s="80" t="str">
        <f>IF('2. Collected Data'!BE14&gt;0,'2. Collected Data'!BE14/'2. Collected Data'!$G14,"")</f>
        <v/>
      </c>
      <c r="T14" s="80" t="str">
        <f>IF('2. Collected Data'!BF14&gt;0,'2. Collected Data'!BF14/'2. Collected Data'!$G14,"")</f>
        <v/>
      </c>
      <c r="U14" s="82">
        <f>IF(AND('2. Collected Data'!BB14&gt;0,'2. Collected Data'!BH14&gt;0),('2. Collected Data'!BH14-'2. Collected Data'!BB14)/'2. Collected Data'!BH14,"")</f>
        <v>0</v>
      </c>
    </row>
    <row r="15" spans="1:47" s="56" customFormat="1" ht="11.25" customHeight="1" x14ac:dyDescent="0.15">
      <c r="A15" s="250" t="s">
        <v>154</v>
      </c>
      <c r="B15" s="51"/>
      <c r="C15" s="166">
        <f>'2. Collected Data'!G15*'2. Collected Data'!AA15</f>
        <v>14000</v>
      </c>
      <c r="D15" s="50">
        <f>'2. Collected Data'!I15/'3. Calculated Stats'!$C15*1000</f>
        <v>14.071428571428571</v>
      </c>
      <c r="E15" s="50">
        <f>'2. Collected Data'!J15/'3. Calculated Stats'!$C15*1000</f>
        <v>0.57142857142857151</v>
      </c>
      <c r="F15" s="50">
        <f>'2. Collected Data'!K15/'3. Calculated Stats'!$C15*1000</f>
        <v>0.14285714285714288</v>
      </c>
      <c r="G15" s="74">
        <f>('2. Collected Data'!Y15+'2. Collected Data'!Z15)/C15*1000</f>
        <v>31.928571428571431</v>
      </c>
      <c r="H15" s="81">
        <f>IF(SUM('2. Collected Data'!Y15:Z15)&gt;0,(ROUND('2. Collected Data'!Y15/SUM('2. Collected Data'!Y15:Z15),2)),"")</f>
        <v>1</v>
      </c>
      <c r="I15" s="81">
        <f>IF(SUM('2. Collected Data'!Y15:Z15)&gt;0,1-H15,"")</f>
        <v>0</v>
      </c>
      <c r="J15" s="74">
        <f>IF('2. Collected Data'!AD15&gt;0,'2. Collected Data'!AE15/'2. Collected Data'!AD15,"")</f>
        <v>2.5</v>
      </c>
      <c r="K15" s="74">
        <f>IF('2. Collected Data'!AF15&gt;0,'2. Collected Data'!AG15/'2. Collected Data'!AF15,"")</f>
        <v>11281.25</v>
      </c>
      <c r="L15" s="74">
        <f>SUM('2. Collected Data'!AI15:AK15)/'2. Collected Data'!G15</f>
        <v>2.0714285714285713E-3</v>
      </c>
      <c r="M15" s="55" t="str">
        <f>IF(MAX('2. Collected Data'!AI15:AK15)='2. Collected Data'!AI15,"NaCl",IF(MAX('2. Collected Data'!AJ15:AK15)='2. Collected Data'!AJ15,"CaCl2","MgCl2"))</f>
        <v>NaCl</v>
      </c>
      <c r="N15" s="74">
        <f>'2. Collected Data'!AL15/'2. Collected Data'!G15</f>
        <v>1.2142857142857142E-3</v>
      </c>
      <c r="O15" s="74">
        <f>SUM('2. Collected Data'!AO15:AU15)/'2. Collected Data'!G15</f>
        <v>13.857142857142858</v>
      </c>
      <c r="P15" s="55"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MgCl2</v>
      </c>
      <c r="Q15" s="80">
        <f>IF('2. Collected Data'!BC15&gt;0,'2. Collected Data'!BC15/'2. Collected Data'!$G15,"")</f>
        <v>178.57142857142858</v>
      </c>
      <c r="R15" s="80">
        <f>IF('2. Collected Data'!BD15&gt;0,'2. Collected Data'!BD15/'2. Collected Data'!$G15,"")</f>
        <v>200</v>
      </c>
      <c r="S15" s="80">
        <f>IF('2. Collected Data'!BE15&gt;0,'2. Collected Data'!BE15/'2. Collected Data'!$G15,"")</f>
        <v>200</v>
      </c>
      <c r="T15" s="80">
        <f>IF('2. Collected Data'!BF15&gt;0,'2. Collected Data'!BF15/'2. Collected Data'!$G15,"")</f>
        <v>557.14285714285711</v>
      </c>
      <c r="U15" s="82">
        <f>IF(AND('2. Collected Data'!BB15&gt;0,'2. Collected Data'!BH15&gt;0),('2. Collected Data'!BH15-'2. Collected Data'!BB15)/'2. Collected Data'!BH15,"")</f>
        <v>0</v>
      </c>
    </row>
    <row r="16" spans="1:47" s="56" customFormat="1" ht="11.25" customHeight="1" x14ac:dyDescent="0.15">
      <c r="A16" s="251" t="s">
        <v>155</v>
      </c>
      <c r="B16" s="51"/>
      <c r="C16" s="166"/>
      <c r="D16" s="50"/>
      <c r="E16" s="50"/>
      <c r="F16" s="50"/>
      <c r="G16" s="74"/>
      <c r="H16" s="81"/>
      <c r="I16" s="81"/>
      <c r="J16" s="74"/>
      <c r="K16" s="74"/>
      <c r="L16" s="74"/>
      <c r="M16" s="55"/>
      <c r="N16" s="74"/>
      <c r="O16" s="74"/>
      <c r="P16" s="55"/>
      <c r="Q16" s="80"/>
      <c r="R16" s="80"/>
      <c r="S16" s="80"/>
      <c r="T16" s="80"/>
      <c r="U16" s="82"/>
    </row>
    <row r="17" spans="1:21" s="56" customFormat="1" ht="11.25" customHeight="1" x14ac:dyDescent="0.15">
      <c r="A17" s="250" t="s">
        <v>131</v>
      </c>
      <c r="B17" s="51"/>
      <c r="C17" s="166"/>
      <c r="D17" s="50"/>
      <c r="E17" s="50"/>
      <c r="F17" s="50"/>
      <c r="G17" s="74"/>
      <c r="H17" s="81"/>
      <c r="I17" s="81"/>
      <c r="J17" s="74"/>
      <c r="K17" s="74"/>
      <c r="L17" s="74"/>
      <c r="M17" s="55"/>
      <c r="N17" s="74"/>
      <c r="O17" s="74"/>
      <c r="P17" s="55"/>
      <c r="Q17" s="80"/>
      <c r="R17" s="80"/>
      <c r="S17" s="80"/>
      <c r="T17" s="80"/>
      <c r="U17" s="82"/>
    </row>
    <row r="18" spans="1:21" s="56" customFormat="1" ht="11.25" customHeight="1" x14ac:dyDescent="0.15">
      <c r="A18" s="250" t="s">
        <v>132</v>
      </c>
      <c r="B18" s="51"/>
      <c r="C18" s="166">
        <f>'2. Collected Data'!G18*'2. Collected Data'!AA18</f>
        <v>22540</v>
      </c>
      <c r="D18" s="50">
        <f>'2. Collected Data'!I18/'3. Calculated Stats'!$C18*1000</f>
        <v>38.952972493345165</v>
      </c>
      <c r="E18" s="50">
        <f>'2. Collected Data'!J18/'3. Calculated Stats'!$C18*1000</f>
        <v>3.9929015084294583</v>
      </c>
      <c r="F18" s="50">
        <f>'2. Collected Data'!K18/'3. Calculated Stats'!$C18*1000</f>
        <v>1.5971606033717836</v>
      </c>
      <c r="G18" s="74">
        <f>('2. Collected Data'!Y18+'2. Collected Data'!Z18)/C18*1000</f>
        <v>88.952972493345158</v>
      </c>
      <c r="H18" s="81">
        <f>IF(SUM('2. Collected Data'!Y18:Z18)&gt;0,(ROUND('2. Collected Data'!Y18/SUM('2. Collected Data'!Y18:Z18),2)),"")</f>
        <v>0.93</v>
      </c>
      <c r="I18" s="81">
        <f>IF(SUM('2. Collected Data'!Y18:Z18)&gt;0,1-H18,"")</f>
        <v>6.9999999999999951E-2</v>
      </c>
      <c r="J18" s="74">
        <f>IF('2. Collected Data'!AD18&gt;0,'2. Collected Data'!AE18/'2. Collected Data'!AD18,"")</f>
        <v>1091.7475728155339</v>
      </c>
      <c r="K18" s="74">
        <f>IF('2. Collected Data'!AF18&gt;0,'2. Collected Data'!AG18/'2. Collected Data'!AF18,"")</f>
        <v>43940.970059880237</v>
      </c>
      <c r="L18" s="74">
        <f>SUM('2. Collected Data'!AI18:AK18)/'2. Collected Data'!G18</f>
        <v>9.7471304347826084</v>
      </c>
      <c r="M18" s="55" t="str">
        <f>IF(MAX('2. Collected Data'!AI18:AK18)='2. Collected Data'!AI18,"NaCl",IF(MAX('2. Collected Data'!AJ18:AK18)='2. Collected Data'!AJ18,"CaCl2","MgCl2"))</f>
        <v>NaCl</v>
      </c>
      <c r="N18" s="74">
        <f>'2. Collected Data'!AL18/'2. Collected Data'!G18</f>
        <v>4.0608695652173912E-2</v>
      </c>
      <c r="O18" s="74">
        <f>SUM('2. Collected Data'!AO18:AU18)/'2. Collected Data'!G18</f>
        <v>585.44547826086955</v>
      </c>
      <c r="P18" s="55"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Q18" s="80">
        <f>IF('2. Collected Data'!BC18&gt;0,'2. Collected Data'!BC18/'2. Collected Data'!$G18,"")</f>
        <v>909.01665217391303</v>
      </c>
      <c r="R18" s="80">
        <f>IF('2. Collected Data'!BD18&gt;0,'2. Collected Data'!BD18/'2. Collected Data'!$G18,"")</f>
        <v>677.57869565217391</v>
      </c>
      <c r="S18" s="80">
        <f>IF('2. Collected Data'!BE18&gt;0,'2. Collected Data'!BE18/'2. Collected Data'!$G18,"")</f>
        <v>1072.2170434782608</v>
      </c>
      <c r="T18" s="80">
        <f>IF('2. Collected Data'!BF18&gt;0,'2. Collected Data'!BF18/'2. Collected Data'!$G18,"")</f>
        <v>2715.5882608695651</v>
      </c>
      <c r="U18" s="82">
        <f>IF(AND('2. Collected Data'!BB18&gt;0,'2. Collected Data'!BH18&gt;0),('2. Collected Data'!BH18-'2. Collected Data'!BB18)/'2. Collected Data'!BH18,"")</f>
        <v>0.28399999999999997</v>
      </c>
    </row>
    <row r="19" spans="1:21" s="56" customFormat="1" ht="11.25" customHeight="1" x14ac:dyDescent="0.15">
      <c r="A19" s="250" t="s">
        <v>133</v>
      </c>
      <c r="B19" s="51"/>
      <c r="C19" s="166">
        <f>'2. Collected Data'!G19*'2. Collected Data'!AA19</f>
        <v>10870</v>
      </c>
      <c r="D19" s="50">
        <f>'2. Collected Data'!I19/'3. Calculated Stats'!$C19*1000</f>
        <v>58.32566697332107</v>
      </c>
      <c r="E19" s="50">
        <f>'2. Collected Data'!J19/'3. Calculated Stats'!$C19*1000</f>
        <v>0.18399264029438822</v>
      </c>
      <c r="F19" s="50">
        <f>'2. Collected Data'!K19/'3. Calculated Stats'!$C19*1000</f>
        <v>1.3799448022079117</v>
      </c>
      <c r="G19" s="74">
        <f>('2. Collected Data'!Y19+'2. Collected Data'!Z19)/C19*1000</f>
        <v>127.69089236430543</v>
      </c>
      <c r="H19" s="81">
        <f>IF(SUM('2. Collected Data'!Y19:Z19)&gt;0,(ROUND('2. Collected Data'!Y19/SUM('2. Collected Data'!Y19:Z19),2)),"")</f>
        <v>1</v>
      </c>
      <c r="I19" s="81">
        <f>IF(SUM('2. Collected Data'!Y19:Z19)&gt;0,1-H19,"")</f>
        <v>0</v>
      </c>
      <c r="J19" s="74">
        <f>IF('2. Collected Data'!AD19&gt;0,'2. Collected Data'!AE19/'2. Collected Data'!AD19,"")</f>
        <v>1515.1515151515152</v>
      </c>
      <c r="K19" s="74">
        <f>IF('2. Collected Data'!AF19&gt;0,'2. Collected Data'!AG19/'2. Collected Data'!AF19,"")</f>
        <v>6761.363636363636</v>
      </c>
      <c r="L19" s="74">
        <f>SUM('2. Collected Data'!AI19:AK19)/'2. Collected Data'!G19</f>
        <v>10.271389144434222</v>
      </c>
      <c r="M19" s="55" t="str">
        <f>IF(MAX('2. Collected Data'!AI19:AK19)='2. Collected Data'!AI19,"NaCl",IF(MAX('2. Collected Data'!AJ19:AK19)='2. Collected Data'!AJ19,"CaCl2","MgCl2"))</f>
        <v>NaCl</v>
      </c>
      <c r="N19" s="74">
        <f>'2. Collected Data'!AL19/'2. Collected Data'!G19</f>
        <v>0</v>
      </c>
      <c r="O19" s="74">
        <f>SUM('2. Collected Data'!AO19:AU19)/'2. Collected Data'!G19</f>
        <v>83.652253909843608</v>
      </c>
      <c r="P19" s="55"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Q19" s="80">
        <f>IF('2. Collected Data'!BC19&gt;0,'2. Collected Data'!BC19/'2. Collected Data'!$G19,"")</f>
        <v>1219.7371665133394</v>
      </c>
      <c r="R19" s="80">
        <f>IF('2. Collected Data'!BD19&gt;0,'2. Collected Data'!BD19/'2. Collected Data'!$G19,"")</f>
        <v>241.35988960441583</v>
      </c>
      <c r="S19" s="80">
        <f>IF('2. Collected Data'!BE19&gt;0,'2. Collected Data'!BE19/'2. Collected Data'!$G19,"")</f>
        <v>1400.8792088316468</v>
      </c>
      <c r="T19" s="80">
        <f>IF('2. Collected Data'!BF19&gt;0,'2. Collected Data'!BF19/'2. Collected Data'!$G19,"")</f>
        <v>2962.6494940202392</v>
      </c>
      <c r="U19" s="82">
        <f>IF(AND('2. Collected Data'!BB19&gt;0,'2. Collected Data'!BH19&gt;0),('2. Collected Data'!BH19-'2. Collected Data'!BB19)/'2. Collected Data'!BH19,"")</f>
        <v>1.2248123271434305E-2</v>
      </c>
    </row>
    <row r="20" spans="1:21" s="56" customFormat="1" ht="11.25" customHeight="1" x14ac:dyDescent="0.15">
      <c r="A20" s="250" t="s">
        <v>134</v>
      </c>
      <c r="B20" s="51"/>
      <c r="C20" s="166">
        <f>'2. Collected Data'!G20*'2. Collected Data'!AA20</f>
        <v>13472</v>
      </c>
      <c r="D20" s="50">
        <f>'2. Collected Data'!I20/'3. Calculated Stats'!$C20*1000</f>
        <v>25.75712589073634</v>
      </c>
      <c r="E20" s="50">
        <f>'2. Collected Data'!J20/'3. Calculated Stats'!$C20*1000</f>
        <v>0.8165083135391924</v>
      </c>
      <c r="F20" s="50">
        <f>'2. Collected Data'!K20/'3. Calculated Stats'!$C20*1000</f>
        <v>0.8165083135391924</v>
      </c>
      <c r="G20" s="74">
        <f>('2. Collected Data'!Y20+'2. Collected Data'!Z20)/C20*1000</f>
        <v>24.421021377672211</v>
      </c>
      <c r="H20" s="81">
        <f>IF(SUM('2. Collected Data'!Y20:Z20)&gt;0,(ROUND('2. Collected Data'!Y20/SUM('2. Collected Data'!Y20:Z20),2)),"")</f>
        <v>0.87</v>
      </c>
      <c r="I20" s="81">
        <f>IF(SUM('2. Collected Data'!Y20:Z20)&gt;0,1-H20,"")</f>
        <v>0.13</v>
      </c>
      <c r="J20" s="74">
        <f>IF('2. Collected Data'!AD20&gt;0,'2. Collected Data'!AE20/'2. Collected Data'!AD20,"")</f>
        <v>2457.8947368421054</v>
      </c>
      <c r="K20" s="74">
        <f>IF('2. Collected Data'!AF20&gt;0,'2. Collected Data'!AG20/'2. Collected Data'!AF20,"")</f>
        <v>19692.857142857141</v>
      </c>
      <c r="L20" s="74">
        <f>SUM('2. Collected Data'!AI20:AK20)/'2. Collected Data'!G20</f>
        <v>2.3093824228028503</v>
      </c>
      <c r="M20" s="55" t="str">
        <f>IF(MAX('2. Collected Data'!AI20:AK20)='2. Collected Data'!AI20,"NaCl",IF(MAX('2. Collected Data'!AJ20:AK20)='2. Collected Data'!AJ20,"CaCl2","MgCl2"))</f>
        <v>NaCl</v>
      </c>
      <c r="N20" s="74">
        <f>'2. Collected Data'!AL20/'2. Collected Data'!G20</f>
        <v>0</v>
      </c>
      <c r="O20" s="74">
        <f>SUM('2. Collected Data'!AO20:AU20)/'2. Collected Data'!G20</f>
        <v>27.01900237529691</v>
      </c>
      <c r="P20" s="55"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Q20" s="80">
        <f>IF('2. Collected Data'!BC20&gt;0,'2. Collected Data'!BC20/'2. Collected Data'!$G20,"")</f>
        <v>209.10503266033254</v>
      </c>
      <c r="R20" s="80">
        <f>IF('2. Collected Data'!BD20&gt;0,'2. Collected Data'!BD20/'2. Collected Data'!$G20,"")</f>
        <v>110.58447149643706</v>
      </c>
      <c r="S20" s="80">
        <f>IF('2. Collected Data'!BE20&gt;0,'2. Collected Data'!BE20/'2. Collected Data'!$G20,"")</f>
        <v>148.06279691211401</v>
      </c>
      <c r="T20" s="80">
        <f>IF('2. Collected Data'!BF20&gt;0,'2. Collected Data'!BF20/'2. Collected Data'!$G20,"")</f>
        <v>591.14533847980999</v>
      </c>
      <c r="U20" s="82">
        <f>IF(AND('2. Collected Data'!BB20&gt;0,'2. Collected Data'!BH20&gt;0),('2. Collected Data'!BH20-'2. Collected Data'!BB20)/'2. Collected Data'!BH20,"")</f>
        <v>8.9062500000000044E-3</v>
      </c>
    </row>
    <row r="21" spans="1:21" s="56" customFormat="1" ht="11.25" customHeight="1" x14ac:dyDescent="0.15">
      <c r="A21" s="251" t="s">
        <v>349</v>
      </c>
      <c r="B21" s="51"/>
      <c r="C21" s="166"/>
      <c r="D21" s="50"/>
      <c r="E21" s="50"/>
      <c r="F21" s="50"/>
      <c r="G21" s="74"/>
      <c r="H21" s="81"/>
      <c r="I21" s="81"/>
      <c r="J21" s="74"/>
      <c r="K21" s="74"/>
      <c r="L21" s="74"/>
      <c r="M21" s="55"/>
      <c r="N21" s="74"/>
      <c r="O21" s="74"/>
      <c r="P21" s="55"/>
      <c r="Q21" s="80"/>
      <c r="R21" s="80"/>
      <c r="S21" s="80"/>
      <c r="T21" s="80"/>
      <c r="U21" s="82"/>
    </row>
    <row r="22" spans="1:21" s="56" customFormat="1" ht="11.25" customHeight="1" x14ac:dyDescent="0.15">
      <c r="A22" s="251" t="s">
        <v>350</v>
      </c>
      <c r="B22" s="51"/>
      <c r="C22" s="166"/>
      <c r="D22" s="50"/>
      <c r="E22" s="50"/>
      <c r="F22" s="50"/>
      <c r="G22" s="74"/>
      <c r="H22" s="81"/>
      <c r="I22" s="81"/>
      <c r="J22" s="74"/>
      <c r="K22" s="74"/>
      <c r="L22" s="74"/>
      <c r="M22" s="55"/>
      <c r="N22" s="74"/>
      <c r="O22" s="74"/>
      <c r="P22" s="55"/>
      <c r="Q22" s="80"/>
      <c r="R22" s="80"/>
      <c r="S22" s="80"/>
      <c r="T22" s="80"/>
      <c r="U22" s="82"/>
    </row>
    <row r="23" spans="1:21" s="56" customFormat="1" ht="11.25" customHeight="1" x14ac:dyDescent="0.15">
      <c r="A23" s="251" t="s">
        <v>351</v>
      </c>
      <c r="B23" s="51"/>
      <c r="C23" s="166"/>
      <c r="D23" s="50"/>
      <c r="E23" s="50"/>
      <c r="F23" s="50"/>
      <c r="G23" s="74"/>
      <c r="H23" s="81"/>
      <c r="I23" s="81"/>
      <c r="J23" s="74"/>
      <c r="K23" s="74"/>
      <c r="L23" s="74"/>
      <c r="M23" s="55"/>
      <c r="N23" s="74"/>
      <c r="O23" s="74"/>
      <c r="P23" s="55"/>
      <c r="Q23" s="80"/>
      <c r="R23" s="80"/>
      <c r="S23" s="80"/>
      <c r="T23" s="80"/>
      <c r="U23" s="82"/>
    </row>
    <row r="24" spans="1:21" s="56" customFormat="1" ht="11.25" customHeight="1" x14ac:dyDescent="0.15">
      <c r="A24" s="251" t="s">
        <v>352</v>
      </c>
      <c r="B24" s="51"/>
      <c r="C24" s="166"/>
      <c r="D24" s="50"/>
      <c r="E24" s="50"/>
      <c r="F24" s="50"/>
      <c r="G24" s="74"/>
      <c r="H24" s="81"/>
      <c r="I24" s="81"/>
      <c r="J24" s="74"/>
      <c r="K24" s="74"/>
      <c r="L24" s="74"/>
      <c r="M24" s="55"/>
      <c r="N24" s="74"/>
      <c r="O24" s="74"/>
      <c r="P24" s="55"/>
      <c r="Q24" s="80"/>
      <c r="R24" s="80"/>
      <c r="S24" s="80"/>
      <c r="T24" s="80"/>
      <c r="U24" s="82"/>
    </row>
    <row r="25" spans="1:21" s="56" customFormat="1" ht="11.25" customHeight="1" x14ac:dyDescent="0.15">
      <c r="A25" s="251" t="s">
        <v>353</v>
      </c>
      <c r="B25" s="51"/>
      <c r="C25" s="166"/>
      <c r="D25" s="50"/>
      <c r="E25" s="50"/>
      <c r="F25" s="50"/>
      <c r="G25" s="74"/>
      <c r="H25" s="81"/>
      <c r="I25" s="81"/>
      <c r="J25" s="74"/>
      <c r="K25" s="74"/>
      <c r="L25" s="74"/>
      <c r="M25" s="55"/>
      <c r="N25" s="74"/>
      <c r="O25" s="74"/>
      <c r="P25" s="55"/>
      <c r="Q25" s="80"/>
      <c r="R25" s="80"/>
      <c r="S25" s="80"/>
      <c r="T25" s="80"/>
      <c r="U25" s="82"/>
    </row>
    <row r="26" spans="1:21" s="56" customFormat="1" ht="11.25" customHeight="1" x14ac:dyDescent="0.15">
      <c r="A26" s="250" t="s">
        <v>135</v>
      </c>
      <c r="B26" s="51"/>
      <c r="C26" s="166">
        <f>'2. Collected Data'!G26*'2. Collected Data'!AA26</f>
        <v>37491.78</v>
      </c>
      <c r="D26" s="50">
        <f>'2. Collected Data'!I26/'3. Calculated Stats'!$C26*1000</f>
        <v>49.237459517792963</v>
      </c>
      <c r="E26" s="50">
        <f>'2. Collected Data'!J26/'3. Calculated Stats'!$C26*1000</f>
        <v>2.4805437351867532</v>
      </c>
      <c r="F26" s="50">
        <f>'2. Collected Data'!K26/'3. Calculated Stats'!$C26*1000</f>
        <v>0.21338010625262391</v>
      </c>
      <c r="G26" s="74">
        <f>('2. Collected Data'!Y26+'2. Collected Data'!Z26)/C26*1000</f>
        <v>99.755199673101671</v>
      </c>
      <c r="H26" s="81">
        <f>IF(SUM('2. Collected Data'!Y26:Z26)&gt;0,(ROUND('2. Collected Data'!Y26/SUM('2. Collected Data'!Y26:Z26),2)),"")</f>
        <v>0.44</v>
      </c>
      <c r="I26" s="81">
        <f>IF(SUM('2. Collected Data'!Y26:Z26)&gt;0,1-H26,"")</f>
        <v>0.56000000000000005</v>
      </c>
      <c r="J26" s="74">
        <f>IF('2. Collected Data'!AD26&gt;0,'2. Collected Data'!AE26/'2. Collected Data'!AD26,"")</f>
        <v>2551.372340425532</v>
      </c>
      <c r="K26" s="74">
        <f>IF('2. Collected Data'!AF26&gt;0,'2. Collected Data'!AG26/'2. Collected Data'!AF26,"")</f>
        <v>2040.8163265306123</v>
      </c>
      <c r="L26" s="74">
        <f>SUM('2. Collected Data'!AI26:AK26)/'2. Collected Data'!G26</f>
        <v>8.0071471666589318</v>
      </c>
      <c r="M26" s="55" t="str">
        <f>IF(MAX('2. Collected Data'!AI26:AK26)='2. Collected Data'!AI26,"NaCl",IF(MAX('2. Collected Data'!AJ26:AK26)='2. Collected Data'!AJ26,"CaCl2","MgCl2"))</f>
        <v>NaCl</v>
      </c>
      <c r="N26" s="74">
        <f>'2. Collected Data'!AL26/'2. Collected Data'!G26</f>
        <v>3.4645194226574465E-2</v>
      </c>
      <c r="O26" s="74">
        <f>SUM('2. Collected Data'!AO26:AU26)/'2. Collected Data'!G26</f>
        <v>41.700097461363534</v>
      </c>
      <c r="P26" s="55"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Q26" s="80">
        <f>IF('2. Collected Data'!BC26&gt;0,'2. Collected Data'!BC26/'2. Collected Data'!$G26,"")</f>
        <v>610.66686777741677</v>
      </c>
      <c r="R26" s="80">
        <f>IF('2. Collected Data'!BD26&gt;0,'2. Collected Data'!BD26/'2. Collected Data'!$G26,"")</f>
        <v>620.54599248155193</v>
      </c>
      <c r="S26" s="80">
        <f>IF('2. Collected Data'!BE26&gt;0,'2. Collected Data'!BE26/'2. Collected Data'!$G26,"")</f>
        <v>446.50633498862953</v>
      </c>
      <c r="T26" s="80">
        <f>IF('2. Collected Data'!BF26&gt;0,'2. Collected Data'!BF26/'2. Collected Data'!$G26,"")</f>
        <v>1677.7191952475982</v>
      </c>
      <c r="U26" s="82">
        <f>IF(AND('2. Collected Data'!BB26&gt;0,'2. Collected Data'!BH26&gt;0),('2. Collected Data'!BH26-'2. Collected Data'!BB26)/'2. Collected Data'!BH26,"")</f>
        <v>0</v>
      </c>
    </row>
    <row r="27" spans="1:21" s="56" customFormat="1" ht="11.25" customHeight="1" x14ac:dyDescent="0.15">
      <c r="A27" s="251" t="s">
        <v>156</v>
      </c>
      <c r="B27" s="51"/>
      <c r="C27" s="166"/>
      <c r="D27" s="50"/>
      <c r="E27" s="50"/>
      <c r="F27" s="50"/>
      <c r="G27" s="74"/>
      <c r="H27" s="81"/>
      <c r="I27" s="81"/>
      <c r="J27" s="74"/>
      <c r="K27" s="74"/>
      <c r="L27" s="74"/>
      <c r="M27" s="55"/>
      <c r="N27" s="74"/>
      <c r="O27" s="74"/>
      <c r="P27" s="55"/>
      <c r="Q27" s="80"/>
      <c r="R27" s="80"/>
      <c r="S27" s="80"/>
      <c r="T27" s="80"/>
      <c r="U27" s="82"/>
    </row>
    <row r="28" spans="1:21" s="56" customFormat="1" ht="11.25" customHeight="1" x14ac:dyDescent="0.15">
      <c r="A28" s="250" t="s">
        <v>136</v>
      </c>
      <c r="B28" s="51"/>
      <c r="C28" s="166">
        <f>'2. Collected Data'!G28*'2. Collected Data'!AA28</f>
        <v>23880.78</v>
      </c>
      <c r="D28" s="50">
        <f>'2. Collected Data'!I28/'3. Calculated Stats'!$C28*1000</f>
        <v>37.352213788661849</v>
      </c>
      <c r="E28" s="50">
        <f>'2. Collected Data'!J28/'3. Calculated Stats'!$C28*1000</f>
        <v>2.2193579941693695</v>
      </c>
      <c r="F28" s="50">
        <f>'2. Collected Data'!K28/'3. Calculated Stats'!$C28*1000</f>
        <v>0.50249614962325351</v>
      </c>
      <c r="G28" s="74">
        <f>('2. Collected Data'!Y28+'2. Collected Data'!Z28)/C28*1000</f>
        <v>64.822003301399704</v>
      </c>
      <c r="H28" s="81">
        <f>IF(SUM('2. Collected Data'!Y28:Z28)&gt;0,(ROUND('2. Collected Data'!Y28/SUM('2. Collected Data'!Y28:Z28),2)),"")</f>
        <v>0.68</v>
      </c>
      <c r="I28" s="81">
        <f>IF(SUM('2. Collected Data'!Y28:Z28)&gt;0,1-H28,"")</f>
        <v>0.31999999999999995</v>
      </c>
      <c r="J28" s="74">
        <f>IF('2. Collected Data'!AD28&gt;0,'2. Collected Data'!AE28/'2. Collected Data'!AD28,"")</f>
        <v>1833.0578512396694</v>
      </c>
      <c r="K28" s="74">
        <f>IF('2. Collected Data'!AF28&gt;0,'2. Collected Data'!AG28/'2. Collected Data'!AF28,"")</f>
        <v>2706.4220183486241</v>
      </c>
      <c r="L28" s="74">
        <f>SUM('2. Collected Data'!AI28:AK28)/'2. Collected Data'!G28</f>
        <v>6.2018489345825385</v>
      </c>
      <c r="M28" s="55" t="str">
        <f>IF(MAX('2. Collected Data'!AI28:AK28)='2. Collected Data'!AI28,"NaCl",IF(MAX('2. Collected Data'!AJ28:AK28)='2. Collected Data'!AJ28,"CaCl2","MgCl2"))</f>
        <v>NaCl</v>
      </c>
      <c r="N28" s="74">
        <f>'2. Collected Data'!AL28/'2. Collected Data'!G28</f>
        <v>0.73248486858469442</v>
      </c>
      <c r="O28" s="74">
        <f>SUM('2. Collected Data'!AO28:AU28)/'2. Collected Data'!G28</f>
        <v>838.55832849680792</v>
      </c>
      <c r="P28" s="55"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Q28" s="80">
        <f>IF('2. Collected Data'!BC28&gt;0,'2. Collected Data'!BC28/'2. Collected Data'!$G28,"")</f>
        <v>577.06657822734428</v>
      </c>
      <c r="R28" s="80">
        <f>IF('2. Collected Data'!BD28&gt;0,'2. Collected Data'!BD28/'2. Collected Data'!$G28,"")</f>
        <v>228.00762789155129</v>
      </c>
      <c r="S28" s="80">
        <f>IF('2. Collected Data'!BE28&gt;0,'2. Collected Data'!BE28/'2. Collected Data'!$G28,"")</f>
        <v>472.59762872066995</v>
      </c>
      <c r="T28" s="80">
        <f>IF('2. Collected Data'!BF28&gt;0,'2. Collected Data'!BF28/'2. Collected Data'!$G28,"")</f>
        <v>1310.8365807147002</v>
      </c>
      <c r="U28" s="82">
        <f>IF(AND('2. Collected Data'!BB28&gt;0,'2. Collected Data'!BH28&gt;0),('2. Collected Data'!BH28-'2. Collected Data'!BB28)/'2. Collected Data'!BH28,"")</f>
        <v>-5.8416819528714553E-2</v>
      </c>
    </row>
    <row r="29" spans="1:21" s="56" customFormat="1" ht="11.25" customHeight="1" x14ac:dyDescent="0.15">
      <c r="A29" s="250" t="s">
        <v>109</v>
      </c>
      <c r="B29" s="51"/>
      <c r="C29" s="166">
        <f>'2. Collected Data'!G29*'2. Collected Data'!AA29</f>
        <v>25300</v>
      </c>
      <c r="D29" s="50">
        <f>'2. Collected Data'!I29/'3. Calculated Stats'!$C29*1000</f>
        <v>23.359683794466402</v>
      </c>
      <c r="E29" s="50">
        <f>'2. Collected Data'!J29/'3. Calculated Stats'!$C29*1000</f>
        <v>4.4664031620553359</v>
      </c>
      <c r="F29" s="50">
        <f>'2. Collected Data'!K29/'3. Calculated Stats'!$C29*1000</f>
        <v>0.15810276679841898</v>
      </c>
      <c r="G29" s="74">
        <f>('2. Collected Data'!Y29+'2. Collected Data'!Z29)/C29*1000</f>
        <v>47.826086956521742</v>
      </c>
      <c r="H29" s="81">
        <f>IF(SUM('2. Collected Data'!Y29:Z29)&gt;0,(ROUND('2. Collected Data'!Y29/SUM('2. Collected Data'!Y29:Z29),2)),"")</f>
        <v>0.99</v>
      </c>
      <c r="I29" s="81">
        <f>IF(SUM('2. Collected Data'!Y29:Z29)&gt;0,1-H29,"")</f>
        <v>1.0000000000000009E-2</v>
      </c>
      <c r="J29" s="74">
        <f>IF('2. Collected Data'!AD29&gt;0,'2. Collected Data'!AE29/'2. Collected Data'!AD29,"")</f>
        <v>1250</v>
      </c>
      <c r="K29" s="74">
        <f>IF('2. Collected Data'!AF29&gt;0,'2. Collected Data'!AG29/'2. Collected Data'!AF29,"")</f>
        <v>10833.333333333334</v>
      </c>
      <c r="L29" s="74">
        <f>SUM('2. Collected Data'!AI29:AK29)/'2. Collected Data'!G29</f>
        <v>3.1225296442687749</v>
      </c>
      <c r="M29" s="55" t="str">
        <f>IF(MAX('2. Collected Data'!AI29:AK29)='2. Collected Data'!AI29,"NaCl",IF(MAX('2. Collected Data'!AJ29:AK29)='2. Collected Data'!AJ29,"CaCl2","MgCl2"))</f>
        <v>NaCl</v>
      </c>
      <c r="N29" s="74">
        <f>'2. Collected Data'!AL29/'2. Collected Data'!G29</f>
        <v>1.1067193675889329</v>
      </c>
      <c r="O29" s="74">
        <f>SUM('2. Collected Data'!AO29:AU29)/'2. Collected Data'!G29</f>
        <v>141.26482213438734</v>
      </c>
      <c r="P29" s="55"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Q29" s="80">
        <f>IF('2. Collected Data'!BC29&gt;0,'2. Collected Data'!BC29/'2. Collected Data'!$G29,"")</f>
        <v>211.699604743083</v>
      </c>
      <c r="R29" s="80">
        <f>IF('2. Collected Data'!BD29&gt;0,'2. Collected Data'!BD29/'2. Collected Data'!$G29,"")</f>
        <v>169.92094861660078</v>
      </c>
      <c r="S29" s="80">
        <f>IF('2. Collected Data'!BE29&gt;0,'2. Collected Data'!BE29/'2. Collected Data'!$G29,"")</f>
        <v>157.43083003952569</v>
      </c>
      <c r="T29" s="80">
        <f>IF('2. Collected Data'!BF29&gt;0,'2. Collected Data'!BF29/'2. Collected Data'!$G29,"")</f>
        <v>539.56521739130437</v>
      </c>
      <c r="U29" s="82" t="str">
        <f>IF(AND('2. Collected Data'!BB29&gt;0,'2. Collected Data'!BH29&gt;0),('2. Collected Data'!BH29-'2. Collected Data'!BB29)/'2. Collected Data'!BH29,"")</f>
        <v/>
      </c>
    </row>
    <row r="30" spans="1:21" s="56" customFormat="1" ht="11.25" customHeight="1" x14ac:dyDescent="0.15">
      <c r="A30" s="250" t="s">
        <v>354</v>
      </c>
      <c r="B30" s="51"/>
      <c r="C30" s="166">
        <f>'2. Collected Data'!G30*'2. Collected Data'!AA30</f>
        <v>61110</v>
      </c>
      <c r="D30" s="50">
        <f>'2. Collected Data'!I30/'3. Calculated Stats'!$C30*1000</f>
        <v>16.036655211912944</v>
      </c>
      <c r="E30" s="50">
        <f>'2. Collected Data'!J30/'3. Calculated Stats'!$C30*1000</f>
        <v>0.57273768613974807</v>
      </c>
      <c r="F30" s="50">
        <f>'2. Collected Data'!K30/'3. Calculated Stats'!$C30*1000</f>
        <v>0</v>
      </c>
      <c r="G30" s="74">
        <f>('2. Collected Data'!Y30+'2. Collected Data'!Z30)/C30*1000</f>
        <v>35.591556210112913</v>
      </c>
      <c r="H30" s="81">
        <f>IF(SUM('2. Collected Data'!Y30:Z30)&gt;0,(ROUND('2. Collected Data'!Y30/SUM('2. Collected Data'!Y30:Z30),2)),"")</f>
        <v>0.93</v>
      </c>
      <c r="I30" s="81">
        <f>IF(SUM('2. Collected Data'!Y30:Z30)&gt;0,1-H30,"")</f>
        <v>6.9999999999999951E-2</v>
      </c>
      <c r="J30" s="74">
        <f>IF('2. Collected Data'!AD30&gt;0,'2. Collected Data'!AE30/'2. Collected Data'!AD30,"")</f>
        <v>2520</v>
      </c>
      <c r="K30" s="74">
        <f>IF('2. Collected Data'!AF30&gt;0,'2. Collected Data'!AG30/'2. Collected Data'!AF30,"")</f>
        <v>16129.032258064517</v>
      </c>
      <c r="L30" s="74">
        <f>SUM('2. Collected Data'!AI30:AK30)/'2. Collected Data'!G30</f>
        <v>4.0119047619047619</v>
      </c>
      <c r="M30" s="55" t="str">
        <f>IF(MAX('2. Collected Data'!AI30:AK30)='2. Collected Data'!AI30,"NaCl",IF(MAX('2. Collected Data'!AJ30:AK30)='2. Collected Data'!AJ30,"CaCl2","MgCl2"))</f>
        <v>NaCl</v>
      </c>
      <c r="N30" s="74">
        <f>'2. Collected Data'!AL30/'2. Collected Data'!G30</f>
        <v>0</v>
      </c>
      <c r="O30" s="74">
        <f>SUM('2. Collected Data'!AO30:AU30)/'2. Collected Data'!G30</f>
        <v>28.852380952380951</v>
      </c>
      <c r="P30" s="55" t="str">
        <f>IF(MAX('2. Collected Data'!AO30:AT30)='2. Collected Data'!AO30,"NaCl",IF(MAX('2. Collected Data'!AP30:AT30)='2. Collected Data'!AP30,"CaCl2",IF(MAX('2. Collected Data'!AQ30:AT30)='2. Collected Data'!AQ30,"MgCl2",IF(MAX('2. Collected Data'!AR30:AT30)='2. Collected Data'!AR30,"Potassium Acetate",IF('2. Collected Data'!AS30&gt;'2. Collected Data'!AT30,"Enhanced Brine","Ag Byproduct")))))</f>
        <v>NaCl</v>
      </c>
      <c r="Q30" s="80">
        <f>IF('2. Collected Data'!BC30&gt;0,'2. Collected Data'!BC30/'2. Collected Data'!$G30,"")</f>
        <v>233.1904761904762</v>
      </c>
      <c r="R30" s="80">
        <f>IF('2. Collected Data'!BD30&gt;0,'2. Collected Data'!BD30/'2. Collected Data'!$G30,"")</f>
        <v>347.56984126984128</v>
      </c>
      <c r="S30" s="80">
        <f>IF('2. Collected Data'!BE30&gt;0,'2. Collected Data'!BE30/'2. Collected Data'!$G30,"")</f>
        <v>294.28571428571428</v>
      </c>
      <c r="T30" s="80">
        <f>IF('2. Collected Data'!BF30&gt;0,'2. Collected Data'!BF30/'2. Collected Data'!$G30,"")</f>
        <v>875.04603174603176</v>
      </c>
      <c r="U30" s="82">
        <f>IF(AND('2. Collected Data'!BB30&gt;0,'2. Collected Data'!BH30&gt;0),('2. Collected Data'!BH30-'2. Collected Data'!BB30)/'2. Collected Data'!BH30,"")</f>
        <v>0</v>
      </c>
    </row>
    <row r="31" spans="1:21" s="56" customFormat="1" ht="11.25" customHeight="1" x14ac:dyDescent="0.15">
      <c r="A31" s="251" t="s">
        <v>53</v>
      </c>
      <c r="B31" s="51"/>
      <c r="C31" s="166"/>
      <c r="D31" s="50"/>
      <c r="E31" s="50"/>
      <c r="F31" s="50"/>
      <c r="G31" s="74"/>
      <c r="H31" s="81"/>
      <c r="I31" s="81"/>
      <c r="J31" s="74"/>
      <c r="K31" s="74"/>
      <c r="L31" s="74"/>
      <c r="M31" s="55"/>
      <c r="N31" s="74"/>
      <c r="O31" s="74"/>
      <c r="P31" s="55"/>
      <c r="Q31" s="80"/>
      <c r="R31" s="80"/>
      <c r="S31" s="80"/>
      <c r="T31" s="80"/>
      <c r="U31" s="82"/>
    </row>
    <row r="32" spans="1:21" s="56" customFormat="1" ht="11.25" customHeight="1" x14ac:dyDescent="0.15">
      <c r="A32" s="252" t="s">
        <v>137</v>
      </c>
      <c r="B32" s="51"/>
      <c r="C32" s="166">
        <f>'2. Collected Data'!G32*'2. Collected Data'!AA32</f>
        <v>7802</v>
      </c>
      <c r="D32" s="50">
        <f>'2. Collected Data'!I32/'3. Calculated Stats'!$C32*1000</f>
        <v>51.397077672391696</v>
      </c>
      <c r="E32" s="50">
        <f>'2. Collected Data'!J32/'3. Calculated Stats'!$C32*1000</f>
        <v>2.8197897974878239</v>
      </c>
      <c r="F32" s="50">
        <f>'2. Collected Data'!K32/'3. Calculated Stats'!$C32*1000</f>
        <v>1.5380671622660858</v>
      </c>
      <c r="G32" s="74">
        <f>('2. Collected Data'!Y32+'2. Collected Data'!Z32)/C32*1000</f>
        <v>125.2243014611638</v>
      </c>
      <c r="H32" s="81">
        <f>IF(SUM('2. Collected Data'!Y32:Z32)&gt;0,(ROUND('2. Collected Data'!Y32/SUM('2. Collected Data'!Y32:Z32),2)),"")</f>
        <v>1</v>
      </c>
      <c r="I32" s="81">
        <f>IF(SUM('2. Collected Data'!Y32:Z32)&gt;0,1-H32,"")</f>
        <v>0</v>
      </c>
      <c r="J32" s="74">
        <f>IF('2. Collected Data'!AD32&gt;0,'2. Collected Data'!AE32/'2. Collected Data'!AD32,"")</f>
        <v>850</v>
      </c>
      <c r="K32" s="74">
        <f>IF('2. Collected Data'!AF32&gt;0,'2. Collected Data'!AG32/'2. Collected Data'!AF32,"")</f>
        <v>8250</v>
      </c>
      <c r="L32" s="74">
        <f>SUM('2. Collected Data'!AI32:AK32)/'2. Collected Data'!G32</f>
        <v>11.53566265060241</v>
      </c>
      <c r="M32" s="55" t="str">
        <f>IF(MAX('2. Collected Data'!AI32:AK32)='2. Collected Data'!AI32,"NaCl",IF(MAX('2. Collected Data'!AJ32:AK32)='2. Collected Data'!AJ32,"CaCl2","MgCl2"))</f>
        <v>NaCl</v>
      </c>
      <c r="N32" s="74">
        <f>'2. Collected Data'!AL32/'2. Collected Data'!G32</f>
        <v>1.4580722891566265</v>
      </c>
      <c r="O32" s="74">
        <f>SUM('2. Collected Data'!AO32:AU32)/'2. Collected Data'!G32</f>
        <v>104.98819277108434</v>
      </c>
      <c r="P32" s="55"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Q32" s="80">
        <f>IF('2. Collected Data'!BC32&gt;0,'2. Collected Data'!BC32/'2. Collected Data'!$G32,"")</f>
        <v>984.10686746987949</v>
      </c>
      <c r="R32" s="80">
        <f>IF('2. Collected Data'!BD32&gt;0,'2. Collected Data'!BD32/'2. Collected Data'!$G32,"")</f>
        <v>1039.0999999999999</v>
      </c>
      <c r="S32" s="80">
        <f>IF('2. Collected Data'!BE32&gt;0,'2. Collected Data'!BE32/'2. Collected Data'!$G32,"")</f>
        <v>973.87746987951812</v>
      </c>
      <c r="T32" s="80">
        <f>IF('2. Collected Data'!BF32&gt;0,'2. Collected Data'!BF32/'2. Collected Data'!$G32,"")</f>
        <v>3570.7321686746986</v>
      </c>
      <c r="U32" s="82">
        <f>IF(AND('2. Collected Data'!BB32&gt;0,'2. Collected Data'!BH32&gt;0),('2. Collected Data'!BH32-'2. Collected Data'!BB32)/'2. Collected Data'!BH32,"")</f>
        <v>2.8835063437139562E-2</v>
      </c>
    </row>
    <row r="33" spans="1:21" s="56" customFormat="1" ht="11.25" customHeight="1" x14ac:dyDescent="0.15">
      <c r="A33" s="251" t="s">
        <v>355</v>
      </c>
      <c r="B33" s="51"/>
      <c r="C33" s="166"/>
      <c r="D33" s="50"/>
      <c r="E33" s="50"/>
      <c r="F33" s="50"/>
      <c r="G33" s="74"/>
      <c r="H33" s="81"/>
      <c r="I33" s="81"/>
      <c r="J33" s="74"/>
      <c r="K33" s="74"/>
      <c r="L33" s="74"/>
      <c r="M33" s="55"/>
      <c r="N33" s="74"/>
      <c r="O33" s="74"/>
      <c r="P33" s="55"/>
      <c r="Q33" s="80"/>
      <c r="R33" s="80"/>
      <c r="S33" s="80"/>
      <c r="T33" s="80"/>
      <c r="U33" s="82"/>
    </row>
    <row r="34" spans="1:21" s="56" customFormat="1" ht="11.25" customHeight="1" x14ac:dyDescent="0.15">
      <c r="A34" s="250" t="s">
        <v>138</v>
      </c>
      <c r="B34" s="51"/>
      <c r="C34" s="166">
        <f>'2. Collected Data'!G34*'2. Collected Data'!AA34</f>
        <v>1600</v>
      </c>
      <c r="D34" s="50">
        <f>'2. Collected Data'!I34/'3. Calculated Stats'!$C34*1000</f>
        <v>140.625</v>
      </c>
      <c r="E34" s="50">
        <f>'2. Collected Data'!J34/'3. Calculated Stats'!$C34*1000</f>
        <v>3.75</v>
      </c>
      <c r="F34" s="50">
        <f>'2. Collected Data'!K34/'3. Calculated Stats'!$C34*1000</f>
        <v>12.5</v>
      </c>
      <c r="G34" s="74">
        <f>('2. Collected Data'!Y34+'2. Collected Data'!Z34)/C34*1000</f>
        <v>437.5</v>
      </c>
      <c r="H34" s="81">
        <f>IF(SUM('2. Collected Data'!Y34:Z34)&gt;0,(ROUND('2. Collected Data'!Y34/SUM('2. Collected Data'!Y34:Z34),2)),"")</f>
        <v>1</v>
      </c>
      <c r="I34" s="81">
        <f>IF(SUM('2. Collected Data'!Y34:Z34)&gt;0,1-H34,"")</f>
        <v>0</v>
      </c>
      <c r="J34" s="74">
        <f>IF('2. Collected Data'!AD34&gt;0,'2. Collected Data'!AE34/'2. Collected Data'!AD34,"")</f>
        <v>2500</v>
      </c>
      <c r="K34" s="74">
        <f>IF('2. Collected Data'!AF34&gt;0,'2. Collected Data'!AG34/'2. Collected Data'!AF34,"")</f>
        <v>3571.4285714285716</v>
      </c>
      <c r="L34" s="74">
        <f>SUM('2. Collected Data'!AI34:AK34)/'2. Collected Data'!G34</f>
        <v>23.03125</v>
      </c>
      <c r="M34" s="55" t="str">
        <f>IF(MAX('2. Collected Data'!AI34:AK34)='2. Collected Data'!AI34,"NaCl",IF(MAX('2. Collected Data'!AJ34:AK34)='2. Collected Data'!AJ34,"CaCl2","MgCl2"))</f>
        <v>NaCl</v>
      </c>
      <c r="N34" s="74">
        <f>'2. Collected Data'!AL34/'2. Collected Data'!G34</f>
        <v>0.3125</v>
      </c>
      <c r="O34" s="74">
        <f>SUM('2. Collected Data'!AO34:AU34)/'2. Collected Data'!G34</f>
        <v>31.25</v>
      </c>
      <c r="P34" s="55"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Q34" s="80">
        <f>IF('2. Collected Data'!BC34&gt;0,'2. Collected Data'!BC34/'2. Collected Data'!$G34,"")</f>
        <v>593.75</v>
      </c>
      <c r="R34" s="80">
        <f>IF('2. Collected Data'!BD34&gt;0,'2. Collected Data'!BD34/'2. Collected Data'!$G34,"")</f>
        <v>3015.625</v>
      </c>
      <c r="S34" s="80">
        <f>IF('2. Collected Data'!BE34&gt;0,'2. Collected Data'!BE34/'2. Collected Data'!$G34,"")</f>
        <v>1643.75</v>
      </c>
      <c r="T34" s="80">
        <f>IF('2. Collected Data'!BF34&gt;0,'2. Collected Data'!BF34/'2. Collected Data'!$G34,"")</f>
        <v>5250</v>
      </c>
      <c r="U34" s="82">
        <f>IF(AND('2. Collected Data'!BB34&gt;0,'2. Collected Data'!BH34&gt;0),('2. Collected Data'!BH34-'2. Collected Data'!BB34)/'2. Collected Data'!BH34,"")</f>
        <v>0</v>
      </c>
    </row>
    <row r="35" spans="1:21" s="56" customFormat="1" ht="11.25" customHeight="1" x14ac:dyDescent="0.15">
      <c r="A35" s="252" t="s">
        <v>139</v>
      </c>
      <c r="B35" s="51"/>
      <c r="C35" s="166">
        <f>'2. Collected Data'!G35*'2. Collected Data'!AA35</f>
        <v>7690.32</v>
      </c>
      <c r="D35" s="50">
        <f>'2. Collected Data'!I35/'3. Calculated Stats'!$C35*1000</f>
        <v>41.740785819055645</v>
      </c>
      <c r="E35" s="50">
        <f>'2. Collected Data'!J35/'3. Calculated Stats'!$C35*1000</f>
        <v>2.8607392150131594</v>
      </c>
      <c r="F35" s="50">
        <f>'2. Collected Data'!K35/'3. Calculated Stats'!$C35*1000</f>
        <v>1.3003360068241634</v>
      </c>
      <c r="G35" s="74">
        <f>('2. Collected Data'!Y35+'2. Collected Data'!Z35)/C35*1000</f>
        <v>65.406901143255425</v>
      </c>
      <c r="H35" s="81">
        <f>IF(SUM('2. Collected Data'!Y35:Z35)&gt;0,(ROUND('2. Collected Data'!Y35/SUM('2. Collected Data'!Y35:Z35),2)),"")</f>
        <v>0.72</v>
      </c>
      <c r="I35" s="81">
        <f>IF(SUM('2. Collected Data'!Y35:Z35)&gt;0,1-H35,"")</f>
        <v>0.28000000000000003</v>
      </c>
      <c r="J35" s="74" t="str">
        <f>IF('2. Collected Data'!AD35&gt;0,'2. Collected Data'!AE35/'2. Collected Data'!AD35,"")</f>
        <v/>
      </c>
      <c r="K35" s="74" t="str">
        <f>IF('2. Collected Data'!AF35&gt;0,'2. Collected Data'!AG35/'2. Collected Data'!AF35,"")</f>
        <v/>
      </c>
      <c r="L35" s="74">
        <f>SUM('2. Collected Data'!AI35:AK35)/'2. Collected Data'!G35</f>
        <v>14.28377492744125</v>
      </c>
      <c r="M35" s="55" t="str">
        <f>IF(MAX('2. Collected Data'!AI35:AK35)='2. Collected Data'!AI35,"NaCl",IF(MAX('2. Collected Data'!AJ35:AK35)='2. Collected Data'!AJ35,"CaCl2","MgCl2"))</f>
        <v>NaCl</v>
      </c>
      <c r="N35" s="74">
        <f>'2. Collected Data'!AL35/'2. Collected Data'!G35</f>
        <v>1.7839465717941516</v>
      </c>
      <c r="O35" s="74">
        <f>SUM('2. Collected Data'!AO35:AU35)/'2. Collected Data'!G35</f>
        <v>47.823487189089661</v>
      </c>
      <c r="P35" s="55"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Q35" s="80" t="str">
        <f>IF('2. Collected Data'!BC35&gt;0,'2. Collected Data'!BC35/'2. Collected Data'!$G35,"")</f>
        <v/>
      </c>
      <c r="R35" s="80" t="str">
        <f>IF('2. Collected Data'!BD35&gt;0,'2. Collected Data'!BD35/'2. Collected Data'!$G35,"")</f>
        <v/>
      </c>
      <c r="S35" s="80" t="str">
        <f>IF('2. Collected Data'!BE35&gt;0,'2. Collected Data'!BE35/'2. Collected Data'!$G35,"")</f>
        <v/>
      </c>
      <c r="T35" s="80">
        <f>IF('2. Collected Data'!BF35&gt;0,'2. Collected Data'!BF35/'2. Collected Data'!$G35,"")</f>
        <v>2902.3499672315324</v>
      </c>
      <c r="U35" s="82">
        <f>IF(AND('2. Collected Data'!BB35&gt;0,'2. Collected Data'!BH35&gt;0),('2. Collected Data'!BH35-'2. Collected Data'!BB35)/'2. Collected Data'!BH35,"")</f>
        <v>-0.12900223380491438</v>
      </c>
    </row>
    <row r="36" spans="1:21" s="56" customFormat="1" ht="11.25" customHeight="1" x14ac:dyDescent="0.15">
      <c r="A36" s="248" t="s">
        <v>140</v>
      </c>
      <c r="B36" s="51"/>
      <c r="C36" s="166">
        <f>'2. Collected Data'!G36*'2. Collected Data'!AA36</f>
        <v>30632</v>
      </c>
      <c r="D36" s="50">
        <f>'2. Collected Data'!I36/'3. Calculated Stats'!$C36*1000</f>
        <v>0</v>
      </c>
      <c r="E36" s="50">
        <f>'2. Collected Data'!J36/'3. Calculated Stats'!$C36*1000</f>
        <v>0</v>
      </c>
      <c r="F36" s="50">
        <f>'2. Collected Data'!K36/'3. Calculated Stats'!$C36*1000</f>
        <v>0</v>
      </c>
      <c r="G36" s="74">
        <f>('2. Collected Data'!Y36+'2. Collected Data'!Z36)/C36*1000</f>
        <v>0</v>
      </c>
      <c r="H36" s="81" t="str">
        <f>IF(SUM('2. Collected Data'!Y36:Z36)&gt;0,(ROUND('2. Collected Data'!Y36/SUM('2. Collected Data'!Y36:Z36),2)),"")</f>
        <v/>
      </c>
      <c r="I36" s="81" t="str">
        <f>IF(SUM('2. Collected Data'!Y36:Z36)&gt;0,1-H36,"")</f>
        <v/>
      </c>
      <c r="J36" s="74">
        <f>IF('2. Collected Data'!AD36&gt;0,'2. Collected Data'!AE36/'2. Collected Data'!AD36,"")</f>
        <v>0</v>
      </c>
      <c r="K36" s="74" t="str">
        <f>IF('2. Collected Data'!AF36&gt;0,'2. Collected Data'!AG36/'2. Collected Data'!AF36,"")</f>
        <v/>
      </c>
      <c r="L36" s="74">
        <f>SUM('2. Collected Data'!AI36:AK36)/'2. Collected Data'!G36</f>
        <v>5.1518673282841476</v>
      </c>
      <c r="M36" s="55" t="str">
        <f>IF(MAX('2. Collected Data'!AI36:AK36)='2. Collected Data'!AI36,"NaCl",IF(MAX('2. Collected Data'!AJ36:AK36)='2. Collected Data'!AJ36,"CaCl2","MgCl2"))</f>
        <v>NaCl</v>
      </c>
      <c r="N36" s="74">
        <f>'2. Collected Data'!AL36/'2. Collected Data'!G36</f>
        <v>1.0457038391224862</v>
      </c>
      <c r="O36" s="74">
        <f>SUM('2. Collected Data'!AO36:AU36)/'2. Collected Data'!G36</f>
        <v>77.359036301906499</v>
      </c>
      <c r="P36" s="55"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Q36" s="80">
        <f>IF('2. Collected Data'!BC36&gt;0,'2. Collected Data'!BC36/'2. Collected Data'!$G36,"")</f>
        <v>952.92504570383915</v>
      </c>
      <c r="R36" s="80">
        <f>IF('2. Collected Data'!BD36&gt;0,'2. Collected Data'!BD36/'2. Collected Data'!$G36,"")</f>
        <v>1321.7550274223036</v>
      </c>
      <c r="S36" s="80">
        <f>IF('2. Collected Data'!BE36&gt;0,'2. Collected Data'!BE36/'2. Collected Data'!$G36,"")</f>
        <v>799.22956385479233</v>
      </c>
      <c r="T36" s="80">
        <f>IF('2. Collected Data'!BF36&gt;0,'2. Collected Data'!BF36/'2. Collected Data'!$G36,"")</f>
        <v>3073.9096369809349</v>
      </c>
      <c r="U36" s="82">
        <f>IF(AND('2. Collected Data'!BB36&gt;0,'2. Collected Data'!BH36&gt;0),('2. Collected Data'!BH36-'2. Collected Data'!BB36)/'2. Collected Data'!BH36,"")</f>
        <v>0</v>
      </c>
    </row>
    <row r="37" spans="1:21" s="56" customFormat="1" ht="11.25" customHeight="1" x14ac:dyDescent="0.15">
      <c r="A37" s="249" t="s">
        <v>356</v>
      </c>
      <c r="B37" s="51"/>
      <c r="C37" s="166"/>
      <c r="D37" s="50"/>
      <c r="E37" s="50"/>
      <c r="F37" s="50"/>
      <c r="G37" s="74"/>
      <c r="H37" s="81"/>
      <c r="I37" s="81"/>
      <c r="J37" s="74"/>
      <c r="K37" s="74"/>
      <c r="L37" s="74"/>
      <c r="M37" s="55"/>
      <c r="N37" s="74"/>
      <c r="O37" s="74"/>
      <c r="P37" s="55"/>
      <c r="Q37" s="80"/>
      <c r="R37" s="80"/>
      <c r="S37" s="80"/>
      <c r="T37" s="80"/>
      <c r="U37" s="82"/>
    </row>
    <row r="38" spans="1:21" s="56" customFormat="1" ht="11.25" customHeight="1" x14ac:dyDescent="0.15">
      <c r="A38" s="248" t="s">
        <v>141</v>
      </c>
      <c r="B38" s="51"/>
      <c r="C38" s="166">
        <f>'2. Collected Data'!G38*'2. Collected Data'!AA38</f>
        <v>77000</v>
      </c>
      <c r="D38" s="50">
        <f>'2. Collected Data'!I38/'3. Calculated Stats'!$C38*1000</f>
        <v>20.2987012987013</v>
      </c>
      <c r="E38" s="50">
        <f>'2. Collected Data'!J38/'3. Calculated Stats'!$C38*1000</f>
        <v>1.4155844155844155</v>
      </c>
      <c r="F38" s="50">
        <f>'2. Collected Data'!K38/'3. Calculated Stats'!$C38*1000</f>
        <v>3.896103896103896E-2</v>
      </c>
      <c r="G38" s="74">
        <f>('2. Collected Data'!Y38+'2. Collected Data'!Z38)/C38*1000</f>
        <v>41.558441558441558</v>
      </c>
      <c r="H38" s="81">
        <f>IF(SUM('2. Collected Data'!Y38:Z38)&gt;0,(ROUND('2. Collected Data'!Y38/SUM('2. Collected Data'!Y38:Z38),2)),"")</f>
        <v>0.84</v>
      </c>
      <c r="I38" s="81">
        <f>IF(SUM('2. Collected Data'!Y38:Z38)&gt;0,1-H38,"")</f>
        <v>0.16000000000000003</v>
      </c>
      <c r="J38" s="74">
        <f>IF('2. Collected Data'!AD38&gt;0,'2. Collected Data'!AE38/'2. Collected Data'!AD38,"")</f>
        <v>1472.2222222222222</v>
      </c>
      <c r="K38" s="74">
        <f>IF('2. Collected Data'!AF38&gt;0,'2. Collected Data'!AG38/'2. Collected Data'!AF38,"")</f>
        <v>16184.971098265896</v>
      </c>
      <c r="L38" s="74">
        <f>SUM('2. Collected Data'!AI38:AK38)/'2. Collected Data'!G38</f>
        <v>0.91168831168831166</v>
      </c>
      <c r="M38" s="55" t="str">
        <f>IF(MAX('2. Collected Data'!AI38:AK38)='2. Collected Data'!AI38,"NaCl",IF(MAX('2. Collected Data'!AJ38:AK38)='2. Collected Data'!AJ38,"CaCl2","MgCl2"))</f>
        <v>NaCl</v>
      </c>
      <c r="N38" s="74">
        <f>'2. Collected Data'!AL38/'2. Collected Data'!G38</f>
        <v>0.78441558441558445</v>
      </c>
      <c r="O38" s="74">
        <f>SUM('2. Collected Data'!AO38:AU38)/'2. Collected Data'!G38</f>
        <v>24.368831168831168</v>
      </c>
      <c r="P38" s="55"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Q38" s="80">
        <f>IF('2. Collected Data'!BC38&gt;0,'2. Collected Data'!BC38/'2. Collected Data'!$G38,"")</f>
        <v>131.16883116883116</v>
      </c>
      <c r="R38" s="80">
        <f>IF('2. Collected Data'!BD38&gt;0,'2. Collected Data'!BD38/'2. Collected Data'!$G38,"")</f>
        <v>67.532467532467535</v>
      </c>
      <c r="S38" s="80">
        <f>IF('2. Collected Data'!BE38&gt;0,'2. Collected Data'!BE38/'2. Collected Data'!$G38,"")</f>
        <v>124.67532467532467</v>
      </c>
      <c r="T38" s="80">
        <f>IF('2. Collected Data'!BF38&gt;0,'2. Collected Data'!BF38/'2. Collected Data'!$G38,"")</f>
        <v>324.6753246753247</v>
      </c>
      <c r="U38" s="82">
        <f>IF(AND('2. Collected Data'!BB38&gt;0,'2. Collected Data'!BH38&gt;0),('2. Collected Data'!BH38-'2. Collected Data'!BB38)/'2. Collected Data'!BH38,"")</f>
        <v>-5.2291337451515596E-2</v>
      </c>
    </row>
    <row r="39" spans="1:21" s="56" customFormat="1" ht="11.25" customHeight="1" x14ac:dyDescent="0.15">
      <c r="A39" s="248" t="s">
        <v>142</v>
      </c>
      <c r="B39" s="51"/>
      <c r="C39" s="166">
        <f>'2. Collected Data'!G39*'2. Collected Data'!AA39</f>
        <v>24750</v>
      </c>
      <c r="D39" s="50">
        <f>'2. Collected Data'!I39/'3. Calculated Stats'!$C39*1000</f>
        <v>23.030303030303031</v>
      </c>
      <c r="E39" s="50">
        <f>'2. Collected Data'!J39/'3. Calculated Stats'!$C39*1000</f>
        <v>2.4242424242424243</v>
      </c>
      <c r="F39" s="50">
        <f>'2. Collected Data'!K39/'3. Calculated Stats'!$C39*1000</f>
        <v>1.4545454545454544</v>
      </c>
      <c r="G39" s="74">
        <f>('2. Collected Data'!Y39+'2. Collected Data'!Z39)/C39*1000</f>
        <v>28.606060606060606</v>
      </c>
      <c r="H39" s="81">
        <f>IF(SUM('2. Collected Data'!Y39:Z39)&gt;0,(ROUND('2. Collected Data'!Y39/SUM('2. Collected Data'!Y39:Z39),2)),"")</f>
        <v>0.8</v>
      </c>
      <c r="I39" s="81">
        <f>IF(SUM('2. Collected Data'!Y39:Z39)&gt;0,1-H39,"")</f>
        <v>0.19999999999999996</v>
      </c>
      <c r="J39" s="74">
        <f>IF('2. Collected Data'!AD39&gt;0,'2. Collected Data'!AE39/'2. Collected Data'!AD39,"")</f>
        <v>279.16666666666669</v>
      </c>
      <c r="K39" s="74">
        <f>IF('2. Collected Data'!AF39&gt;0,'2. Collected Data'!AG39/'2. Collected Data'!AF39,"")</f>
        <v>10000</v>
      </c>
      <c r="L39" s="74">
        <f>SUM('2. Collected Data'!AI39:AK39)/'2. Collected Data'!G39</f>
        <v>0.15296000000000001</v>
      </c>
      <c r="M39" s="55" t="str">
        <f>IF(MAX('2. Collected Data'!AI39:AK39)='2. Collected Data'!AI39,"NaCl",IF(MAX('2. Collected Data'!AJ39:AK39)='2. Collected Data'!AJ39,"CaCl2","MgCl2"))</f>
        <v>NaCl</v>
      </c>
      <c r="N39" s="74">
        <f>'2. Collected Data'!AL39/'2. Collected Data'!G39</f>
        <v>10.47512</v>
      </c>
      <c r="O39" s="74">
        <f>SUM('2. Collected Data'!AO39:AU39)/'2. Collected Data'!G39</f>
        <v>369.53255999999999</v>
      </c>
      <c r="P39" s="55"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Q39" s="80">
        <f>IF('2. Collected Data'!BC39&gt;0,'2. Collected Data'!BC39/'2. Collected Data'!$G39,"")</f>
        <v>271.41300000000001</v>
      </c>
      <c r="R39" s="80">
        <f>IF('2. Collected Data'!BD39&gt;0,'2. Collected Data'!BD39/'2. Collected Data'!$G39,"")</f>
        <v>178.27488</v>
      </c>
      <c r="S39" s="80">
        <f>IF('2. Collected Data'!BE39&gt;0,'2. Collected Data'!BE39/'2. Collected Data'!$G39,"")</f>
        <v>359.07652000000002</v>
      </c>
      <c r="T39" s="80">
        <f>IF('2. Collected Data'!BF39&gt;0,'2. Collected Data'!BF39/'2. Collected Data'!$G39,"")</f>
        <v>830.53024000000005</v>
      </c>
      <c r="U39" s="82">
        <f>IF(AND('2. Collected Data'!BB39&gt;0,'2. Collected Data'!BH39&gt;0),('2. Collected Data'!BH39-'2. Collected Data'!BB39)/'2. Collected Data'!BH39,"")</f>
        <v>1.2195121951219513E-2</v>
      </c>
    </row>
    <row r="40" spans="1:21" s="56" customFormat="1" ht="11.25" customHeight="1" x14ac:dyDescent="0.15">
      <c r="A40" s="248" t="s">
        <v>64</v>
      </c>
      <c r="B40" s="51"/>
      <c r="C40" s="166">
        <f>'2. Collected Data'!G40*'2. Collected Data'!AA40</f>
        <v>22241.279999999999</v>
      </c>
      <c r="D40" s="50">
        <f>'2. Collected Data'!I40/'3. Calculated Stats'!$C40*1000</f>
        <v>31.787738835174952</v>
      </c>
      <c r="E40" s="50">
        <f>'2. Collected Data'!J40/'3. Calculated Stats'!$C40*1000</f>
        <v>5.9798716620626156</v>
      </c>
      <c r="F40" s="50">
        <f>'2. Collected Data'!K40/'3. Calculated Stats'!$C40*1000</f>
        <v>1.168997467771639</v>
      </c>
      <c r="G40" s="74">
        <f>('2. Collected Data'!Y40+'2. Collected Data'!Z40)/C40*1000</f>
        <v>39.476145257826886</v>
      </c>
      <c r="H40" s="81">
        <f>IF(SUM('2. Collected Data'!Y40:Z40)&gt;0,(ROUND('2. Collected Data'!Y40/SUM('2. Collected Data'!Y40:Z40),2)),"")</f>
        <v>1</v>
      </c>
      <c r="I40" s="81">
        <f>IF(SUM('2. Collected Data'!Y40:Z40)&gt;0,1-H40,"")</f>
        <v>0</v>
      </c>
      <c r="J40" s="74">
        <f>IF('2. Collected Data'!AD40&gt;0,'2. Collected Data'!AE40/'2. Collected Data'!AD40,"")</f>
        <v>1328.125</v>
      </c>
      <c r="K40" s="74">
        <f>IF('2. Collected Data'!AF40&gt;0,'2. Collected Data'!AG40/'2. Collected Data'!AF40,"")</f>
        <v>48188.405797101448</v>
      </c>
      <c r="L40" s="74">
        <f>SUM('2. Collected Data'!AI40:AK40)/'2. Collected Data'!G40</f>
        <v>0</v>
      </c>
      <c r="M40" s="55" t="str">
        <f>IF(MAX('2. Collected Data'!AI40:AK40)='2. Collected Data'!AI40,"NaCl",IF(MAX('2. Collected Data'!AJ40:AK40)='2. Collected Data'!AJ40,"CaCl2","MgCl2"))</f>
        <v>NaCl</v>
      </c>
      <c r="N40" s="74">
        <f>'2. Collected Data'!AL40/'2. Collected Data'!G40</f>
        <v>0</v>
      </c>
      <c r="O40" s="74">
        <f>SUM('2. Collected Data'!AO40:AU40)/'2. Collected Data'!G40</f>
        <v>0</v>
      </c>
      <c r="P40" s="55"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Q40" s="80">
        <f>IF('2. Collected Data'!BC40&gt;0,'2. Collected Data'!BC40/'2. Collected Data'!$G40,"")</f>
        <v>196.68016229281767</v>
      </c>
      <c r="R40" s="80">
        <f>IF('2. Collected Data'!BD40&gt;0,'2. Collected Data'!BD40/'2. Collected Data'!$G40,"")</f>
        <v>453.0378539364641</v>
      </c>
      <c r="S40" s="80">
        <f>IF('2. Collected Data'!BE40&gt;0,'2. Collected Data'!BE40/'2. Collected Data'!$G40,"")</f>
        <v>205.85069924033149</v>
      </c>
      <c r="T40" s="80">
        <f>IF('2. Collected Data'!BF40&gt;0,'2. Collected Data'!BF40/'2. Collected Data'!$G40,"")</f>
        <v>1369.4479022790056</v>
      </c>
      <c r="U40" s="82">
        <f>IF(AND('2. Collected Data'!BB40&gt;0,'2. Collected Data'!BH40&gt;0),('2. Collected Data'!BH40-'2. Collected Data'!BB40)/'2. Collected Data'!BH40,"")</f>
        <v>1.1979925530192682E-2</v>
      </c>
    </row>
    <row r="41" spans="1:21" s="56" customFormat="1" ht="11.25" customHeight="1" x14ac:dyDescent="0.15">
      <c r="A41" s="249" t="s">
        <v>157</v>
      </c>
      <c r="B41" s="51"/>
      <c r="C41" s="166"/>
      <c r="D41" s="50"/>
      <c r="E41" s="50"/>
      <c r="F41" s="50"/>
      <c r="G41" s="74"/>
      <c r="H41" s="81"/>
      <c r="I41" s="81"/>
      <c r="J41" s="74"/>
      <c r="K41" s="74"/>
      <c r="L41" s="74"/>
      <c r="M41" s="55"/>
      <c r="N41" s="74"/>
      <c r="O41" s="74"/>
      <c r="P41" s="55"/>
      <c r="Q41" s="80"/>
      <c r="R41" s="80"/>
      <c r="S41" s="80"/>
      <c r="T41" s="80"/>
      <c r="U41" s="82"/>
    </row>
    <row r="42" spans="1:21" s="56" customFormat="1" ht="11.25" customHeight="1" x14ac:dyDescent="0.15">
      <c r="A42" s="248" t="s">
        <v>336</v>
      </c>
      <c r="B42" s="51"/>
      <c r="C42" s="166">
        <f>'2. Collected Data'!G42*'2. Collected Data'!AA42</f>
        <v>4294.5600000000004</v>
      </c>
      <c r="D42" s="50">
        <f>'2. Collected Data'!I42/'3. Calculated Stats'!$C42*1000</f>
        <v>78.005662978279489</v>
      </c>
      <c r="E42" s="50">
        <f>'2. Collected Data'!J42/'3. Calculated Stats'!$C42*1000</f>
        <v>5.1227599567825335</v>
      </c>
      <c r="F42" s="50">
        <f>'2. Collected Data'!K42/'3. Calculated Stats'!$C42*1000</f>
        <v>0.46570545061659396</v>
      </c>
      <c r="G42" s="74">
        <f>('2. Collected Data'!Y42+'2. Collected Data'!Z42)/C42*1000</f>
        <v>154.6142096047092</v>
      </c>
      <c r="H42" s="81">
        <f>IF(SUM('2. Collected Data'!Y42:Z42)&gt;0,(ROUND('2. Collected Data'!Y42/SUM('2. Collected Data'!Y42:Z42),2)),"")</f>
        <v>1</v>
      </c>
      <c r="I42" s="81">
        <f>IF(SUM('2. Collected Data'!Y42:Z42)&gt;0,1-H42,"")</f>
        <v>0</v>
      </c>
      <c r="J42" s="74">
        <f>IF('2. Collected Data'!AD42&gt;0,'2. Collected Data'!AE42/'2. Collected Data'!AD42,"")</f>
        <v>1959.1588785046729</v>
      </c>
      <c r="K42" s="74">
        <f>IF('2. Collected Data'!AF42&gt;0,'2. Collected Data'!AG42/'2. Collected Data'!AF42,"")</f>
        <v>5272.727272727273</v>
      </c>
      <c r="L42" s="74">
        <f>SUM('2. Collected Data'!AI42:AK42)/'2. Collected Data'!G42</f>
        <v>13.34200942587832</v>
      </c>
      <c r="M42" s="55" t="str">
        <f>IF(MAX('2. Collected Data'!AI42:AK42)='2. Collected Data'!AI42,"NaCl",IF(MAX('2. Collected Data'!AJ42:AK42)='2. Collected Data'!AJ42,"CaCl2","MgCl2"))</f>
        <v>NaCl</v>
      </c>
      <c r="N42" s="74">
        <f>'2. Collected Data'!AL42/'2. Collected Data'!G42</f>
        <v>1.277420736932305</v>
      </c>
      <c r="O42" s="74">
        <f>SUM('2. Collected Data'!AO42:AU42)/'2. Collected Data'!G42</f>
        <v>22.396958011996574</v>
      </c>
      <c r="P42" s="55"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MgCl2</v>
      </c>
      <c r="Q42" s="80">
        <f>IF('2. Collected Data'!BC42&gt;0,'2. Collected Data'!BC42/'2. Collected Data'!$G42,"")</f>
        <v>1095.7128320479862</v>
      </c>
      <c r="R42" s="80">
        <f>IF('2. Collected Data'!BD42&gt;0,'2. Collected Data'!BD42/'2. Collected Data'!$G42,"")</f>
        <v>402.59897172236504</v>
      </c>
      <c r="S42" s="80">
        <f>IF('2. Collected Data'!BE42&gt;0,'2. Collected Data'!BE42/'2. Collected Data'!$G42,"")</f>
        <v>793.18980291345326</v>
      </c>
      <c r="T42" s="80">
        <f>IF('2. Collected Data'!BF42&gt;0,'2. Collected Data'!BF42/'2. Collected Data'!$G42,"")</f>
        <v>3898.4874678663241</v>
      </c>
      <c r="U42" s="82">
        <f>IF(AND('2. Collected Data'!BB42&gt;0,'2. Collected Data'!BH42&gt;0),('2. Collected Data'!BH42-'2. Collected Data'!BB42)/'2. Collected Data'!BH42,"")</f>
        <v>1.4900933355166263E-2</v>
      </c>
    </row>
    <row r="43" spans="1:21" s="56" customFormat="1" ht="11.25" customHeight="1" x14ac:dyDescent="0.15">
      <c r="A43" s="249" t="s">
        <v>158</v>
      </c>
      <c r="B43" s="51"/>
      <c r="C43" s="166"/>
      <c r="D43" s="50"/>
      <c r="E43" s="50"/>
      <c r="F43" s="50"/>
      <c r="G43" s="74"/>
      <c r="H43" s="81"/>
      <c r="I43" s="81"/>
      <c r="J43" s="74"/>
      <c r="K43" s="74"/>
      <c r="L43" s="74"/>
      <c r="M43" s="55"/>
      <c r="N43" s="74"/>
      <c r="O43" s="74"/>
      <c r="P43" s="55"/>
      <c r="Q43" s="80"/>
      <c r="R43" s="80"/>
      <c r="S43" s="80"/>
      <c r="T43" s="80"/>
      <c r="U43" s="82"/>
    </row>
    <row r="44" spans="1:21" s="56" customFormat="1" ht="11.25" customHeight="1" x14ac:dyDescent="0.15">
      <c r="A44" s="249" t="s">
        <v>357</v>
      </c>
      <c r="B44" s="51"/>
      <c r="C44" s="166"/>
      <c r="D44" s="50"/>
      <c r="E44" s="50"/>
      <c r="F44" s="50"/>
      <c r="G44" s="74"/>
      <c r="H44" s="81"/>
      <c r="I44" s="81"/>
      <c r="J44" s="74"/>
      <c r="K44" s="74"/>
      <c r="L44" s="74"/>
      <c r="M44" s="55"/>
      <c r="N44" s="74"/>
      <c r="O44" s="74"/>
      <c r="P44" s="55"/>
      <c r="Q44" s="80"/>
      <c r="R44" s="80"/>
      <c r="S44" s="80"/>
      <c r="T44" s="80"/>
      <c r="U44" s="82"/>
    </row>
    <row r="45" spans="1:21" s="56" customFormat="1" ht="11.25" customHeight="1" x14ac:dyDescent="0.15">
      <c r="A45" s="248" t="s">
        <v>100</v>
      </c>
      <c r="B45" s="51"/>
      <c r="C45" s="166">
        <f>'2. Collected Data'!G45*'2. Collected Data'!AA45</f>
        <v>36578.639999999999</v>
      </c>
      <c r="D45" s="50">
        <f>'2. Collected Data'!I45/'3. Calculated Stats'!$C45*1000</f>
        <v>40.078034612549835</v>
      </c>
      <c r="E45" s="50">
        <f>'2. Collected Data'!J45/'3. Calculated Stats'!$C45*1000</f>
        <v>1.6403015530375105</v>
      </c>
      <c r="F45" s="50">
        <f>'2. Collected Data'!K45/'3. Calculated Stats'!$C45*1000</f>
        <v>1.6949782714720942</v>
      </c>
      <c r="G45" s="74">
        <f>('2. Collected Data'!Y45+'2. Collected Data'!Z45)/C45*1000</f>
        <v>101.8353880844121</v>
      </c>
      <c r="H45" s="81">
        <f>IF(SUM('2. Collected Data'!Y45:Z45)&gt;0,(ROUND('2. Collected Data'!Y45/SUM('2. Collected Data'!Y45:Z45),2)),"")</f>
        <v>0.94</v>
      </c>
      <c r="I45" s="81">
        <f>IF(SUM('2. Collected Data'!Y45:Z45)&gt;0,1-H45,"")</f>
        <v>6.0000000000000053E-2</v>
      </c>
      <c r="J45" s="74">
        <f>IF('2. Collected Data'!AD45&gt;0,'2. Collected Data'!AE45/'2. Collected Data'!AD45,"")</f>
        <v>1953.125</v>
      </c>
      <c r="K45" s="74">
        <f>IF('2. Collected Data'!AF45&gt;0,'2. Collected Data'!AG45/'2. Collected Data'!AF45,"")</f>
        <v>3906.25</v>
      </c>
      <c r="L45" s="74">
        <f>SUM('2. Collected Data'!AI45:AK45)/'2. Collected Data'!G45</f>
        <v>13.007210765627153</v>
      </c>
      <c r="M45" s="55" t="str">
        <f>IF(MAX('2. Collected Data'!AI45:AK45)='2. Collected Data'!AI45,"NaCl",IF(MAX('2. Collected Data'!AJ45:AK45)='2. Collected Data'!AJ45,"CaCl2","MgCl2"))</f>
        <v>NaCl</v>
      </c>
      <c r="N45" s="74">
        <f>'2. Collected Data'!AL45/'2. Collected Data'!G45</f>
        <v>0.13778533045515087</v>
      </c>
      <c r="O45" s="74">
        <f>SUM('2. Collected Data'!AO45:AU45)/'2. Collected Data'!G45</f>
        <v>15.04156524135397</v>
      </c>
      <c r="P45" s="55"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Q45" s="80">
        <f>IF('2. Collected Data'!BC45&gt;0,'2. Collected Data'!BC45/'2. Collected Data'!$G45,"")</f>
        <v>5212.8783355532078</v>
      </c>
      <c r="R45" s="80">
        <f>IF('2. Collected Data'!BD45&gt;0,'2. Collected Data'!BD45/'2. Collected Data'!$G45,"")</f>
        <v>987.46153492858127</v>
      </c>
      <c r="S45" s="80">
        <f>IF('2. Collected Data'!BE45&gt;0,'2. Collected Data'!BE45/'2. Collected Data'!$G45,"")</f>
        <v>1653.4239654618104</v>
      </c>
      <c r="T45" s="80">
        <f>IF('2. Collected Data'!BF45&gt;0,'2. Collected Data'!BF45/'2. Collected Data'!$G45,"")</f>
        <v>9185.6886970100586</v>
      </c>
      <c r="U45" s="82">
        <f>IF(AND('2. Collected Data'!BB45&gt;0,'2. Collected Data'!BH45&gt;0),('2. Collected Data'!BH45-'2. Collected Data'!BB45)/'2. Collected Data'!BH45,"")</f>
        <v>0</v>
      </c>
    </row>
    <row r="46" spans="1:21" s="56" customFormat="1" ht="11.25" customHeight="1" x14ac:dyDescent="0.15">
      <c r="A46" s="249" t="s">
        <v>358</v>
      </c>
      <c r="B46" s="51"/>
      <c r="C46" s="166"/>
      <c r="D46" s="50"/>
      <c r="E46" s="50"/>
      <c r="F46" s="50"/>
      <c r="G46" s="74"/>
      <c r="H46" s="81"/>
      <c r="I46" s="81"/>
      <c r="J46" s="74"/>
      <c r="K46" s="74"/>
      <c r="L46" s="74"/>
      <c r="M46" s="55"/>
      <c r="N46" s="74"/>
      <c r="O46" s="74"/>
      <c r="P46" s="55"/>
      <c r="Q46" s="80"/>
      <c r="R46" s="80"/>
      <c r="S46" s="80"/>
      <c r="T46" s="80"/>
      <c r="U46" s="82"/>
    </row>
    <row r="47" spans="1:21" s="56" customFormat="1" ht="11.25" customHeight="1" x14ac:dyDescent="0.15">
      <c r="A47" s="248" t="s">
        <v>143</v>
      </c>
      <c r="B47" s="51"/>
      <c r="C47" s="166">
        <f>'2. Collected Data'!G47*'2. Collected Data'!AA47</f>
        <v>16720.759999999998</v>
      </c>
      <c r="D47" s="50">
        <f>'2. Collected Data'!I47/'3. Calculated Stats'!$C47*1000</f>
        <v>21.53012183656724</v>
      </c>
      <c r="E47" s="50">
        <f>'2. Collected Data'!J47/'3. Calculated Stats'!$C47*1000</f>
        <v>1.2559237737997555</v>
      </c>
      <c r="F47" s="50">
        <f>'2. Collected Data'!K47/'3. Calculated Stats'!$C47*1000</f>
        <v>0.89708840985696836</v>
      </c>
      <c r="G47" s="74">
        <f>('2. Collected Data'!Y47+'2. Collected Data'!Z47)/C47*1000</f>
        <v>22.187986670462347</v>
      </c>
      <c r="H47" s="81">
        <f>IF(SUM('2. Collected Data'!Y47:Z47)&gt;0,(ROUND('2. Collected Data'!Y47/SUM('2. Collected Data'!Y47:Z47),2)),"")</f>
        <v>1</v>
      </c>
      <c r="I47" s="81">
        <f>IF(SUM('2. Collected Data'!Y47:Z47)&gt;0,1-H47,"")</f>
        <v>0</v>
      </c>
      <c r="J47" s="74">
        <f>IF('2. Collected Data'!AD47&gt;0,'2. Collected Data'!AE47/'2. Collected Data'!AD47,"")</f>
        <v>1405.2238805970148</v>
      </c>
      <c r="K47" s="74">
        <f>IF('2. Collected Data'!AF47&gt;0,'2. Collected Data'!AG47/'2. Collected Data'!AF47,"")</f>
        <v>21652.941176470587</v>
      </c>
      <c r="L47" s="74">
        <f>SUM('2. Collected Data'!AI47:AK47)/'2. Collected Data'!G47</f>
        <v>1.8786777634509437</v>
      </c>
      <c r="M47" s="55" t="str">
        <f>IF(MAX('2. Collected Data'!AI47:AK47)='2. Collected Data'!AI47,"NaCl",IF(MAX('2. Collected Data'!AJ47:AK47)='2. Collected Data'!AJ47,"CaCl2","MgCl2"))</f>
        <v>NaCl</v>
      </c>
      <c r="N47" s="74">
        <f>'2. Collected Data'!AL47/'2. Collected Data'!G47</f>
        <v>1.9975383894033525</v>
      </c>
      <c r="O47" s="74">
        <f>SUM('2. Collected Data'!AO47:AU47)/'2. Collected Data'!G47</f>
        <v>122.20683389989451</v>
      </c>
      <c r="P47" s="55"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Q47" s="80">
        <f>IF('2. Collected Data'!BC47&gt;0,'2. Collected Data'!BC47/'2. Collected Data'!$G47,"")</f>
        <v>451.10924862267024</v>
      </c>
      <c r="R47" s="80">
        <f>IF('2. Collected Data'!BD47&gt;0,'2. Collected Data'!BD47/'2. Collected Data'!$G47,"")</f>
        <v>371.63333724065171</v>
      </c>
      <c r="S47" s="80">
        <f>IF('2. Collected Data'!BE47&gt;0,'2. Collected Data'!BE47/'2. Collected Data'!$G47,"")</f>
        <v>187.78542960965891</v>
      </c>
      <c r="T47" s="80">
        <f>IF('2. Collected Data'!BF47&gt;0,'2. Collected Data'!BF47/'2. Collected Data'!$G47,"")</f>
        <v>1026.1403704137849</v>
      </c>
      <c r="U47" s="82">
        <f>IF(AND('2. Collected Data'!BB47&gt;0,'2. Collected Data'!BH47&gt;0),('2. Collected Data'!BH47-'2. Collected Data'!BB47)/'2. Collected Data'!BH47,"")</f>
        <v>-7.0179915784100693E-3</v>
      </c>
    </row>
    <row r="48" spans="1:21" s="56" customFormat="1" ht="11.25" customHeight="1" x14ac:dyDescent="0.15">
      <c r="A48" s="248" t="s">
        <v>116</v>
      </c>
      <c r="B48" s="51"/>
      <c r="C48" s="166">
        <f>'2. Collected Data'!G48*'2. Collected Data'!AA48</f>
        <v>42903.63</v>
      </c>
      <c r="D48" s="50">
        <f>'2. Collected Data'!I48/'3. Calculated Stats'!$C48*1000</f>
        <v>37.898891072853274</v>
      </c>
      <c r="E48" s="50">
        <f>'2. Collected Data'!J48/'3. Calculated Stats'!$C48*1000</f>
        <v>1.328558912147993</v>
      </c>
      <c r="F48" s="50">
        <f>'2. Collected Data'!K48/'3. Calculated Stats'!$C48*1000</f>
        <v>0.34962076635473505</v>
      </c>
      <c r="G48" s="74">
        <f>('2. Collected Data'!Y48+'2. Collected Data'!Z48)/C48*1000</f>
        <v>53.981446325171085</v>
      </c>
      <c r="H48" s="81">
        <f>IF(SUM('2. Collected Data'!Y48:Z48)&gt;0,(ROUND('2. Collected Data'!Y48/SUM('2. Collected Data'!Y48:Z48),2)),"")</f>
        <v>0.89</v>
      </c>
      <c r="I48" s="81">
        <f>IF(SUM('2. Collected Data'!Y48:Z48)&gt;0,1-H48,"")</f>
        <v>0.10999999999999999</v>
      </c>
      <c r="J48" s="74">
        <f>IF('2. Collected Data'!AD48&gt;0,'2. Collected Data'!AE48/'2. Collected Data'!AD48,"")</f>
        <v>2928.8702928870293</v>
      </c>
      <c r="K48" s="74">
        <f>IF('2. Collected Data'!AF48&gt;0,'2. Collected Data'!AG48/'2. Collected Data'!AF48,"")</f>
        <v>13650.485436893205</v>
      </c>
      <c r="L48" s="74">
        <f>SUM('2. Collected Data'!AI48:AK48)/'2. Collected Data'!G48</f>
        <v>13.336409996077254</v>
      </c>
      <c r="M48" s="55" t="str">
        <f>IF(MAX('2. Collected Data'!AI48:AK48)='2. Collected Data'!AI48,"NaCl",IF(MAX('2. Collected Data'!AJ48:AK48)='2. Collected Data'!AJ48,"CaCl2","MgCl2"))</f>
        <v>NaCl</v>
      </c>
      <c r="N48" s="74">
        <f>'2. Collected Data'!AL48/'2. Collected Data'!G48</f>
        <v>0</v>
      </c>
      <c r="O48" s="74">
        <f>SUM('2. Collected Data'!AO48:AU48)/'2. Collected Data'!G48</f>
        <v>214.22269654106191</v>
      </c>
      <c r="P48" s="55"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Q48" s="80">
        <f>IF('2. Collected Data'!BC48&gt;0,'2. Collected Data'!BC48/'2. Collected Data'!$G48,"")</f>
        <v>398.61157902023677</v>
      </c>
      <c r="R48" s="80">
        <f>IF('2. Collected Data'!BD48&gt;0,'2. Collected Data'!BD48/'2. Collected Data'!$G48,"")</f>
        <v>51.904054272330804</v>
      </c>
      <c r="S48" s="80">
        <f>IF('2. Collected Data'!BE48&gt;0,'2. Collected Data'!BE48/'2. Collected Data'!$G48,"")</f>
        <v>946.18949165839808</v>
      </c>
      <c r="T48" s="80">
        <f>IF('2. Collected Data'!BF48&gt;0,'2. Collected Data'!BF48/'2. Collected Data'!$G48,"")</f>
        <v>1859.9924083346793</v>
      </c>
      <c r="U48" s="82">
        <f>IF(AND('2. Collected Data'!BB48&gt;0,'2. Collected Data'!BH48&gt;0),('2. Collected Data'!BH48-'2. Collected Data'!BB48)/'2. Collected Data'!BH48,"")</f>
        <v>-0.44405675738543837</v>
      </c>
    </row>
    <row r="49" spans="1:21" s="56" customFormat="1" ht="11.25" customHeight="1" x14ac:dyDescent="0.15">
      <c r="A49" s="249" t="s">
        <v>359</v>
      </c>
      <c r="B49" s="51"/>
      <c r="C49" s="166"/>
      <c r="D49" s="50"/>
      <c r="E49" s="50"/>
      <c r="F49" s="50"/>
      <c r="G49" s="74"/>
      <c r="H49" s="81"/>
      <c r="I49" s="81"/>
      <c r="J49" s="74"/>
      <c r="K49" s="74"/>
      <c r="L49" s="74"/>
      <c r="M49" s="55"/>
      <c r="N49" s="74"/>
      <c r="O49" s="74"/>
      <c r="P49" s="55"/>
      <c r="Q49" s="80"/>
      <c r="R49" s="80"/>
      <c r="S49" s="80"/>
      <c r="T49" s="80"/>
      <c r="U49" s="82"/>
    </row>
    <row r="50" spans="1:21" s="56" customFormat="1" ht="11.25" customHeight="1" x14ac:dyDescent="0.15">
      <c r="A50" s="248" t="s">
        <v>144</v>
      </c>
      <c r="B50" s="51"/>
      <c r="C50" s="166">
        <f>'2. Collected Data'!G50*'2. Collected Data'!AA50</f>
        <v>19090</v>
      </c>
      <c r="D50" s="50">
        <f>'2. Collected Data'!I50/'3. Calculated Stats'!$C50*1000</f>
        <v>25.720272393923523</v>
      </c>
      <c r="E50" s="50">
        <f>'2. Collected Data'!J50/'3. Calculated Stats'!$C50*1000</f>
        <v>3.1430068098480883</v>
      </c>
      <c r="F50" s="50">
        <f>'2. Collected Data'!K50/'3. Calculated Stats'!$C50*1000</f>
        <v>1.5191199580932426</v>
      </c>
      <c r="G50" s="74">
        <f>('2. Collected Data'!Y50+'2. Collected Data'!Z50)/C50*1000</f>
        <v>54.216867469879517</v>
      </c>
      <c r="H50" s="81">
        <f>IF(SUM('2. Collected Data'!Y50:Z50)&gt;0,(ROUND('2. Collected Data'!Y50/SUM('2. Collected Data'!Y50:Z50),2)),"")</f>
        <v>0.92</v>
      </c>
      <c r="I50" s="81">
        <f>IF(SUM('2. Collected Data'!Y50:Z50)&gt;0,1-H50,"")</f>
        <v>7.999999999999996E-2</v>
      </c>
      <c r="J50" s="74">
        <f>IF('2. Collected Data'!AD50&gt;0,'2. Collected Data'!AE50/'2. Collected Data'!AD50,"")</f>
        <v>333.33333333333331</v>
      </c>
      <c r="K50" s="74">
        <f>IF('2. Collected Data'!AF50&gt;0,'2. Collected Data'!AG50/'2. Collected Data'!AF50,"")</f>
        <v>20117.821782178216</v>
      </c>
      <c r="L50" s="74">
        <f>SUM('2. Collected Data'!AI50:AK50)/'2. Collected Data'!G50</f>
        <v>4.1121005762179148E-2</v>
      </c>
      <c r="M50" s="55" t="str">
        <f>IF(MAX('2. Collected Data'!AI50:AK50)='2. Collected Data'!AI50,"NaCl",IF(MAX('2. Collected Data'!AJ50:AK50)='2. Collected Data'!AJ50,"CaCl2","MgCl2"))</f>
        <v>NaCl</v>
      </c>
      <c r="N50" s="74">
        <f>'2. Collected Data'!AL50/'2. Collected Data'!G50</f>
        <v>15.325563122053431</v>
      </c>
      <c r="O50" s="74">
        <f>SUM('2. Collected Data'!AO50:AU50)/'2. Collected Data'!G50</f>
        <v>250.82084861183867</v>
      </c>
      <c r="P50" s="55"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Q50" s="80">
        <f>IF('2. Collected Data'!BC50&gt;0,'2. Collected Data'!BC50/'2. Collected Data'!$G50,"")</f>
        <v>623.57789418543746</v>
      </c>
      <c r="R50" s="80">
        <f>IF('2. Collected Data'!BD50&gt;0,'2. Collected Data'!BD50/'2. Collected Data'!$G50,"")</f>
        <v>445.41278156102669</v>
      </c>
      <c r="S50" s="80">
        <f>IF('2. Collected Data'!BE50&gt;0,'2. Collected Data'!BE50/'2. Collected Data'!$G50,"")</f>
        <v>400.87150340492406</v>
      </c>
      <c r="T50" s="80">
        <f>IF('2. Collected Data'!BF50&gt;0,'2. Collected Data'!BF50/'2. Collected Data'!$G50,"")</f>
        <v>1484.709271870089</v>
      </c>
      <c r="U50" s="82">
        <f>IF(AND('2. Collected Data'!BB50&gt;0,'2. Collected Data'!BH50&gt;0),('2. Collected Data'!BH50-'2. Collected Data'!BB50)/'2. Collected Data'!BH50,"")</f>
        <v>0</v>
      </c>
    </row>
    <row r="51" spans="1:21" s="56" customFormat="1" ht="11.25" customHeight="1" x14ac:dyDescent="0.15">
      <c r="A51" s="248" t="s">
        <v>145</v>
      </c>
      <c r="B51" s="51"/>
      <c r="C51" s="166">
        <f>'2. Collected Data'!G51*'2. Collected Data'!AA51</f>
        <v>84480</v>
      </c>
      <c r="D51" s="50">
        <f>'2. Collected Data'!I51/'3. Calculated Stats'!$C51*1000</f>
        <v>26.657196969696969</v>
      </c>
      <c r="E51" s="50">
        <f>'2. Collected Data'!J51/'3. Calculated Stats'!$C51*1000</f>
        <v>1.6216856060606062</v>
      </c>
      <c r="F51" s="50">
        <f>'2. Collected Data'!K51/'3. Calculated Stats'!$C51*1000</f>
        <v>0.56818181818181812</v>
      </c>
      <c r="G51" s="74">
        <f>('2. Collected Data'!Y51+'2. Collected Data'!Z51)/C51*1000</f>
        <v>55.587121212121211</v>
      </c>
      <c r="H51" s="81">
        <f>IF(SUM('2. Collected Data'!Y51:Z51)&gt;0,(ROUND('2. Collected Data'!Y51/SUM('2. Collected Data'!Y51:Z51),2)),"")</f>
        <v>0.84</v>
      </c>
      <c r="I51" s="81">
        <f>IF(SUM('2. Collected Data'!Y51:Z51)&gt;0,1-H51,"")</f>
        <v>0.16000000000000003</v>
      </c>
      <c r="J51" s="74">
        <f>IF('2. Collected Data'!AD51&gt;0,'2. Collected Data'!AE51/'2. Collected Data'!AD51,"")</f>
        <v>1814.0589569160998</v>
      </c>
      <c r="K51" s="74">
        <f>IF('2. Collected Data'!AF51&gt;0,'2. Collected Data'!AG51/'2. Collected Data'!AF51,"")</f>
        <v>48387.096774193546</v>
      </c>
      <c r="L51" s="74">
        <f>SUM('2. Collected Data'!AI51:AK51)/'2. Collected Data'!G51</f>
        <v>5.677083333333333</v>
      </c>
      <c r="M51" s="55" t="str">
        <f>IF(MAX('2. Collected Data'!AI51:AK51)='2. Collected Data'!AI51,"NaCl",IF(MAX('2. Collected Data'!AJ51:AK51)='2. Collected Data'!AJ51,"CaCl2","MgCl2"))</f>
        <v>NaCl</v>
      </c>
      <c r="N51" s="74">
        <f>'2. Collected Data'!AL51/'2. Collected Data'!G51</f>
        <v>3.90625</v>
      </c>
      <c r="O51" s="74">
        <f>SUM('2. Collected Data'!AO51:AU51)/'2. Collected Data'!G51</f>
        <v>62.5</v>
      </c>
      <c r="P51" s="55"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Q51" s="80">
        <f>IF('2. Collected Data'!BC51&gt;0,'2. Collected Data'!BC51/'2. Collected Data'!$G51,"")</f>
        <v>989.58333333333337</v>
      </c>
      <c r="R51" s="80">
        <f>IF('2. Collected Data'!BD51&gt;0,'2. Collected Data'!BD51/'2. Collected Data'!$G51,"")</f>
        <v>520.83333333333337</v>
      </c>
      <c r="S51" s="80">
        <f>IF('2. Collected Data'!BE51&gt;0,'2. Collected Data'!BE51/'2. Collected Data'!$G51,"")</f>
        <v>500</v>
      </c>
      <c r="T51" s="80">
        <f>IF('2. Collected Data'!BF51&gt;0,'2. Collected Data'!BF51/'2. Collected Data'!$G51,"")</f>
        <v>1614.5833333333333</v>
      </c>
      <c r="U51" s="82">
        <f>IF(AND('2. Collected Data'!BB51&gt;0,'2. Collected Data'!BH51&gt;0),('2. Collected Data'!BH51-'2. Collected Data'!BB51)/'2. Collected Data'!BH51,"")</f>
        <v>-0.20384937238493736</v>
      </c>
    </row>
    <row r="52" spans="1:21" s="56" customFormat="1" ht="11.25" customHeight="1" x14ac:dyDescent="0.15">
      <c r="A52" s="249" t="s">
        <v>324</v>
      </c>
      <c r="B52" s="51"/>
      <c r="C52" s="166"/>
      <c r="D52" s="50"/>
      <c r="E52" s="50"/>
      <c r="F52" s="50"/>
      <c r="G52" s="74"/>
      <c r="H52" s="81"/>
      <c r="I52" s="81"/>
      <c r="J52" s="74"/>
      <c r="K52" s="74"/>
      <c r="L52" s="74"/>
      <c r="M52" s="55"/>
      <c r="N52" s="74"/>
      <c r="O52" s="74"/>
      <c r="P52" s="55"/>
      <c r="Q52" s="80"/>
      <c r="R52" s="80"/>
      <c r="S52" s="80"/>
      <c r="T52" s="80"/>
      <c r="U52" s="82"/>
    </row>
    <row r="53" spans="1:21" s="56" customFormat="1" ht="11.25" customHeight="1" x14ac:dyDescent="0.15">
      <c r="A53" s="248" t="s">
        <v>70</v>
      </c>
      <c r="B53" s="51"/>
      <c r="C53" s="166">
        <f>'2. Collected Data'!G53*'2. Collected Data'!AA53</f>
        <v>86068.099999999991</v>
      </c>
      <c r="D53" s="50">
        <f>'2. Collected Data'!I53/'3. Calculated Stats'!$C53*1000</f>
        <v>6.4948569795313249</v>
      </c>
      <c r="E53" s="50">
        <f>'2. Collected Data'!J53/'3. Calculated Stats'!$C53*1000</f>
        <v>1.3012951372227344</v>
      </c>
      <c r="F53" s="50">
        <f>'2. Collected Data'!K53/'3. Calculated Stats'!$C53*1000</f>
        <v>0</v>
      </c>
      <c r="G53" s="74">
        <f>('2. Collected Data'!Y53+'2. Collected Data'!Z53)/C53*1000</f>
        <v>38.155832416423742</v>
      </c>
      <c r="H53" s="81">
        <f>IF(SUM('2. Collected Data'!Y53:Z53)&gt;0,(ROUND('2. Collected Data'!Y53/SUM('2. Collected Data'!Y53:Z53),2)),"")</f>
        <v>1</v>
      </c>
      <c r="I53" s="81">
        <f>IF(SUM('2. Collected Data'!Y53:Z53)&gt;0,1-H53,"")</f>
        <v>0</v>
      </c>
      <c r="J53" s="74">
        <f>IF('2. Collected Data'!AD53&gt;0,'2. Collected Data'!AE53/'2. Collected Data'!AD53,"")</f>
        <v>730.76923076923072</v>
      </c>
      <c r="K53" s="74">
        <f>IF('2. Collected Data'!AF53&gt;0,'2. Collected Data'!AG53/'2. Collected Data'!AF53,"")</f>
        <v>3520</v>
      </c>
      <c r="L53" s="74">
        <f>SUM('2. Collected Data'!AI53:AK53)/'2. Collected Data'!G53</f>
        <v>0.17307225325062364</v>
      </c>
      <c r="M53" s="55" t="str">
        <f>IF(MAX('2. Collected Data'!AI53:AK53)='2. Collected Data'!AI53,"NaCl",IF(MAX('2. Collected Data'!AJ53:AK53)='2. Collected Data'!AJ53,"CaCl2","MgCl2"))</f>
        <v>NaCl</v>
      </c>
      <c r="N53" s="74">
        <f>'2. Collected Data'!AL53/'2. Collected Data'!G53</f>
        <v>6.8986070332678423E-2</v>
      </c>
      <c r="O53" s="74">
        <f>SUM('2. Collected Data'!AO53:AU53)/'2. Collected Data'!G53</f>
        <v>16.725821762069803</v>
      </c>
      <c r="P53" s="55" t="str">
        <f>IF(MAX('2. Collected Data'!AO53:AT53)='2. Collected Data'!AO53,"NaCl",IF(MAX('2. Collected Data'!AP53:AT53)='2. Collected Data'!AP53,"CaCl2",IF(MAX('2. Collected Data'!AQ53:AT53)='2. Collected Data'!AQ53,"MgCl2",IF(MAX('2. Collected Data'!AR53:AT53)='2. Collected Data'!AR53,"Potassium Acetate",IF('2. Collected Data'!AS53&gt;'2. Collected Data'!AT53,"Enhanced Brine","Ag Byproduct")))))</f>
        <v>NaCl</v>
      </c>
      <c r="Q53" s="80">
        <f>IF('2. Collected Data'!BC53&gt;0,'2. Collected Data'!BC53/'2. Collected Data'!$G53,"")</f>
        <v>12.985948917194641</v>
      </c>
      <c r="R53" s="80">
        <f>IF('2. Collected Data'!BD53&gt;0,'2. Collected Data'!BD53/'2. Collected Data'!$G53,"")</f>
        <v>4.3480650786993094</v>
      </c>
      <c r="S53" s="80">
        <f>IF('2. Collected Data'!BE53&gt;0,'2. Collected Data'!BE53/'2. Collected Data'!$G53,"")</f>
        <v>19.399655621536898</v>
      </c>
      <c r="T53" s="80">
        <f>IF('2. Collected Data'!BF53&gt;0,'2. Collected Data'!BF53/'2. Collected Data'!$G53,"")</f>
        <v>36.78885847369699</v>
      </c>
      <c r="U53" s="82">
        <f>IF(AND('2. Collected Data'!BB53&gt;0,'2. Collected Data'!BH53&gt;0),('2. Collected Data'!BH53-'2. Collected Data'!BB53)/'2. Collected Data'!BH53,"")</f>
        <v>0</v>
      </c>
    </row>
    <row r="54" spans="1:21" s="56" customFormat="1" ht="11.25" customHeight="1" x14ac:dyDescent="0.15">
      <c r="A54" s="248" t="s">
        <v>146</v>
      </c>
      <c r="B54" s="51"/>
      <c r="C54" s="166">
        <f>'2. Collected Data'!G54*'2. Collected Data'!AA54</f>
        <v>17729.66</v>
      </c>
      <c r="D54" s="50">
        <f>'2. Collected Data'!I54/'3. Calculated Stats'!$C54*1000</f>
        <v>28.708954373631531</v>
      </c>
      <c r="E54" s="50">
        <f>'2. Collected Data'!J54/'3. Calculated Stats'!$C54*1000</f>
        <v>1.4664691821501372</v>
      </c>
      <c r="F54" s="50">
        <f>'2. Collected Data'!K54/'3. Calculated Stats'!$C54*1000</f>
        <v>3.6661729553753428</v>
      </c>
      <c r="G54" s="74">
        <f>('2. Collected Data'!Y54+'2. Collected Data'!Z54)/C54*1000</f>
        <v>22.279051036511696</v>
      </c>
      <c r="H54" s="81">
        <f>IF(SUM('2. Collected Data'!Y54:Z54)&gt;0,(ROUND('2. Collected Data'!Y54/SUM('2. Collected Data'!Y54:Z54),2)),"")</f>
        <v>0.85</v>
      </c>
      <c r="I54" s="81">
        <f>IF(SUM('2. Collected Data'!Y54:Z54)&gt;0,1-H54,"")</f>
        <v>0.15000000000000002</v>
      </c>
      <c r="J54" s="74">
        <f>IF('2. Collected Data'!AD54&gt;0,'2. Collected Data'!AE54/'2. Collected Data'!AD54,"")</f>
        <v>1300</v>
      </c>
      <c r="K54" s="74">
        <f>IF('2. Collected Data'!AF54&gt;0,'2. Collected Data'!AG54/'2. Collected Data'!AF54,"")</f>
        <v>6919.0298507462685</v>
      </c>
      <c r="L54" s="74">
        <f>SUM('2. Collected Data'!AI54:AK54)/'2. Collected Data'!G54</f>
        <v>2.5025713973082393</v>
      </c>
      <c r="M54" s="55" t="str">
        <f>IF(MAX('2. Collected Data'!AI54:AK54)='2. Collected Data'!AI54,"NaCl",IF(MAX('2. Collected Data'!AJ54:AK54)='2. Collected Data'!AJ54,"CaCl2","MgCl2"))</f>
        <v>NaCl</v>
      </c>
      <c r="N54" s="74">
        <f>'2. Collected Data'!AL54/'2. Collected Data'!G54</f>
        <v>9.4539884013568221E-2</v>
      </c>
      <c r="O54" s="74">
        <f>SUM('2. Collected Data'!AO54:AU54)/'2. Collected Data'!G54</f>
        <v>77.741875478717589</v>
      </c>
      <c r="P54" s="55"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Q54" s="80">
        <f>IF('2. Collected Data'!BC54&gt;0,'2. Collected Data'!BC54/'2. Collected Data'!$G54,"")</f>
        <v>165.42176386913229</v>
      </c>
      <c r="R54" s="80">
        <f>IF('2. Collected Data'!BD54&gt;0,'2. Collected Data'!BD54/'2. Collected Data'!$G54,"")</f>
        <v>401.66911040595249</v>
      </c>
      <c r="S54" s="80">
        <f>IF('2. Collected Data'!BE54&gt;0,'2. Collected Data'!BE54/'2. Collected Data'!$G54,"")</f>
        <v>242.84784987416566</v>
      </c>
      <c r="T54" s="80">
        <f>IF('2. Collected Data'!BF54&gt;0,'2. Collected Data'!BF54/'2. Collected Data'!$G54,"")</f>
        <v>830.22475106685636</v>
      </c>
      <c r="U54" s="82">
        <f>IF(AND('2. Collected Data'!BB54&gt;0,'2. Collected Data'!BH54&gt;0),('2. Collected Data'!BH54-'2. Collected Data'!BB54)/'2. Collected Data'!BH54,"")</f>
        <v>-3.0298507462686586E-2</v>
      </c>
    </row>
    <row r="55" spans="1:21" s="56" customFormat="1" ht="11.25" customHeight="1" x14ac:dyDescent="0.15">
      <c r="A55" s="248" t="s">
        <v>159</v>
      </c>
      <c r="B55" s="51"/>
      <c r="C55" s="166">
        <f>'2. Collected Data'!G55*'2. Collected Data'!AA55</f>
        <v>37285.379999999997</v>
      </c>
      <c r="D55" s="50">
        <f>'2. Collected Data'!I55/'3. Calculated Stats'!$C55*1000</f>
        <v>21.804793192398737</v>
      </c>
      <c r="E55" s="50">
        <f>'2. Collected Data'!J55/'3. Calculated Stats'!$C55*1000</f>
        <v>1.877411467980211</v>
      </c>
      <c r="F55" s="50">
        <f>'2. Collected Data'!K55/'3. Calculated Stats'!$C55*1000</f>
        <v>0</v>
      </c>
      <c r="G55" s="74">
        <f>('2. Collected Data'!Y55+'2. Collected Data'!Z55)/C55*1000</f>
        <v>42.912262125261968</v>
      </c>
      <c r="H55" s="81">
        <f>IF(SUM('2. Collected Data'!Y55:Z55)&gt;0,(ROUND('2. Collected Data'!Y55/SUM('2. Collected Data'!Y55:Z55),2)),"")</f>
        <v>1</v>
      </c>
      <c r="I55" s="81">
        <f>IF(SUM('2. Collected Data'!Y55:Z55)&gt;0,1-H55,"")</f>
        <v>0</v>
      </c>
      <c r="J55" s="74">
        <f>IF('2. Collected Data'!AD55&gt;0,'2. Collected Data'!AE55/'2. Collected Data'!AD55,"")</f>
        <v>1859.5882352941176</v>
      </c>
      <c r="K55" s="74">
        <f>IF('2. Collected Data'!AF55&gt;0,'2. Collected Data'!AG55/'2. Collected Data'!AF55,"")</f>
        <v>17123.97</v>
      </c>
      <c r="L55" s="74">
        <f>SUM('2. Collected Data'!AI55:AK55)/'2. Collected Data'!G55</f>
        <v>24.201104561627105</v>
      </c>
      <c r="M55" s="55" t="str">
        <f>IF(MAX('2. Collected Data'!AI55:AK55)='2. Collected Data'!AI55,"NaCl",IF(MAX('2. Collected Data'!AJ55:AK55)='2. Collected Data'!AJ55,"CaCl2","MgCl2"))</f>
        <v>NaCl</v>
      </c>
      <c r="N55" s="74">
        <f>'2. Collected Data'!AL55/'2. Collected Data'!G55</f>
        <v>0</v>
      </c>
      <c r="O55" s="74">
        <f>SUM('2. Collected Data'!AO55:AU55)/'2. Collected Data'!G55</f>
        <v>22.444825022569169</v>
      </c>
      <c r="P55" s="55" t="str">
        <f>IF(MAX('2. Collected Data'!AO55:AT55)='2. Collected Data'!AO55,"NaCl",IF(MAX('2. Collected Data'!AP55:AT55)='2. Collected Data'!AP55,"CaCl2",IF(MAX('2. Collected Data'!AQ55:AT55)='2. Collected Data'!AQ55,"MgCl2",IF(MAX('2. Collected Data'!AR55:AT55)='2. Collected Data'!AR55,"Potassium Acetate",IF('2. Collected Data'!AS55&gt;'2. Collected Data'!AT55,"Enhanced Brine","Ag Byproduct")))))</f>
        <v>NaCl</v>
      </c>
      <c r="Q55" s="80">
        <f>IF('2. Collected Data'!BC55&gt;0,'2. Collected Data'!BC55/'2. Collected Data'!$G55,"")</f>
        <v>165.05559980882586</v>
      </c>
      <c r="R55" s="80">
        <f>IF('2. Collected Data'!BD55&gt;0,'2. Collected Data'!BD55/'2. Collected Data'!$G55,"")</f>
        <v>75.901890499707932</v>
      </c>
      <c r="S55" s="80">
        <f>IF('2. Collected Data'!BE55&gt;0,'2. Collected Data'!BE55/'2. Collected Data'!$G55,"")</f>
        <v>272.79122192130001</v>
      </c>
      <c r="T55" s="80">
        <f>IF('2. Collected Data'!BF55&gt;0,'2. Collected Data'!BF55/'2. Collected Data'!$G55,"")</f>
        <v>513.74871222983381</v>
      </c>
      <c r="U55" s="82">
        <f>IF(AND('2. Collected Data'!BB55&gt;0,'2. Collected Data'!BH55&gt;0),('2. Collected Data'!BH55-'2. Collected Data'!BB55)/'2. Collected Data'!BH55,"")</f>
        <v>0</v>
      </c>
    </row>
    <row r="56" spans="1:21" s="56" customFormat="1" ht="11.25" customHeight="1" x14ac:dyDescent="0.15">
      <c r="A56" s="248" t="s">
        <v>360</v>
      </c>
      <c r="B56" s="51"/>
      <c r="C56" s="166">
        <f>'2. Collected Data'!G56*'2. Collected Data'!AA56</f>
        <v>178200</v>
      </c>
      <c r="D56" s="50">
        <f>'2. Collected Data'!I56/'3. Calculated Stats'!$C56*1000</f>
        <v>10.31986531986532</v>
      </c>
      <c r="E56" s="50">
        <f>'2. Collected Data'!J56/'3. Calculated Stats'!$C56*1000</f>
        <v>2.4074074074074074</v>
      </c>
      <c r="F56" s="50">
        <f>'2. Collected Data'!K56/'3. Calculated Stats'!$C56*1000</f>
        <v>3.9281705948372617E-2</v>
      </c>
      <c r="G56" s="74">
        <f>('2. Collected Data'!Y56+'2. Collected Data'!Z56)/C56*1000</f>
        <v>14.029180695847362</v>
      </c>
      <c r="H56" s="81">
        <f>IF(SUM('2. Collected Data'!Y56:Z56)&gt;0,(ROUND('2. Collected Data'!Y56/SUM('2. Collected Data'!Y56:Z56),2)),"")</f>
        <v>1</v>
      </c>
      <c r="I56" s="81">
        <f>IF(SUM('2. Collected Data'!Y56:Z56)&gt;0,1-H56,"")</f>
        <v>0</v>
      </c>
      <c r="J56" s="74">
        <f>IF('2. Collected Data'!AD56&gt;0,'2. Collected Data'!AE56/'2. Collected Data'!AD56,"")</f>
        <v>500</v>
      </c>
      <c r="K56" s="74">
        <f>IF('2. Collected Data'!AF56&gt;0,'2. Collected Data'!AG56/'2. Collected Data'!AF56,"")</f>
        <v>5000</v>
      </c>
      <c r="L56" s="74">
        <f>SUM('2. Collected Data'!AI56:AK56)/'2. Collected Data'!G56</f>
        <v>4.8580808080808079E-2</v>
      </c>
      <c r="M56" s="55" t="str">
        <f>IF(MAX('2. Collected Data'!AI56:AK56)='2. Collected Data'!AI56,"NaCl",IF(MAX('2. Collected Data'!AJ56:AK56)='2. Collected Data'!AJ56,"CaCl2","MgCl2"))</f>
        <v>NaCl</v>
      </c>
      <c r="N56" s="74">
        <f>'2. Collected Data'!AL56/'2. Collected Data'!G56</f>
        <v>0</v>
      </c>
      <c r="O56" s="74">
        <f>SUM('2. Collected Data'!AO56:AU56)/'2. Collected Data'!G56</f>
        <v>30.683010101010101</v>
      </c>
      <c r="P56" s="55"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Q56" s="80" t="str">
        <f>IF('2. Collected Data'!BC56&gt;0,'2. Collected Data'!BC56/'2. Collected Data'!$G56,"")</f>
        <v/>
      </c>
      <c r="R56" s="80" t="str">
        <f>IF('2. Collected Data'!BD56&gt;0,'2. Collected Data'!BD56/'2. Collected Data'!$G56,"")</f>
        <v/>
      </c>
      <c r="S56" s="80" t="str">
        <f>IF('2. Collected Data'!BE56&gt;0,'2. Collected Data'!BE56/'2. Collected Data'!$G56,"")</f>
        <v/>
      </c>
      <c r="T56" s="80">
        <f>IF('2. Collected Data'!BF56&gt;0,'2. Collected Data'!BF56/'2. Collected Data'!$G56,"")</f>
        <v>31.119333333333334</v>
      </c>
      <c r="U56" s="82">
        <f>IF(AND('2. Collected Data'!BB56&gt;0,'2. Collected Data'!BH56&gt;0),('2. Collected Data'!BH56-'2. Collected Data'!BB56)/'2. Collected Data'!BH56,"")</f>
        <v>0</v>
      </c>
    </row>
    <row r="57" spans="1:21" s="56" customFormat="1" ht="11.25" customHeight="1" x14ac:dyDescent="0.15">
      <c r="A57" s="248" t="s">
        <v>361</v>
      </c>
      <c r="B57" s="51"/>
      <c r="C57" s="166">
        <f>'2. Collected Data'!G57*'2. Collected Data'!AA57</f>
        <v>23500</v>
      </c>
      <c r="D57" s="50">
        <f>'2. Collected Data'!I57/'3. Calculated Stats'!$C57*1000</f>
        <v>23.957446808510639</v>
      </c>
      <c r="E57" s="50">
        <f>'2. Collected Data'!J57/'3. Calculated Stats'!$C57*1000</f>
        <v>2.1702127659574466</v>
      </c>
      <c r="F57" s="50">
        <f>'2. Collected Data'!K57/'3. Calculated Stats'!$C57*1000</f>
        <v>0.76595744680851063</v>
      </c>
      <c r="G57" s="74">
        <f>('2. Collected Data'!Y57+'2. Collected Data'!Z57)/C57*1000</f>
        <v>30.638297872340424</v>
      </c>
      <c r="H57" s="81">
        <f>IF(SUM('2. Collected Data'!Y57:Z57)&gt;0,(ROUND('2. Collected Data'!Y57/SUM('2. Collected Data'!Y57:Z57),2)),"")</f>
        <v>0.89</v>
      </c>
      <c r="I57" s="81">
        <f>IF(SUM('2. Collected Data'!Y57:Z57)&gt;0,1-H57,"")</f>
        <v>0.10999999999999999</v>
      </c>
      <c r="J57" s="74">
        <f>IF('2. Collected Data'!AD57&gt;0,'2. Collected Data'!AE57/'2. Collected Data'!AD57,"")</f>
        <v>1687.5</v>
      </c>
      <c r="K57" s="74">
        <f>IF('2. Collected Data'!AF57&gt;0,'2. Collected Data'!AG57/'2. Collected Data'!AF57,"")</f>
        <v>15000</v>
      </c>
      <c r="L57" s="74">
        <f>SUM('2. Collected Data'!AI57:AK57)/'2. Collected Data'!G57</f>
        <v>3.7123829787234044</v>
      </c>
      <c r="M57" s="55" t="str">
        <f>IF(MAX('2. Collected Data'!AI57:AK57)='2. Collected Data'!AI57,"NaCl",IF(MAX('2. Collected Data'!AJ57:AK57)='2. Collected Data'!AJ57,"CaCl2","MgCl2"))</f>
        <v>NaCl</v>
      </c>
      <c r="N57" s="74">
        <f>'2. Collected Data'!AL57/'2. Collected Data'!G57</f>
        <v>0.81851063829787229</v>
      </c>
      <c r="O57" s="74">
        <f>SUM('2. Collected Data'!AO57:AU57)/'2. Collected Data'!G57</f>
        <v>9.2271914893617026</v>
      </c>
      <c r="P57" s="55"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Q57" s="80">
        <f>IF('2. Collected Data'!BC57&gt;0,'2. Collected Data'!BC57/'2. Collected Data'!$G57,"")</f>
        <v>329.53868085106382</v>
      </c>
      <c r="R57" s="80">
        <f>IF('2. Collected Data'!BD57&gt;0,'2. Collected Data'!BD57/'2. Collected Data'!$G57,"")</f>
        <v>324.47868085106381</v>
      </c>
      <c r="S57" s="80">
        <f>IF('2. Collected Data'!BE57&gt;0,'2. Collected Data'!BE57/'2. Collected Data'!$G57,"")</f>
        <v>338.71944680851061</v>
      </c>
      <c r="T57" s="80">
        <f>IF('2. Collected Data'!BF57&gt;0,'2. Collected Data'!BF57/'2. Collected Data'!$G57,"")</f>
        <v>992.73689361702122</v>
      </c>
      <c r="U57" s="82">
        <f>IF(AND('2. Collected Data'!BB57&gt;0,'2. Collected Data'!BH57&gt;0),('2. Collected Data'!BH57-'2. Collected Data'!BB57)/'2. Collected Data'!BH57,"")</f>
        <v>0</v>
      </c>
    </row>
    <row r="58" spans="1:21" s="56" customFormat="1" ht="11.25" customHeight="1" x14ac:dyDescent="0.15">
      <c r="A58" s="248" t="s">
        <v>147</v>
      </c>
      <c r="B58" s="51"/>
      <c r="C58" s="166">
        <f>'2. Collected Data'!G58*'2. Collected Data'!AA58</f>
        <v>6445.89</v>
      </c>
      <c r="D58" s="50">
        <f>'2. Collected Data'!I58/'3. Calculated Stats'!$C58*1000</f>
        <v>42.662844075837469</v>
      </c>
      <c r="E58" s="50">
        <f>'2. Collected Data'!J58/'3. Calculated Stats'!$C58*1000</f>
        <v>1.2411009185698172</v>
      </c>
      <c r="F58" s="50">
        <f>'2. Collected Data'!K58/'3. Calculated Stats'!$C58*1000</f>
        <v>0</v>
      </c>
      <c r="G58" s="74">
        <f>('2. Collected Data'!Y58+'2. Collected Data'!Z58)/C58*1000</f>
        <v>50.419724816898828</v>
      </c>
      <c r="H58" s="81">
        <f>IF(SUM('2. Collected Data'!Y58:Z58)&gt;0,(ROUND('2. Collected Data'!Y58/SUM('2. Collected Data'!Y58:Z58),2)),"")</f>
        <v>0.92</v>
      </c>
      <c r="I58" s="81">
        <f>IF(SUM('2. Collected Data'!Y58:Z58)&gt;0,1-H58,"")</f>
        <v>7.999999999999996E-2</v>
      </c>
      <c r="J58" s="74">
        <f>IF('2. Collected Data'!AD58&gt;0,'2. Collected Data'!AE58/'2. Collected Data'!AD58,"")</f>
        <v>2000</v>
      </c>
      <c r="K58" s="74">
        <f>IF('2. Collected Data'!AF58&gt;0,'2. Collected Data'!AG58/'2. Collected Data'!AF58,"")</f>
        <v>2857.1428571428573</v>
      </c>
      <c r="L58" s="74">
        <f>SUM('2. Collected Data'!AI58:AK58)/'2. Collected Data'!G58</f>
        <v>10.262786054369528</v>
      </c>
      <c r="M58" s="55" t="str">
        <f>IF(MAX('2. Collected Data'!AI58:AK58)='2. Collected Data'!AI58,"NaCl",IF(MAX('2. Collected Data'!AJ58:AK58)='2. Collected Data'!AJ58,"CaCl2","MgCl2"))</f>
        <v>NaCl</v>
      </c>
      <c r="N58" s="74">
        <f>'2. Collected Data'!AL58/'2. Collected Data'!G58</f>
        <v>0.38335125172784518</v>
      </c>
      <c r="O58" s="74">
        <f>SUM('2. Collected Data'!AO58:AU58)/'2. Collected Data'!G58</f>
        <v>252.4251267086469</v>
      </c>
      <c r="P58" s="55"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Q58" s="80">
        <f>IF('2. Collected Data'!BC58&gt;0,'2. Collected Data'!BC58/'2. Collected Data'!$G58,"")</f>
        <v>1145.5522961142681</v>
      </c>
      <c r="R58" s="80">
        <f>IF('2. Collected Data'!BD58&gt;0,'2. Collected Data'!BD58/'2. Collected Data'!$G58,"")</f>
        <v>1316.4962371371525</v>
      </c>
      <c r="S58" s="80">
        <f>IF('2. Collected Data'!BE58&gt;0,'2. Collected Data'!BE58/'2. Collected Data'!$G58,"")</f>
        <v>848.62187068038702</v>
      </c>
      <c r="T58" s="80">
        <f>IF('2. Collected Data'!BF58&gt;0,'2. Collected Data'!BF58/'2. Collected Data'!$G58,"")</f>
        <v>3310.6705575180463</v>
      </c>
      <c r="U58" s="82">
        <f>IF(AND('2. Collected Data'!BB58&gt;0,'2. Collected Data'!BH58&gt;0),('2. Collected Data'!BH58-'2. Collected Data'!BB58)/'2. Collected Data'!BH58,"")</f>
        <v>-1.7820512820512828E-2</v>
      </c>
    </row>
    <row r="59" spans="1:21" s="56" customFormat="1" ht="11.25" customHeight="1" x14ac:dyDescent="0.15">
      <c r="A59" s="248" t="s">
        <v>362</v>
      </c>
      <c r="B59" s="51"/>
      <c r="C59" s="166">
        <f>'2. Collected Data'!G59*'2. Collected Data'!AA59</f>
        <v>3810</v>
      </c>
      <c r="D59" s="50">
        <f>'2. Collected Data'!I59/'3. Calculated Stats'!$C59*1000</f>
        <v>457.21784776902888</v>
      </c>
      <c r="E59" s="50">
        <f>'2. Collected Data'!J59/'3. Calculated Stats'!$C59*1000</f>
        <v>73.228346456692918</v>
      </c>
      <c r="F59" s="50">
        <f>'2. Collected Data'!K59/'3. Calculated Stats'!$C59*1000</f>
        <v>11.811023622047244</v>
      </c>
      <c r="G59" s="74">
        <f>('2. Collected Data'!Y59+'2. Collected Data'!Z59)/C59*1000</f>
        <v>1034.1207349081365</v>
      </c>
      <c r="H59" s="81">
        <f>IF(SUM('2. Collected Data'!Y59:Z59)&gt;0,(ROUND('2. Collected Data'!Y59/SUM('2. Collected Data'!Y59:Z59),2)),"")</f>
        <v>0.96</v>
      </c>
      <c r="I59" s="81">
        <f>IF(SUM('2. Collected Data'!Y59:Z59)&gt;0,1-H59,"")</f>
        <v>4.0000000000000036E-2</v>
      </c>
      <c r="J59" s="74">
        <f>IF('2. Collected Data'!AD59&gt;0,'2. Collected Data'!AE59/'2. Collected Data'!AD59,"")</f>
        <v>1811.1111111111111</v>
      </c>
      <c r="K59" s="74">
        <f>IF('2. Collected Data'!AF59&gt;0,'2. Collected Data'!AG59/'2. Collected Data'!AF59,"")</f>
        <v>10878.389261744966</v>
      </c>
      <c r="L59" s="74">
        <f>SUM('2. Collected Data'!AI59:AK59)/'2. Collected Data'!G59</f>
        <v>8.8836850393700786</v>
      </c>
      <c r="M59" s="55" t="str">
        <f>IF(MAX('2. Collected Data'!AI59:AK59)='2. Collected Data'!AI59,"NaCl",IF(MAX('2. Collected Data'!AJ59:AK59)='2. Collected Data'!AJ59,"CaCl2","MgCl2"))</f>
        <v>NaCl</v>
      </c>
      <c r="N59" s="74">
        <f>'2. Collected Data'!AL59/'2. Collected Data'!G59</f>
        <v>1.0144566929133858</v>
      </c>
      <c r="O59" s="74">
        <f>SUM('2. Collected Data'!AO59:AU59)/'2. Collected Data'!G59</f>
        <v>34.516685039370081</v>
      </c>
      <c r="P59" s="55"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Q59" s="80">
        <f>IF('2. Collected Data'!BC59&gt;0,'2. Collected Data'!BC59/'2. Collected Data'!$G59,"")</f>
        <v>212.5984251968504</v>
      </c>
      <c r="R59" s="80">
        <f>IF('2. Collected Data'!BD59&gt;0,'2. Collected Data'!BD59/'2. Collected Data'!$G59,"")</f>
        <v>1811.0236220472441</v>
      </c>
      <c r="S59" s="80">
        <f>IF('2. Collected Data'!BE59&gt;0,'2. Collected Data'!BE59/'2. Collected Data'!$G59,"")</f>
        <v>212.5984251968504</v>
      </c>
      <c r="T59" s="80">
        <f>IF('2. Collected Data'!BF59&gt;0,'2. Collected Data'!BF59/'2. Collected Data'!$G59,"")</f>
        <v>2236.2204724409448</v>
      </c>
      <c r="U59" s="82">
        <f>IF(AND('2. Collected Data'!BB59&gt;0,'2. Collected Data'!BH59&gt;0),('2. Collected Data'!BH59-'2. Collected Data'!BB59)/'2. Collected Data'!BH59,"")</f>
        <v>-1.5022533800701622E-3</v>
      </c>
    </row>
    <row r="60" spans="1:21" s="56" customFormat="1" ht="11.25" customHeight="1" x14ac:dyDescent="0.15">
      <c r="A60" s="248" t="s">
        <v>148</v>
      </c>
      <c r="B60" s="51"/>
      <c r="C60" s="166">
        <f>'2. Collected Data'!G60*'2. Collected Data'!AA60</f>
        <v>18600</v>
      </c>
      <c r="D60" s="50">
        <f>'2. Collected Data'!I60/'3. Calculated Stats'!$C60*1000</f>
        <v>26.881720430107528</v>
      </c>
      <c r="E60" s="50">
        <f>'2. Collected Data'!J60/'3. Calculated Stats'!$C60*1000</f>
        <v>1.881720430107527</v>
      </c>
      <c r="F60" s="50">
        <f>'2. Collected Data'!K60/'3. Calculated Stats'!$C60*1000</f>
        <v>1.075268817204301</v>
      </c>
      <c r="G60" s="74">
        <f>('2. Collected Data'!Y60+'2. Collected Data'!Z60)/C60*1000</f>
        <v>68.602150537634415</v>
      </c>
      <c r="H60" s="81">
        <f>IF(SUM('2. Collected Data'!Y60:Z60)&gt;0,(ROUND('2. Collected Data'!Y60/SUM('2. Collected Data'!Y60:Z60),2)),"")</f>
        <v>0.87</v>
      </c>
      <c r="I60" s="81">
        <f>IF(SUM('2. Collected Data'!Y60:Z60)&gt;0,1-H60,"")</f>
        <v>0.13</v>
      </c>
      <c r="J60" s="74">
        <f>IF('2. Collected Data'!AD60&gt;0,'2. Collected Data'!AE60/'2. Collected Data'!AD60,"")</f>
        <v>388.48920863309354</v>
      </c>
      <c r="K60" s="74">
        <f>IF('2. Collected Data'!AF60&gt;0,'2. Collected Data'!AG60/'2. Collected Data'!AF60,"")</f>
        <v>8661.4173228346463</v>
      </c>
      <c r="L60" s="74">
        <f>SUM('2. Collected Data'!AI60:AK60)/'2. Collected Data'!G60</f>
        <v>3.4142473118279568</v>
      </c>
      <c r="M60" s="55" t="str">
        <f>IF(MAX('2. Collected Data'!AI60:AK60)='2. Collected Data'!AI60,"NaCl",IF(MAX('2. Collected Data'!AJ60:AK60)='2. Collected Data'!AJ60,"CaCl2","MgCl2"))</f>
        <v>NaCl</v>
      </c>
      <c r="N60" s="74">
        <f>'2. Collected Data'!AL60/'2. Collected Data'!G60</f>
        <v>2.0495698924731185</v>
      </c>
      <c r="O60" s="74">
        <f>SUM('2. Collected Data'!AO60:AU60)/'2. Collected Data'!G60</f>
        <v>91.704999999999998</v>
      </c>
      <c r="P60" s="55"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CaCl2</v>
      </c>
      <c r="Q60" s="80">
        <f>IF('2. Collected Data'!BC60&gt;0,'2. Collected Data'!BC60/'2. Collected Data'!$G60,"")</f>
        <v>830.3570430107527</v>
      </c>
      <c r="R60" s="80">
        <f>IF('2. Collected Data'!BD60&gt;0,'2. Collected Data'!BD60/'2. Collected Data'!$G60,"")</f>
        <v>685.87177419354839</v>
      </c>
      <c r="S60" s="80">
        <f>IF('2. Collected Data'!BE60&gt;0,'2. Collected Data'!BE60/'2. Collected Data'!$G60,"")</f>
        <v>621.47322580645164</v>
      </c>
      <c r="T60" s="80">
        <f>IF('2. Collected Data'!BF60&gt;0,'2. Collected Data'!BF60/'2. Collected Data'!$G60,"")</f>
        <v>2246.1277956989247</v>
      </c>
      <c r="U60" s="82">
        <f>IF(AND('2. Collected Data'!BB60&gt;0,'2. Collected Data'!BH60&gt;0),('2. Collected Data'!BH60-'2. Collected Data'!BB60)/'2. Collected Data'!BH60,"")</f>
        <v>0</v>
      </c>
    </row>
    <row r="61" spans="1:21" s="56" customFormat="1" ht="11.25" customHeight="1" x14ac:dyDescent="0.15">
      <c r="A61" s="248" t="s">
        <v>149</v>
      </c>
      <c r="B61" s="51"/>
      <c r="C61" s="166">
        <f>'2. Collected Data'!G61*'2. Collected Data'!AA61</f>
        <v>75000</v>
      </c>
      <c r="D61" s="50">
        <f>'2. Collected Data'!I61/'3. Calculated Stats'!$C61*1000</f>
        <v>18.28</v>
      </c>
      <c r="E61" s="50">
        <f>'2. Collected Data'!J61/'3. Calculated Stats'!$C61*1000</f>
        <v>3.28</v>
      </c>
      <c r="F61" s="50">
        <f>'2. Collected Data'!K61/'3. Calculated Stats'!$C61*1000</f>
        <v>0.38666666666666666</v>
      </c>
      <c r="G61" s="74">
        <f>('2. Collected Data'!Y61+'2. Collected Data'!Z61)/C61*1000</f>
        <v>61.666666666666671</v>
      </c>
      <c r="H61" s="81">
        <f>IF(SUM('2. Collected Data'!Y61:Z61)&gt;0,(ROUND('2. Collected Data'!Y61/SUM('2. Collected Data'!Y61:Z61),2)),"")</f>
        <v>0.97</v>
      </c>
      <c r="I61" s="81">
        <f>IF(SUM('2. Collected Data'!Y61:Z61)&gt;0,1-H61,"")</f>
        <v>3.0000000000000027E-2</v>
      </c>
      <c r="J61" s="74">
        <f>IF('2. Collected Data'!AD61&gt;0,'2. Collected Data'!AE61/'2. Collected Data'!AD61,"")</f>
        <v>1120.253164556962</v>
      </c>
      <c r="K61" s="74">
        <f>IF('2. Collected Data'!AF61&gt;0,'2. Collected Data'!AG61/'2. Collected Data'!AF61,"")</f>
        <v>8661.2612612612611</v>
      </c>
      <c r="L61" s="74">
        <f>SUM('2. Collected Data'!AI61:AK61)/'2. Collected Data'!G61</f>
        <v>2.6660533333333332</v>
      </c>
      <c r="M61" s="55" t="str">
        <f>IF(MAX('2. Collected Data'!AI61:AK61)='2. Collected Data'!AI61,"NaCl",IF(MAX('2. Collected Data'!AJ61:AK61)='2. Collected Data'!AJ61,"CaCl2","MgCl2"))</f>
        <v>NaCl</v>
      </c>
      <c r="N61" s="74">
        <f>'2. Collected Data'!AL61/'2. Collected Data'!G61</f>
        <v>3.5381733333333334</v>
      </c>
      <c r="O61" s="74">
        <f>SUM('2. Collected Data'!AO61:AU61)/'2. Collected Data'!G61</f>
        <v>8.3745733333333341</v>
      </c>
      <c r="P61" s="55"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Q61" s="80" t="str">
        <f>IF('2. Collected Data'!BC61&gt;0,'2. Collected Data'!BC61/'2. Collected Data'!$G61,"")</f>
        <v/>
      </c>
      <c r="R61" s="80" t="str">
        <f>IF('2. Collected Data'!BD61&gt;0,'2. Collected Data'!BD61/'2. Collected Data'!$G61,"")</f>
        <v/>
      </c>
      <c r="S61" s="80" t="str">
        <f>IF('2. Collected Data'!BE61&gt;0,'2. Collected Data'!BE61/'2. Collected Data'!$G61,"")</f>
        <v/>
      </c>
      <c r="T61" s="80">
        <f>IF('2. Collected Data'!BF61&gt;0,'2. Collected Data'!BF61/'2. Collected Data'!$G61,"")</f>
        <v>644.7826133333333</v>
      </c>
      <c r="U61" s="82">
        <f>IF(AND('2. Collected Data'!BB61&gt;0,'2. Collected Data'!BH61&gt;0),('2. Collected Data'!BH61-'2. Collected Data'!BB61)/'2. Collected Data'!BH61,"")</f>
        <v>-0.13185714285714292</v>
      </c>
    </row>
    <row r="62" spans="1:21" s="56" customFormat="1" ht="11.25" customHeight="1" x14ac:dyDescent="0.15">
      <c r="A62" s="248" t="s">
        <v>75</v>
      </c>
      <c r="B62" s="51"/>
      <c r="C62" s="166">
        <f>'2. Collected Data'!G62*'2. Collected Data'!AA62</f>
        <v>0</v>
      </c>
      <c r="D62" s="50"/>
      <c r="E62" s="50"/>
      <c r="F62" s="50"/>
      <c r="G62" s="74"/>
      <c r="H62" s="81" t="str">
        <f>IF(SUM('2. Collected Data'!Y62:Z62)&gt;0,(ROUND('2. Collected Data'!Y62/SUM('2. Collected Data'!Y62:Z62),2)),"")</f>
        <v/>
      </c>
      <c r="I62" s="81" t="str">
        <f>IF(SUM('2. Collected Data'!Y62:Z62)&gt;0,1-H62,"")</f>
        <v/>
      </c>
      <c r="J62" s="74">
        <f>IF('2. Collected Data'!AD62&gt;0,'2. Collected Data'!AE62/'2. Collected Data'!AD62,"")</f>
        <v>1631.8509316770187</v>
      </c>
      <c r="K62" s="74">
        <f>IF('2. Collected Data'!AF62&gt;0,'2. Collected Data'!AG62/'2. Collected Data'!AF62,"")</f>
        <v>3760.79295154185</v>
      </c>
      <c r="L62" s="74">
        <f>SUM('2. Collected Data'!AI62:AK62)/'2. Collected Data'!G62</f>
        <v>11.57211622107522</v>
      </c>
      <c r="M62" s="55" t="str">
        <f>IF(MAX('2. Collected Data'!AI62:AK62)='2. Collected Data'!AI62,"NaCl",IF(MAX('2. Collected Data'!AJ62:AK62)='2. Collected Data'!AJ62,"CaCl2","MgCl2"))</f>
        <v>NaCl</v>
      </c>
      <c r="N62" s="74">
        <f>'2. Collected Data'!AL62/'2. Collected Data'!G62</f>
        <v>0.26836977324131533</v>
      </c>
      <c r="O62" s="74">
        <f>SUM('2. Collected Data'!AO62:AU62)/'2. Collected Data'!G62</f>
        <v>116.52061706199618</v>
      </c>
      <c r="P62" s="55"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Q62" s="80">
        <f>IF('2. Collected Data'!BC62&gt;0,'2. Collected Data'!BC62/'2. Collected Data'!$G62,"")</f>
        <v>582.1939627674999</v>
      </c>
      <c r="R62" s="80">
        <f>IF('2. Collected Data'!BD62&gt;0,'2. Collected Data'!BD62/'2. Collected Data'!$G62,"")</f>
        <v>602.27640201821032</v>
      </c>
      <c r="S62" s="80">
        <f>IF('2. Collected Data'!BE62&gt;0,'2. Collected Data'!BE62/'2. Collected Data'!$G62,"")</f>
        <v>902.99434553152003</v>
      </c>
      <c r="T62" s="80">
        <f>IF('2. Collected Data'!BF62&gt;0,'2. Collected Data'!BF62/'2. Collected Data'!$G62,"")</f>
        <v>2087.4647103172301</v>
      </c>
      <c r="U62" s="82">
        <f>IF(AND('2. Collected Data'!BB62&gt;0,'2. Collected Data'!BH62&gt;0),('2. Collected Data'!BH62-'2. Collected Data'!BB62)/'2. Collected Data'!BH62,"")</f>
        <v>-3.7969159150421872E-2</v>
      </c>
    </row>
    <row r="63" spans="1:21" s="56" customFormat="1" ht="11.25" customHeight="1" x14ac:dyDescent="0.15">
      <c r="A63" s="249" t="s">
        <v>363</v>
      </c>
      <c r="B63" s="51"/>
      <c r="C63" s="166"/>
      <c r="D63" s="50"/>
      <c r="E63" s="50"/>
      <c r="F63" s="50"/>
      <c r="G63" s="74"/>
      <c r="H63" s="81"/>
      <c r="I63" s="81"/>
      <c r="J63" s="74"/>
      <c r="K63" s="74"/>
      <c r="L63" s="74"/>
      <c r="M63" s="55"/>
      <c r="N63" s="74"/>
      <c r="O63" s="74"/>
      <c r="P63" s="55"/>
      <c r="Q63" s="80"/>
      <c r="R63" s="80"/>
      <c r="S63" s="80"/>
      <c r="T63" s="80"/>
      <c r="U63" s="82"/>
    </row>
    <row r="64" spans="1:21" s="56" customFormat="1" ht="11.25" customHeight="1" x14ac:dyDescent="0.15">
      <c r="A64" s="70"/>
      <c r="B64" s="68"/>
      <c r="C64" s="164"/>
      <c r="D64" s="71"/>
      <c r="E64" s="72"/>
      <c r="F64" s="72"/>
      <c r="G64" s="73"/>
      <c r="H64" s="73"/>
      <c r="I64" s="73"/>
      <c r="J64" s="73"/>
      <c r="K64" s="73"/>
      <c r="L64" s="73"/>
      <c r="M64" s="93"/>
      <c r="N64" s="73"/>
      <c r="O64" s="73"/>
      <c r="P64" s="73"/>
      <c r="Q64" s="73"/>
      <c r="R64" s="73"/>
      <c r="S64" s="73"/>
      <c r="T64" s="73"/>
      <c r="U64" s="73"/>
    </row>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spans="1:21" ht="15.75" hidden="1" customHeight="1" x14ac:dyDescent="0.2"/>
    <row r="98" spans="1:21" ht="15.75" hidden="1" customHeight="1" x14ac:dyDescent="0.2"/>
    <row r="99" spans="1:21" ht="15.75" hidden="1" customHeight="1" x14ac:dyDescent="0.2"/>
    <row r="100" spans="1:21" ht="15.75" hidden="1" customHeight="1" x14ac:dyDescent="0.2"/>
    <row r="101" spans="1:21" ht="15.75" hidden="1" customHeight="1" x14ac:dyDescent="0.2"/>
    <row r="102" spans="1:21" ht="15.75" hidden="1" customHeight="1" x14ac:dyDescent="0.2"/>
    <row r="103" spans="1:21" ht="15.75" hidden="1" customHeight="1" x14ac:dyDescent="0.2"/>
    <row r="104" spans="1:21" ht="15.75" hidden="1" customHeight="1" x14ac:dyDescent="0.2"/>
    <row r="105" spans="1:21" ht="15.75" hidden="1" customHeight="1" x14ac:dyDescent="0.2"/>
    <row r="106" spans="1:21" ht="15.75" hidden="1" customHeight="1" x14ac:dyDescent="0.2"/>
    <row r="107" spans="1:21" ht="15.75" hidden="1" customHeight="1" x14ac:dyDescent="0.2"/>
    <row r="109" spans="1:21" s="39" customFormat="1" ht="69" customHeight="1" x14ac:dyDescent="0.25">
      <c r="A109" s="229" t="s">
        <v>995</v>
      </c>
      <c r="B109" s="106" t="s">
        <v>246</v>
      </c>
      <c r="C109" s="165" t="s">
        <v>422</v>
      </c>
      <c r="D109" s="373" t="s">
        <v>423</v>
      </c>
      <c r="E109" s="374"/>
      <c r="F109" s="380"/>
      <c r="G109" s="133" t="s">
        <v>424</v>
      </c>
      <c r="H109" s="381" t="s">
        <v>315</v>
      </c>
      <c r="I109" s="382"/>
      <c r="J109" s="381" t="s">
        <v>309</v>
      </c>
      <c r="K109" s="382"/>
      <c r="L109" s="381" t="s">
        <v>425</v>
      </c>
      <c r="M109" s="383"/>
      <c r="N109" s="383"/>
      <c r="O109" s="383"/>
      <c r="P109" s="382"/>
      <c r="Q109" s="381" t="s">
        <v>426</v>
      </c>
      <c r="R109" s="383"/>
      <c r="S109" s="383"/>
      <c r="T109" s="382"/>
      <c r="U109" s="133" t="s">
        <v>322</v>
      </c>
    </row>
    <row r="110" spans="1:21" s="40" customFormat="1" ht="52.5" x14ac:dyDescent="0.25">
      <c r="A110" s="234" t="s">
        <v>237</v>
      </c>
      <c r="B110" s="117" t="s">
        <v>151</v>
      </c>
      <c r="C110" s="119" t="s">
        <v>421</v>
      </c>
      <c r="D110" s="119" t="s">
        <v>301</v>
      </c>
      <c r="E110" s="119" t="s">
        <v>302</v>
      </c>
      <c r="F110" s="119" t="s">
        <v>303</v>
      </c>
      <c r="G110" s="134" t="s">
        <v>304</v>
      </c>
      <c r="H110" s="134" t="s">
        <v>313</v>
      </c>
      <c r="I110" s="134" t="s">
        <v>316</v>
      </c>
      <c r="J110" s="134" t="s">
        <v>308</v>
      </c>
      <c r="K110" s="134" t="s">
        <v>310</v>
      </c>
      <c r="L110" s="134" t="s">
        <v>342</v>
      </c>
      <c r="M110" s="134" t="s">
        <v>332</v>
      </c>
      <c r="N110" s="134" t="s">
        <v>122</v>
      </c>
      <c r="O110" s="134" t="s">
        <v>335</v>
      </c>
      <c r="P110" s="134" t="s">
        <v>334</v>
      </c>
      <c r="Q110" s="134" t="s">
        <v>317</v>
      </c>
      <c r="R110" s="134" t="s">
        <v>318</v>
      </c>
      <c r="S110" s="134" t="s">
        <v>319</v>
      </c>
      <c r="T110" s="134" t="s">
        <v>320</v>
      </c>
      <c r="U110" s="134" t="s">
        <v>321</v>
      </c>
    </row>
    <row r="111" spans="1:21" s="41" customFormat="1" ht="12.75" x14ac:dyDescent="0.25">
      <c r="A111" s="235"/>
      <c r="B111" s="126" t="s">
        <v>126</v>
      </c>
      <c r="C111" s="128" t="s">
        <v>127</v>
      </c>
      <c r="D111" s="128" t="s">
        <v>305</v>
      </c>
      <c r="E111" s="128" t="s">
        <v>305</v>
      </c>
      <c r="F111" s="128" t="s">
        <v>305</v>
      </c>
      <c r="G111" s="128" t="s">
        <v>305</v>
      </c>
      <c r="H111" s="128" t="s">
        <v>314</v>
      </c>
      <c r="I111" s="128" t="s">
        <v>314</v>
      </c>
      <c r="J111" s="128" t="s">
        <v>306</v>
      </c>
      <c r="K111" s="128" t="s">
        <v>307</v>
      </c>
      <c r="L111" s="128" t="s">
        <v>311</v>
      </c>
      <c r="M111" s="128" t="s">
        <v>331</v>
      </c>
      <c r="N111" s="128" t="s">
        <v>311</v>
      </c>
      <c r="O111" s="128" t="s">
        <v>312</v>
      </c>
      <c r="P111" s="128" t="s">
        <v>333</v>
      </c>
      <c r="Q111" s="128" t="s">
        <v>152</v>
      </c>
      <c r="R111" s="128" t="s">
        <v>152</v>
      </c>
      <c r="S111" s="128" t="s">
        <v>152</v>
      </c>
      <c r="T111" s="128" t="s">
        <v>152</v>
      </c>
      <c r="U111" s="128" t="s">
        <v>253</v>
      </c>
    </row>
    <row r="112" spans="1:21" s="32" customFormat="1" ht="11.25" customHeight="1" x14ac:dyDescent="0.2">
      <c r="A112" s="67"/>
      <c r="B112" s="44"/>
      <c r="C112" s="163"/>
      <c r="D112" s="43"/>
      <c r="E112" s="27"/>
      <c r="F112" s="27"/>
      <c r="G112" s="69"/>
      <c r="H112" s="69"/>
      <c r="I112" s="69"/>
      <c r="J112" s="69"/>
      <c r="K112" s="69"/>
      <c r="L112" s="69"/>
      <c r="M112" s="92"/>
      <c r="N112" s="69"/>
      <c r="O112" s="69"/>
      <c r="P112" s="69"/>
      <c r="Q112" s="69"/>
      <c r="R112" s="69"/>
      <c r="S112" s="69"/>
      <c r="T112" s="69"/>
      <c r="U112" s="69"/>
    </row>
    <row r="113" spans="1:21" s="56" customFormat="1" ht="11.25" customHeight="1" x14ac:dyDescent="0.15">
      <c r="A113" s="169" t="str">
        <f>'2. Collected Data'!A113</f>
        <v>Alabama</v>
      </c>
      <c r="B113" s="51"/>
      <c r="C113" s="166"/>
      <c r="D113" s="50"/>
      <c r="E113" s="50"/>
      <c r="F113" s="50"/>
      <c r="G113" s="74"/>
      <c r="H113" s="81"/>
      <c r="I113" s="81"/>
      <c r="J113" s="74"/>
      <c r="K113" s="74"/>
      <c r="L113" s="74"/>
      <c r="M113" s="55"/>
      <c r="N113" s="74"/>
      <c r="O113" s="74"/>
      <c r="P113" s="55"/>
      <c r="Q113" s="80"/>
      <c r="R113" s="80"/>
      <c r="S113" s="80"/>
      <c r="T113" s="80"/>
      <c r="U113" s="82"/>
    </row>
    <row r="114" spans="1:21" s="56" customFormat="1" ht="11.25" customHeight="1" x14ac:dyDescent="0.15">
      <c r="A114" s="168" t="str">
        <f>'2. Collected Data'!A114</f>
        <v>Alaska</v>
      </c>
      <c r="B114" s="51"/>
      <c r="C114" s="166"/>
      <c r="D114" s="50"/>
      <c r="E114" s="50"/>
      <c r="F114" s="50"/>
      <c r="G114" s="74"/>
      <c r="H114" s="81"/>
      <c r="I114" s="81"/>
      <c r="J114" s="74"/>
      <c r="K114" s="74"/>
      <c r="L114" s="74"/>
      <c r="M114" s="55"/>
      <c r="N114" s="74"/>
      <c r="O114" s="74"/>
      <c r="P114" s="55"/>
      <c r="Q114" s="80"/>
      <c r="R114" s="80"/>
      <c r="S114" s="80"/>
      <c r="T114" s="80"/>
      <c r="U114" s="82"/>
    </row>
    <row r="115" spans="1:21" s="56" customFormat="1" ht="11.25" customHeight="1" x14ac:dyDescent="0.15">
      <c r="A115" s="49" t="str">
        <f>'2. Collected Data'!A115</f>
        <v>Arizona</v>
      </c>
      <c r="B115" s="51"/>
      <c r="C115" s="166">
        <f>'2. Collected Data'!G115*'2. Collected Data'!AA115</f>
        <v>14000</v>
      </c>
      <c r="D115" s="50">
        <f>'2. Collected Data'!I115/'3. Calculated Stats'!$C115*1000</f>
        <v>14.285714285714285</v>
      </c>
      <c r="E115" s="50">
        <f>'2. Collected Data'!J115/'3. Calculated Stats'!$C115*1000</f>
        <v>0.5</v>
      </c>
      <c r="F115" s="50">
        <f>'2. Collected Data'!K115/'3. Calculated Stats'!$C115*1000</f>
        <v>0.14285714285714288</v>
      </c>
      <c r="G115" s="74">
        <f>('2. Collected Data'!Y115+'2. Collected Data'!Z115)/C115*1000</f>
        <v>29.5</v>
      </c>
      <c r="H115" s="81">
        <f>IF(SUM('2. Collected Data'!Y115:Z115)&gt;0,(ROUND('2. Collected Data'!Y115/SUM('2. Collected Data'!Y115:Z115),2)),"")</f>
        <v>0.76</v>
      </c>
      <c r="I115" s="81">
        <f>IF(SUM('2. Collected Data'!Y115:Z115)&gt;0,1-H115,"")</f>
        <v>0.24</v>
      </c>
      <c r="J115" s="74">
        <f>IF('2. Collected Data'!AD115&gt;0,'2. Collected Data'!AE115/'2. Collected Data'!AD115,"")</f>
        <v>2.5</v>
      </c>
      <c r="K115" s="74">
        <f>IF('2. Collected Data'!AF115&gt;0,'2. Collected Data'!AG115/'2. Collected Data'!AF115,"")</f>
        <v>11281.25</v>
      </c>
      <c r="L115" s="74">
        <f>SUM('2. Collected Data'!AI115:AK115)/'2. Collected Data'!G115</f>
        <v>0.9285714285714286</v>
      </c>
      <c r="M115" s="55" t="str">
        <f>IF(MAX('2. Collected Data'!AI115:AK115)='2. Collected Data'!AI115,"NaCl",IF(MAX('2. Collected Data'!AJ115:AK115)='2. Collected Data'!AJ115,"CaCl2","MgCl2"))</f>
        <v>NaCl</v>
      </c>
      <c r="N115" s="74">
        <f>'2. Collected Data'!AL115/'2. Collected Data'!G115</f>
        <v>0</v>
      </c>
      <c r="O115" s="74">
        <f>SUM('2. Collected Data'!AO115:AU115)/'2. Collected Data'!G115</f>
        <v>6.7857142857142856</v>
      </c>
      <c r="P115" s="55"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MgCl2</v>
      </c>
      <c r="Q115" s="80">
        <f>IF('2. Collected Data'!BC115&gt;0,'2. Collected Data'!BC115/'2. Collected Data'!$G115,"")</f>
        <v>135.71428571428572</v>
      </c>
      <c r="R115" s="80">
        <f>IF('2. Collected Data'!BD115&gt;0,'2. Collected Data'!BD115/'2. Collected Data'!$G115,"")</f>
        <v>164.28571428571428</v>
      </c>
      <c r="S115" s="80">
        <f>IF('2. Collected Data'!BE115&gt;0,'2. Collected Data'!BE115/'2. Collected Data'!$G115,"")</f>
        <v>114.28571428571429</v>
      </c>
      <c r="T115" s="80">
        <f>IF('2. Collected Data'!BF115&gt;0,'2. Collected Data'!BF115/'2. Collected Data'!$G115,"")</f>
        <v>414.28571428571428</v>
      </c>
      <c r="U115" s="82">
        <f>IF(AND('2. Collected Data'!BB115&gt;0,'2. Collected Data'!BH115&gt;0),('2. Collected Data'!BH115-'2. Collected Data'!BB115)/'2. Collected Data'!BH115,"")</f>
        <v>0</v>
      </c>
    </row>
    <row r="116" spans="1:21" s="56" customFormat="1" ht="11.25" customHeight="1" x14ac:dyDescent="0.15">
      <c r="A116" s="75" t="str">
        <f>'2. Collected Data'!A116</f>
        <v>Arkansas</v>
      </c>
      <c r="B116" s="51"/>
      <c r="C116" s="166">
        <f>'2. Collected Data'!G116*'2. Collected Data'!AA116</f>
        <v>37650</v>
      </c>
      <c r="D116" s="50">
        <f>'2. Collected Data'!I116/'3. Calculated Stats'!$C116*1000</f>
        <v>2.337317397078353</v>
      </c>
      <c r="E116" s="50">
        <f>'2. Collected Data'!J116/'3. Calculated Stats'!$C116*1000</f>
        <v>0.79681274900398413</v>
      </c>
      <c r="F116" s="50">
        <f>'2. Collected Data'!K116/'3. Calculated Stats'!$C116*1000</f>
        <v>0</v>
      </c>
      <c r="G116" s="74">
        <f>('2. Collected Data'!Y116+'2. Collected Data'!Z116)/C116*1000</f>
        <v>9.9601593625498008</v>
      </c>
      <c r="H116" s="81">
        <f>IF(SUM('2. Collected Data'!Y116:Z116)&gt;0,(ROUND('2. Collected Data'!Y116/SUM('2. Collected Data'!Y116:Z116),2)),"")</f>
        <v>1</v>
      </c>
      <c r="I116" s="81">
        <f>IF(SUM('2. Collected Data'!Y116:Z116)&gt;0,1-H116,"")</f>
        <v>0</v>
      </c>
      <c r="J116" s="74">
        <f>IF('2. Collected Data'!AD116&gt;0,'2. Collected Data'!AE116/'2. Collected Data'!AD116,"")</f>
        <v>351.11111111111109</v>
      </c>
      <c r="K116" s="74">
        <f>IF('2. Collected Data'!AF116&gt;0,'2. Collected Data'!AG116/'2. Collected Data'!AF116,"")</f>
        <v>5000</v>
      </c>
      <c r="L116" s="74">
        <f>SUM('2. Collected Data'!AI116:AK116)/'2. Collected Data'!G116</f>
        <v>1.6193891102257636</v>
      </c>
      <c r="M116" s="55" t="str">
        <f>IF(MAX('2. Collected Data'!AI116:AK116)='2. Collected Data'!AI116,"NaCl",IF(MAX('2. Collected Data'!AJ116:AK116)='2. Collected Data'!AJ116,"CaCl2","MgCl2"))</f>
        <v>CaCl2</v>
      </c>
      <c r="N116" s="74">
        <f>'2. Collected Data'!AL116/'2. Collected Data'!G116</f>
        <v>0.53120849933598935</v>
      </c>
      <c r="O116" s="74">
        <f>SUM('2. Collected Data'!AO116:AU116)/'2. Collected Data'!G116</f>
        <v>19.407740504648071</v>
      </c>
      <c r="P116" s="55" t="str">
        <f>IF(MAX('2. Collected Data'!AO116:AT116)='2. Collected Data'!AO116,"NaCl",IF(MAX('2. Collected Data'!AP116:AT116)='2. Collected Data'!AP116,"CaCl2",IF(MAX('2. Collected Data'!AQ116:AT116)='2. Collected Data'!AQ116,"MgCl2",IF(MAX('2. Collected Data'!AR116:AT116)='2. Collected Data'!AR116,"Potassium Acetate",IF('2. Collected Data'!AS116&gt;'2. Collected Data'!AT116,"Enhanced Brine","Ag Byproduct")))))</f>
        <v>NaCl</v>
      </c>
      <c r="Q116" s="80" t="str">
        <f>IF('2. Collected Data'!BC116&gt;0,'2. Collected Data'!BC116/'2. Collected Data'!$G116,"")</f>
        <v/>
      </c>
      <c r="R116" s="80" t="str">
        <f>IF('2. Collected Data'!BD116&gt;0,'2. Collected Data'!BD116/'2. Collected Data'!$G116,"")</f>
        <v/>
      </c>
      <c r="S116" s="80">
        <f>IF('2. Collected Data'!BE116&gt;0,'2. Collected Data'!BE116/'2. Collected Data'!$G116,"")</f>
        <v>177.07423638778221</v>
      </c>
      <c r="T116" s="80">
        <f>IF('2. Collected Data'!BF116&gt;0,'2. Collected Data'!BF116/'2. Collected Data'!$G116,"")</f>
        <v>397.12095617529883</v>
      </c>
      <c r="U116" s="82">
        <f>IF(AND('2. Collected Data'!BB116&gt;0,'2. Collected Data'!BH116&gt;0),('2. Collected Data'!BH116-'2. Collected Data'!BB116)/'2. Collected Data'!BH116,"")</f>
        <v>-1.5625E-2</v>
      </c>
    </row>
    <row r="117" spans="1:21" s="56" customFormat="1" ht="11.25" customHeight="1" x14ac:dyDescent="0.15">
      <c r="A117" s="75" t="str">
        <f>'2. Collected Data'!A117</f>
        <v>California</v>
      </c>
      <c r="B117" s="51"/>
      <c r="C117" s="166">
        <f>'2. Collected Data'!G117*'2. Collected Data'!AA117</f>
        <v>49645</v>
      </c>
      <c r="D117" s="50">
        <f>'2. Collected Data'!I117/'3. Calculated Stats'!$C117*1000</f>
        <v>20.646590794641959</v>
      </c>
      <c r="E117" s="50">
        <f>'2. Collected Data'!J117/'3. Calculated Stats'!$C117*1000</f>
        <v>3.8876019740155101</v>
      </c>
      <c r="F117" s="50">
        <f>'2. Collected Data'!K117/'3. Calculated Stats'!$C117*1000</f>
        <v>1.5510121865243227</v>
      </c>
      <c r="G117" s="74">
        <f>('2. Collected Data'!Y117+'2. Collected Data'!Z117)/C117*1000</f>
        <v>30.335381206566623</v>
      </c>
      <c r="H117" s="81">
        <f>IF(SUM('2. Collected Data'!Y117:Z117)&gt;0,(ROUND('2. Collected Data'!Y117/SUM('2. Collected Data'!Y117:Z117),2)),"")</f>
        <v>0.63</v>
      </c>
      <c r="I117" s="81">
        <f>IF(SUM('2. Collected Data'!Y117:Z117)&gt;0,1-H117,"")</f>
        <v>0.37</v>
      </c>
      <c r="J117" s="74">
        <f>IF('2. Collected Data'!AD117&gt;0,'2. Collected Data'!AE117/'2. Collected Data'!AD117,"")</f>
        <v>333.33333333333331</v>
      </c>
      <c r="K117" s="74">
        <f>IF('2. Collected Data'!AF117&gt;0,'2. Collected Data'!AG117/'2. Collected Data'!AF117,"")</f>
        <v>5000</v>
      </c>
      <c r="L117" s="74">
        <f>SUM('2. Collected Data'!AI117:AK117)/'2. Collected Data'!G117</f>
        <v>0.13683150367610031</v>
      </c>
      <c r="M117" s="55" t="str">
        <f>IF(MAX('2. Collected Data'!AI117:AK117)='2. Collected Data'!AI117,"NaCl",IF(MAX('2. Collected Data'!AJ117:AK117)='2. Collected Data'!AJ117,"CaCl2","MgCl2"))</f>
        <v>NaCl</v>
      </c>
      <c r="N117" s="74">
        <f>'2. Collected Data'!AL117/'2. Collected Data'!G117</f>
        <v>0.7266189948635311</v>
      </c>
      <c r="O117" s="74">
        <f>SUM('2. Collected Data'!AO117:AU117)/'2. Collected Data'!G117</f>
        <v>10.498700775506093</v>
      </c>
      <c r="P117" s="55"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Q117" s="80">
        <f>IF('2. Collected Data'!BC117&gt;0,'2. Collected Data'!BC117/'2. Collected Data'!$G117,"")</f>
        <v>191.41266995669253</v>
      </c>
      <c r="R117" s="80">
        <f>IF('2. Collected Data'!BD117&gt;0,'2. Collected Data'!BD117/'2. Collected Data'!$G117,"")</f>
        <v>41.30186322892537</v>
      </c>
      <c r="S117" s="80">
        <f>IF('2. Collected Data'!BE117&gt;0,'2. Collected Data'!BE117/'2. Collected Data'!$G117,"")</f>
        <v>37.030738241514754</v>
      </c>
      <c r="T117" s="80">
        <f>IF('2. Collected Data'!BF117&gt;0,'2. Collected Data'!BF117/'2. Collected Data'!$G117,"")</f>
        <v>274.08143821130022</v>
      </c>
      <c r="U117" s="82" t="str">
        <f>IF(AND('2. Collected Data'!BB117&gt;0,'2. Collected Data'!BH117&gt;0),('2. Collected Data'!BH117-'2. Collected Data'!BB117)/'2. Collected Data'!BH117,"")</f>
        <v/>
      </c>
    </row>
    <row r="118" spans="1:21" s="56" customFormat="1" ht="11.25" customHeight="1" x14ac:dyDescent="0.15">
      <c r="A118" s="75" t="str">
        <f>'2. Collected Data'!A118</f>
        <v>Colorado</v>
      </c>
      <c r="B118" s="51"/>
      <c r="C118" s="166">
        <f>'2. Collected Data'!G118*'2. Collected Data'!AA118</f>
        <v>22540</v>
      </c>
      <c r="D118" s="50">
        <f>'2. Collected Data'!I118/'3. Calculated Stats'!$C118*1000</f>
        <v>39.662821650399287</v>
      </c>
      <c r="E118" s="50">
        <f>'2. Collected Data'!J118/'3. Calculated Stats'!$C118*1000</f>
        <v>3.9485359361135761</v>
      </c>
      <c r="F118" s="50">
        <f>'2. Collected Data'!K118/'3. Calculated Stats'!$C118*1000</f>
        <v>1.5971606033717836</v>
      </c>
      <c r="G118" s="74">
        <f>('2. Collected Data'!Y118+'2. Collected Data'!Z118)/C118*1000</f>
        <v>88.952972493345158</v>
      </c>
      <c r="H118" s="81">
        <f>IF(SUM('2. Collected Data'!Y118:Z118)&gt;0,(ROUND('2. Collected Data'!Y118/SUM('2. Collected Data'!Y118:Z118),2)),"")</f>
        <v>0.93</v>
      </c>
      <c r="I118" s="81">
        <f>IF(SUM('2. Collected Data'!Y118:Z118)&gt;0,1-H118,"")</f>
        <v>6.9999999999999951E-2</v>
      </c>
      <c r="J118" s="74">
        <f>IF('2. Collected Data'!AD118&gt;0,'2. Collected Data'!AE118/'2. Collected Data'!AD118,"")</f>
        <v>1030.0970873786407</v>
      </c>
      <c r="K118" s="74">
        <f>IF('2. Collected Data'!AF118&gt;0,'2. Collected Data'!AG118/'2. Collected Data'!AF118,"")</f>
        <v>43434.982035928144</v>
      </c>
      <c r="L118" s="74">
        <f>SUM('2. Collected Data'!AI118:AK118)/'2. Collected Data'!G118</f>
        <v>9.7889130434782601</v>
      </c>
      <c r="M118" s="55" t="str">
        <f>IF(MAX('2. Collected Data'!AI118:AK118)='2. Collected Data'!AI118,"NaCl",IF(MAX('2. Collected Data'!AJ118:AK118)='2. Collected Data'!AJ118,"CaCl2","MgCl2"))</f>
        <v>MgCl2</v>
      </c>
      <c r="N118" s="74">
        <f>'2. Collected Data'!AL118/'2. Collected Data'!G118</f>
        <v>7.9652173913043481E-2</v>
      </c>
      <c r="O118" s="74">
        <f>SUM('2. Collected Data'!AO118:AU118)/'2. Collected Data'!G118</f>
        <v>590.59799999999996</v>
      </c>
      <c r="P118" s="55"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Q118" s="80">
        <f>IF('2. Collected Data'!BC118&gt;0,'2. Collected Data'!BC118/'2. Collected Data'!$G118,"")</f>
        <v>842.5367826086956</v>
      </c>
      <c r="R118" s="80">
        <f>IF('2. Collected Data'!BD118&gt;0,'2. Collected Data'!BD118/'2. Collected Data'!$G118,"")</f>
        <v>628.94952173913043</v>
      </c>
      <c r="S118" s="80">
        <f>IF('2. Collected Data'!BE118&gt;0,'2. Collected Data'!BE118/'2. Collected Data'!$G118,"")</f>
        <v>1045.6678260869564</v>
      </c>
      <c r="T118" s="80">
        <f>IF('2. Collected Data'!BF118&gt;0,'2. Collected Data'!BF118/'2. Collected Data'!$G118,"")</f>
        <v>2578.3105652173913</v>
      </c>
      <c r="U118" s="82">
        <f>IF(AND('2. Collected Data'!BB118&gt;0,'2. Collected Data'!BH118&gt;0),('2. Collected Data'!BH118-'2. Collected Data'!BB118)/'2. Collected Data'!BH118,"")</f>
        <v>0.28160000000000002</v>
      </c>
    </row>
    <row r="119" spans="1:21" s="56" customFormat="1" ht="11.25" customHeight="1" x14ac:dyDescent="0.15">
      <c r="A119" s="75" t="str">
        <f>'2. Collected Data'!A119</f>
        <v>Connecticut</v>
      </c>
      <c r="B119" s="51"/>
      <c r="C119" s="166">
        <f>'2. Collected Data'!G119*'2. Collected Data'!AA119</f>
        <v>10870</v>
      </c>
      <c r="D119" s="50">
        <f>'2. Collected Data'!I119/'3. Calculated Stats'!$C119*1000</f>
        <v>58.32566697332107</v>
      </c>
      <c r="E119" s="50">
        <f>'2. Collected Data'!J119/'3. Calculated Stats'!$C119*1000</f>
        <v>0.18399264029438822</v>
      </c>
      <c r="F119" s="50">
        <f>'2. Collected Data'!K119/'3. Calculated Stats'!$C119*1000</f>
        <v>1.3799448022079117</v>
      </c>
      <c r="G119" s="74">
        <f>('2. Collected Data'!Y119+'2. Collected Data'!Z119)/C119*1000</f>
        <v>110.02759889604415</v>
      </c>
      <c r="H119" s="81">
        <f>IF(SUM('2. Collected Data'!Y119:Z119)&gt;0,(ROUND('2. Collected Data'!Y119/SUM('2. Collected Data'!Y119:Z119),2)),"")</f>
        <v>1</v>
      </c>
      <c r="I119" s="81">
        <f>IF(SUM('2. Collected Data'!Y119:Z119)&gt;0,1-H119,"")</f>
        <v>0</v>
      </c>
      <c r="J119" s="74">
        <f>IF('2. Collected Data'!AD119&gt;0,'2. Collected Data'!AE119/'2. Collected Data'!AD119,"")</f>
        <v>1546.3917525773195</v>
      </c>
      <c r="K119" s="74">
        <f>IF('2. Collected Data'!AF119&gt;0,'2. Collected Data'!AG119/'2. Collected Data'!AF119,"")</f>
        <v>4853.9325842696626</v>
      </c>
      <c r="L119" s="74">
        <f>SUM('2. Collected Data'!AI119:AK119)/'2. Collected Data'!G119</f>
        <v>21.462741490340388</v>
      </c>
      <c r="M119" s="55" t="str">
        <f>IF(MAX('2. Collected Data'!AI119:AK119)='2. Collected Data'!AI119,"NaCl",IF(MAX('2. Collected Data'!AJ119:AK119)='2. Collected Data'!AJ119,"CaCl2","MgCl2"))</f>
        <v>NaCl</v>
      </c>
      <c r="N119" s="74">
        <f>'2. Collected Data'!AL119/'2. Collected Data'!G119</f>
        <v>0</v>
      </c>
      <c r="O119" s="74">
        <f>SUM('2. Collected Data'!AO119:AU119)/'2. Collected Data'!G119</f>
        <v>136.28334866605337</v>
      </c>
      <c r="P119" s="55"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Q119" s="80">
        <f>IF('2. Collected Data'!BC119&gt;0,'2. Collected Data'!BC119/'2. Collected Data'!$G119,"")</f>
        <v>2366.1453541858327</v>
      </c>
      <c r="R119" s="80" t="str">
        <f>IF('2. Collected Data'!BD119&gt;0,'2. Collected Data'!BD119/'2. Collected Data'!$G119,"")</f>
        <v/>
      </c>
      <c r="S119" s="80">
        <f>IF('2. Collected Data'!BE119&gt;0,'2. Collected Data'!BE119/'2. Collected Data'!$G119,"")</f>
        <v>1647.6540938362466</v>
      </c>
      <c r="T119" s="80">
        <f>IF('2. Collected Data'!BF119&gt;0,'2. Collected Data'!BF119/'2. Collected Data'!$G119,"")</f>
        <v>4575.3449862005518</v>
      </c>
      <c r="U119" s="82">
        <f>IF(AND('2. Collected Data'!BB119&gt;0,'2. Collected Data'!BH119&gt;0),('2. Collected Data'!BH119-'2. Collected Data'!BB119)/'2. Collected Data'!BH119,"")</f>
        <v>0.04</v>
      </c>
    </row>
    <row r="120" spans="1:21" s="56" customFormat="1" ht="11.25" customHeight="1" x14ac:dyDescent="0.15">
      <c r="A120" s="75" t="str">
        <f>'2. Collected Data'!A120</f>
        <v>Delaware</v>
      </c>
      <c r="B120" s="51"/>
      <c r="C120" s="166">
        <f>'2. Collected Data'!G120*'2. Collected Data'!AA120</f>
        <v>13472</v>
      </c>
      <c r="D120" s="50">
        <f>'2. Collected Data'!I120/'3. Calculated Stats'!$C120*1000</f>
        <v>28.429334916864608</v>
      </c>
      <c r="E120" s="50">
        <f>'2. Collected Data'!J120/'3. Calculated Stats'!$C120*1000</f>
        <v>0.8165083135391924</v>
      </c>
      <c r="F120" s="50">
        <f>'2. Collected Data'!K120/'3. Calculated Stats'!$C120*1000</f>
        <v>0.37114014251781474</v>
      </c>
      <c r="G120" s="74">
        <f>('2. Collected Data'!Y120+'2. Collected Data'!Z120)/C120*1000</f>
        <v>24.421021377672211</v>
      </c>
      <c r="H120" s="81">
        <f>IF(SUM('2. Collected Data'!Y120:Z120)&gt;0,(ROUND('2. Collected Data'!Y120/SUM('2. Collected Data'!Y120:Z120),2)),"")</f>
        <v>0.87</v>
      </c>
      <c r="I120" s="81">
        <f>IF(SUM('2. Collected Data'!Y120:Z120)&gt;0,1-H120,"")</f>
        <v>0.13</v>
      </c>
      <c r="J120" s="74">
        <f>IF('2. Collected Data'!AD120&gt;0,'2. Collected Data'!AE120/'2. Collected Data'!AD120,"")</f>
        <v>2457.8947368421054</v>
      </c>
      <c r="K120" s="74">
        <f>IF('2. Collected Data'!AF120&gt;0,'2. Collected Data'!AG120/'2. Collected Data'!AF120,"")</f>
        <v>20000</v>
      </c>
      <c r="L120" s="74">
        <f>SUM('2. Collected Data'!AI120:AK120)/'2. Collected Data'!G120</f>
        <v>6.4949524940617573</v>
      </c>
      <c r="M120" s="55" t="str">
        <f>IF(MAX('2. Collected Data'!AI120:AK120)='2. Collected Data'!AI120,"NaCl",IF(MAX('2. Collected Data'!AJ120:AK120)='2. Collected Data'!AJ120,"CaCl2","MgCl2"))</f>
        <v>NaCl</v>
      </c>
      <c r="N120" s="74">
        <f>'2. Collected Data'!AL120/'2. Collected Data'!G120</f>
        <v>0.19299287410926366</v>
      </c>
      <c r="O120" s="74">
        <f>SUM('2. Collected Data'!AO120:AU120)/'2. Collected Data'!G120</f>
        <v>46.392517814726844</v>
      </c>
      <c r="P120" s="55"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Q120" s="80">
        <f>IF('2. Collected Data'!BC120&gt;0,'2. Collected Data'!BC120/'2. Collected Data'!$G120,"")</f>
        <v>176.06888361045131</v>
      </c>
      <c r="R120" s="80">
        <f>IF('2. Collected Data'!BD120&gt;0,'2. Collected Data'!BD120/'2. Collected Data'!$G120,"")</f>
        <v>54.334916864608076</v>
      </c>
      <c r="S120" s="80">
        <f>IF('2. Collected Data'!BE120&gt;0,'2. Collected Data'!BE120/'2. Collected Data'!$G120,"")</f>
        <v>388.36104513064134</v>
      </c>
      <c r="T120" s="80">
        <f>IF('2. Collected Data'!BF120&gt;0,'2. Collected Data'!BF120/'2. Collected Data'!$G120,"")</f>
        <v>1031.1757719714965</v>
      </c>
      <c r="U120" s="82">
        <f>IF(AND('2. Collected Data'!BB120&gt;0,'2. Collected Data'!BH120&gt;0),('2. Collected Data'!BH120-'2. Collected Data'!BB120)/'2. Collected Data'!BH120,"")</f>
        <v>7.5673971306952498E-2</v>
      </c>
    </row>
    <row r="121" spans="1:21" s="56" customFormat="1" ht="11.25" customHeight="1" x14ac:dyDescent="0.15">
      <c r="A121" s="170" t="str">
        <f>'2. Collected Data'!A121</f>
        <v>District of Columbia</v>
      </c>
      <c r="B121" s="51"/>
      <c r="C121" s="166"/>
      <c r="D121" s="50"/>
      <c r="E121" s="50"/>
      <c r="F121" s="50"/>
      <c r="G121" s="74"/>
      <c r="H121" s="81"/>
      <c r="I121" s="81"/>
      <c r="J121" s="74"/>
      <c r="K121" s="74"/>
      <c r="L121" s="74"/>
      <c r="M121" s="55"/>
      <c r="N121" s="74"/>
      <c r="O121" s="74"/>
      <c r="P121" s="55"/>
      <c r="Q121" s="80"/>
      <c r="R121" s="80"/>
      <c r="S121" s="80"/>
      <c r="T121" s="80"/>
      <c r="U121" s="82"/>
    </row>
    <row r="122" spans="1:21" s="56" customFormat="1" ht="11.25" customHeight="1" x14ac:dyDescent="0.15">
      <c r="A122" s="170" t="str">
        <f>'2. Collected Data'!A122</f>
        <v>Florida</v>
      </c>
      <c r="B122" s="51"/>
      <c r="C122" s="166"/>
      <c r="D122" s="50"/>
      <c r="E122" s="50"/>
      <c r="F122" s="50"/>
      <c r="G122" s="74"/>
      <c r="H122" s="81"/>
      <c r="I122" s="81"/>
      <c r="J122" s="74"/>
      <c r="K122" s="74"/>
      <c r="L122" s="74"/>
      <c r="M122" s="55"/>
      <c r="N122" s="74"/>
      <c r="O122" s="74"/>
      <c r="P122" s="55"/>
      <c r="Q122" s="80"/>
      <c r="R122" s="80"/>
      <c r="S122" s="80"/>
      <c r="T122" s="80"/>
      <c r="U122" s="82"/>
    </row>
    <row r="123" spans="1:21" s="56" customFormat="1" ht="11.25" customHeight="1" x14ac:dyDescent="0.15">
      <c r="A123" s="170" t="str">
        <f>'2. Collected Data'!A123</f>
        <v>Georgia</v>
      </c>
      <c r="B123" s="51"/>
      <c r="C123" s="166"/>
      <c r="D123" s="50"/>
      <c r="E123" s="50"/>
      <c r="F123" s="50"/>
      <c r="G123" s="74"/>
      <c r="H123" s="81"/>
      <c r="I123" s="81"/>
      <c r="J123" s="74"/>
      <c r="K123" s="74"/>
      <c r="L123" s="74"/>
      <c r="M123" s="55"/>
      <c r="N123" s="74"/>
      <c r="O123" s="74"/>
      <c r="P123" s="55"/>
      <c r="Q123" s="80"/>
      <c r="R123" s="80"/>
      <c r="S123" s="80"/>
      <c r="T123" s="80"/>
      <c r="U123" s="82"/>
    </row>
    <row r="124" spans="1:21" s="56" customFormat="1" ht="11.25" customHeight="1" x14ac:dyDescent="0.15">
      <c r="A124" s="170" t="str">
        <f>'2. Collected Data'!A124</f>
        <v>Hawaii</v>
      </c>
      <c r="B124" s="51"/>
      <c r="C124" s="166"/>
      <c r="D124" s="50"/>
      <c r="E124" s="50"/>
      <c r="F124" s="50"/>
      <c r="G124" s="74"/>
      <c r="H124" s="81"/>
      <c r="I124" s="81"/>
      <c r="J124" s="74"/>
      <c r="K124" s="74"/>
      <c r="L124" s="74"/>
      <c r="M124" s="55"/>
      <c r="N124" s="74"/>
      <c r="O124" s="74"/>
      <c r="P124" s="55"/>
      <c r="Q124" s="80"/>
      <c r="R124" s="80"/>
      <c r="S124" s="80"/>
      <c r="T124" s="80"/>
      <c r="U124" s="82"/>
    </row>
    <row r="125" spans="1:21" s="56" customFormat="1" ht="11.25" customHeight="1" x14ac:dyDescent="0.15">
      <c r="A125" s="75" t="str">
        <f>'2. Collected Data'!A125</f>
        <v>Idaho</v>
      </c>
      <c r="B125" s="51"/>
      <c r="C125" s="166">
        <f>'2. Collected Data'!G125*'2. Collected Data'!AA125</f>
        <v>12284</v>
      </c>
      <c r="D125" s="50">
        <f>'2. Collected Data'!I125/'3. Calculated Stats'!$C125*1000</f>
        <v>32.725496580918268</v>
      </c>
      <c r="E125" s="50">
        <f>'2. Collected Data'!J125/'3. Calculated Stats'!$C125*1000</f>
        <v>3.0934549006838163</v>
      </c>
      <c r="F125" s="50">
        <f>'2. Collected Data'!K125/'3. Calculated Stats'!$C125*1000</f>
        <v>1.7909475740801042</v>
      </c>
      <c r="G125" s="74">
        <f>('2. Collected Data'!Y125+'2. Collected Data'!Z125)/C125*1000</f>
        <v>46.401823510257245</v>
      </c>
      <c r="H125" s="81">
        <f>IF(SUM('2. Collected Data'!Y125:Z125)&gt;0,(ROUND('2. Collected Data'!Y125/SUM('2. Collected Data'!Y125:Z125),2)),"")</f>
        <v>1</v>
      </c>
      <c r="I125" s="81">
        <f>IF(SUM('2. Collected Data'!Y125:Z125)&gt;0,1-H125,"")</f>
        <v>0</v>
      </c>
      <c r="J125" s="74">
        <f>IF('2. Collected Data'!AD125&gt;0,'2. Collected Data'!AE125/'2. Collected Data'!AD125,"")</f>
        <v>0</v>
      </c>
      <c r="K125" s="74">
        <f>IF('2. Collected Data'!AF125&gt;0,'2. Collected Data'!AG125/'2. Collected Data'!AF125,"")</f>
        <v>0</v>
      </c>
      <c r="L125" s="74">
        <f>SUM('2. Collected Data'!AI125:AK125)/'2. Collected Data'!G125</f>
        <v>3.1784435037447087</v>
      </c>
      <c r="M125" s="55" t="str">
        <f>IF(MAX('2. Collected Data'!AI125:AK125)='2. Collected Data'!AI125,"NaCl",IF(MAX('2. Collected Data'!AJ125:AK125)='2. Collected Data'!AJ125,"CaCl2","MgCl2"))</f>
        <v>NaCl</v>
      </c>
      <c r="N125" s="74">
        <f>'2. Collected Data'!AL125/'2. Collected Data'!G125</f>
        <v>0.21434386193422339</v>
      </c>
      <c r="O125" s="74">
        <f>SUM('2. Collected Data'!AO125:AU125)/'2. Collected Data'!G125</f>
        <v>326.75113969391077</v>
      </c>
      <c r="P125" s="55"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Q125" s="80" t="str">
        <f>IF('2. Collected Data'!BC125&gt;0,'2. Collected Data'!BC125/'2. Collected Data'!$G125,"")</f>
        <v/>
      </c>
      <c r="R125" s="80" t="str">
        <f>IF('2. Collected Data'!BD125&gt;0,'2. Collected Data'!BD125/'2. Collected Data'!$G125,"")</f>
        <v/>
      </c>
      <c r="S125" s="80" t="str">
        <f>IF('2. Collected Data'!BE125&gt;0,'2. Collected Data'!BE125/'2. Collected Data'!$G125,"")</f>
        <v/>
      </c>
      <c r="T125" s="80" t="str">
        <f>IF('2. Collected Data'!BF125&gt;0,'2. Collected Data'!BF125/'2. Collected Data'!$G125,"")</f>
        <v/>
      </c>
      <c r="U125" s="82">
        <f>IF(AND('2. Collected Data'!BB125&gt;0,'2. Collected Data'!BH125&gt;0),('2. Collected Data'!BH125-'2. Collected Data'!BB125)/'2. Collected Data'!BH125,"")</f>
        <v>0</v>
      </c>
    </row>
    <row r="126" spans="1:21" s="56" customFormat="1" ht="11.25" customHeight="1" x14ac:dyDescent="0.15">
      <c r="A126" s="75" t="str">
        <f>'2. Collected Data'!A126</f>
        <v>Illinois</v>
      </c>
      <c r="B126" s="51"/>
      <c r="C126" s="166">
        <f>'2. Collected Data'!G126*'2. Collected Data'!AA126</f>
        <v>43780</v>
      </c>
      <c r="D126" s="50">
        <f>'2. Collected Data'!I126/'3. Calculated Stats'!$C126*1000</f>
        <v>42.553677478300592</v>
      </c>
      <c r="E126" s="50">
        <f>'2. Collected Data'!J126/'3. Calculated Stats'!$C126*1000</f>
        <v>2.0785746916400183</v>
      </c>
      <c r="F126" s="50">
        <f>'2. Collected Data'!K126/'3. Calculated Stats'!$C126*1000</f>
        <v>9.1365920511649157E-2</v>
      </c>
      <c r="G126" s="74">
        <f>('2. Collected Data'!Y126+'2. Collected Data'!Z126)/C126*1000</f>
        <v>83.736866148926453</v>
      </c>
      <c r="H126" s="81">
        <f>IF(SUM('2. Collected Data'!Y126:Z126)&gt;0,(ROUND('2. Collected Data'!Y126/SUM('2. Collected Data'!Y126:Z126),2)),"")</f>
        <v>0.43</v>
      </c>
      <c r="I126" s="81">
        <f>IF(SUM('2. Collected Data'!Y126:Z126)&gt;0,1-H126,"")</f>
        <v>0.57000000000000006</v>
      </c>
      <c r="J126" s="74">
        <f>IF('2. Collected Data'!AD126&gt;0,'2. Collected Data'!AE126/'2. Collected Data'!AD126,"")</f>
        <v>2529.9479166666665</v>
      </c>
      <c r="K126" s="74">
        <f>IF('2. Collected Data'!AF126&gt;0,'2. Collected Data'!AG126/'2. Collected Data'!AF126,"")</f>
        <v>2000</v>
      </c>
      <c r="L126" s="74">
        <f>SUM('2. Collected Data'!AI126:AK126)/'2. Collected Data'!G126</f>
        <v>12.300137048880767</v>
      </c>
      <c r="M126" s="55" t="str">
        <f>IF(MAX('2. Collected Data'!AI126:AK126)='2. Collected Data'!AI126,"NaCl",IF(MAX('2. Collected Data'!AJ126:AK126)='2. Collected Data'!AJ126,"CaCl2","MgCl2"))</f>
        <v>NaCl</v>
      </c>
      <c r="N126" s="74">
        <f>'2. Collected Data'!AL126/'2. Collected Data'!G126</f>
        <v>0</v>
      </c>
      <c r="O126" s="74">
        <f>SUM('2. Collected Data'!AO126:AU126)/'2. Collected Data'!G126</f>
        <v>57.172224760164461</v>
      </c>
      <c r="P126" s="55"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Q126" s="80">
        <f>IF('2. Collected Data'!BC126&gt;0,'2. Collected Data'!BC126/'2. Collected Data'!$G126,"")</f>
        <v>612.15166742804934</v>
      </c>
      <c r="R126" s="80">
        <f>IF('2. Collected Data'!BD126&gt;0,'2. Collected Data'!BD126/'2. Collected Data'!$G126,"")</f>
        <v>440.84056646870715</v>
      </c>
      <c r="S126" s="80">
        <f>IF('2. Collected Data'!BE126&gt;0,'2. Collected Data'!BE126/'2. Collected Data'!$G126,"")</f>
        <v>584.74189127455463</v>
      </c>
      <c r="T126" s="80">
        <f>IF('2. Collected Data'!BF126&gt;0,'2. Collected Data'!BF126/'2. Collected Data'!$G126,"")</f>
        <v>1637.734125171311</v>
      </c>
      <c r="U126" s="82">
        <f>IF(AND('2. Collected Data'!BB126&gt;0,'2. Collected Data'!BH126&gt;0),('2. Collected Data'!BH126-'2. Collected Data'!BB126)/'2. Collected Data'!BH126,"")</f>
        <v>-3.0769230769230771E-2</v>
      </c>
    </row>
    <row r="127" spans="1:21" s="56" customFormat="1" ht="11.25" customHeight="1" x14ac:dyDescent="0.15">
      <c r="A127" s="75" t="str">
        <f>'2. Collected Data'!A127</f>
        <v>Indiana</v>
      </c>
      <c r="B127" s="51"/>
      <c r="C127" s="166">
        <f>'2. Collected Data'!G127*'2. Collected Data'!AA127</f>
        <v>29203</v>
      </c>
      <c r="D127" s="50">
        <f>'2. Collected Data'!I127/'3. Calculated Stats'!$C127*1000</f>
        <v>37.667362942163479</v>
      </c>
      <c r="E127" s="50">
        <f>'2. Collected Data'!J127/'3. Calculated Stats'!$C127*1000</f>
        <v>0</v>
      </c>
      <c r="F127" s="50">
        <f>'2. Collected Data'!K127/'3. Calculated Stats'!$C127*1000</f>
        <v>0</v>
      </c>
      <c r="G127" s="74">
        <f>('2. Collected Data'!Y127+'2. Collected Data'!Z127)/C127*1000</f>
        <v>46.056911961099885</v>
      </c>
      <c r="H127" s="81">
        <f>IF(SUM('2. Collected Data'!Y127:Z127)&gt;0,(ROUND('2. Collected Data'!Y127/SUM('2. Collected Data'!Y127:Z127),2)),"")</f>
        <v>0.89</v>
      </c>
      <c r="I127" s="81">
        <f>IF(SUM('2. Collected Data'!Y127:Z127)&gt;0,1-H127,"")</f>
        <v>0.10999999999999999</v>
      </c>
      <c r="J127" s="74">
        <f>IF('2. Collected Data'!AD127&gt;0,'2. Collected Data'!AE127/'2. Collected Data'!AD127,"")</f>
        <v>3183.3333333333335</v>
      </c>
      <c r="K127" s="74">
        <f>IF('2. Collected Data'!AF127&gt;0,'2. Collected Data'!AG127/'2. Collected Data'!AF127,"")</f>
        <v>11666.666666666666</v>
      </c>
      <c r="L127" s="74">
        <f>SUM('2. Collected Data'!AI127:AK127)/'2. Collected Data'!G127</f>
        <v>9.5298428243673587</v>
      </c>
      <c r="M127" s="55" t="str">
        <f>IF(MAX('2. Collected Data'!AI127:AK127)='2. Collected Data'!AI127,"NaCl",IF(MAX('2. Collected Data'!AJ127:AK127)='2. Collected Data'!AJ127,"CaCl2","MgCl2"))</f>
        <v>NaCl</v>
      </c>
      <c r="N127" s="74">
        <f>'2. Collected Data'!AL127/'2. Collected Data'!G127</f>
        <v>0</v>
      </c>
      <c r="O127" s="74">
        <f>SUM('2. Collected Data'!AO127:AU127)/'2. Collected Data'!G127</f>
        <v>177.93240420504742</v>
      </c>
      <c r="P127" s="55"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Q127" s="80" t="str">
        <f>IF('2. Collected Data'!BC127&gt;0,'2. Collected Data'!BC127/'2. Collected Data'!$G127,"")</f>
        <v/>
      </c>
      <c r="R127" s="80" t="str">
        <f>IF('2. Collected Data'!BD127&gt;0,'2. Collected Data'!BD127/'2. Collected Data'!$G127,"")</f>
        <v/>
      </c>
      <c r="S127" s="80" t="str">
        <f>IF('2. Collected Data'!BE127&gt;0,'2. Collected Data'!BE127/'2. Collected Data'!$G127,"")</f>
        <v/>
      </c>
      <c r="T127" s="80">
        <f>IF('2. Collected Data'!BF127&gt;0,'2. Collected Data'!BF127/'2. Collected Data'!$G127,"")</f>
        <v>1379.9952059719892</v>
      </c>
      <c r="U127" s="82">
        <f>IF(AND('2. Collected Data'!BB127&gt;0,'2. Collected Data'!BH127&gt;0),('2. Collected Data'!BH127-'2. Collected Data'!BB127)/'2. Collected Data'!BH127,"")</f>
        <v>0</v>
      </c>
    </row>
    <row r="128" spans="1:21" s="56" customFormat="1" ht="11.25" customHeight="1" x14ac:dyDescent="0.15">
      <c r="A128" s="75" t="str">
        <f>'2. Collected Data'!A128</f>
        <v>Iowa</v>
      </c>
      <c r="B128" s="51"/>
      <c r="C128" s="166">
        <f>'2. Collected Data'!G128*'2. Collected Data'!AA128</f>
        <v>23157.119999999999</v>
      </c>
      <c r="D128" s="50">
        <f>'2. Collected Data'!I128/'3. Calculated Stats'!$C128*1000</f>
        <v>38.519470469557533</v>
      </c>
      <c r="E128" s="50">
        <f>'2. Collected Data'!J128/'3. Calculated Stats'!$C128*1000</f>
        <v>2.2887129314871628</v>
      </c>
      <c r="F128" s="50">
        <f>'2. Collected Data'!K128/'3. Calculated Stats'!$C128*1000</f>
        <v>3.8001271315258549</v>
      </c>
      <c r="G128" s="74">
        <f>('2. Collected Data'!Y128+'2. Collected Data'!Z128)/C128*1000</f>
        <v>69.265953624630356</v>
      </c>
      <c r="H128" s="81">
        <f>IF(SUM('2. Collected Data'!Y128:Z128)&gt;0,(ROUND('2. Collected Data'!Y128/SUM('2. Collected Data'!Y128:Z128),2)),"")</f>
        <v>0.7</v>
      </c>
      <c r="I128" s="81">
        <f>IF(SUM('2. Collected Data'!Y128:Z128)&gt;0,1-H128,"")</f>
        <v>0.30000000000000004</v>
      </c>
      <c r="J128" s="74">
        <f>IF('2. Collected Data'!AD128&gt;0,'2. Collected Data'!AE128/'2. Collected Data'!AD128,"")</f>
        <v>2035.3211009174313</v>
      </c>
      <c r="K128" s="74">
        <f>IF('2. Collected Data'!AF128&gt;0,'2. Collected Data'!AG128/'2. Collected Data'!AF128,"")</f>
        <v>26146.788990825688</v>
      </c>
      <c r="L128" s="74">
        <f>SUM('2. Collected Data'!AI128:AK128)/'2. Collected Data'!G128</f>
        <v>5.172581046347732</v>
      </c>
      <c r="M128" s="55" t="str">
        <f>IF(MAX('2. Collected Data'!AI128:AK128)='2. Collected Data'!AI128,"NaCl",IF(MAX('2. Collected Data'!AJ128:AK128)='2. Collected Data'!AJ128,"CaCl2","MgCl2"))</f>
        <v>NaCl</v>
      </c>
      <c r="N128" s="74">
        <f>'2. Collected Data'!AL128/'2. Collected Data'!G128</f>
        <v>0.8224442417709974</v>
      </c>
      <c r="O128" s="74">
        <f>SUM('2. Collected Data'!AO128:AU128)/'2. Collected Data'!G128</f>
        <v>775.23186302959948</v>
      </c>
      <c r="P128" s="55"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Q128" s="80">
        <f>IF('2. Collected Data'!BC128&gt;0,'2. Collected Data'!BC128/'2. Collected Data'!$G128,"")</f>
        <v>403.21561230412073</v>
      </c>
      <c r="R128" s="80">
        <f>IF('2. Collected Data'!BD128&gt;0,'2. Collected Data'!BD128/'2. Collected Data'!$G128,"")</f>
        <v>247.17656081585275</v>
      </c>
      <c r="S128" s="80">
        <f>IF('2. Collected Data'!BE128&gt;0,'2. Collected Data'!BE128/'2. Collected Data'!$G128,"")</f>
        <v>395.13871154962277</v>
      </c>
      <c r="T128" s="80">
        <f>IF('2. Collected Data'!BF128&gt;0,'2. Collected Data'!BF128/'2. Collected Data'!$G128,"")</f>
        <v>1045.5308846695962</v>
      </c>
      <c r="U128" s="82" t="str">
        <f>IF(AND('2. Collected Data'!BB128&gt;0,'2. Collected Data'!BH128&gt;0),('2. Collected Data'!BH128-'2. Collected Data'!BB128)/'2. Collected Data'!BH128,"")</f>
        <v/>
      </c>
    </row>
    <row r="129" spans="1:21" s="56" customFormat="1" ht="11.25" customHeight="1" x14ac:dyDescent="0.15">
      <c r="A129" s="75" t="str">
        <f>'2. Collected Data'!A129</f>
        <v>Kansas</v>
      </c>
      <c r="B129" s="51"/>
      <c r="C129" s="166">
        <f>'2. Collected Data'!G129*'2. Collected Data'!AA129</f>
        <v>25300</v>
      </c>
      <c r="D129" s="50">
        <f>'2. Collected Data'!I129/'3. Calculated Stats'!$C129*1000</f>
        <v>23.359683794466402</v>
      </c>
      <c r="E129" s="50">
        <f>'2. Collected Data'!J129/'3. Calculated Stats'!$C129*1000</f>
        <v>4.5059288537549413</v>
      </c>
      <c r="F129" s="50">
        <f>'2. Collected Data'!K129/'3. Calculated Stats'!$C129*1000</f>
        <v>0.15810276679841898</v>
      </c>
      <c r="G129" s="74">
        <f>('2. Collected Data'!Y129+'2. Collected Data'!Z129)/C129*1000</f>
        <v>51.976284584980235</v>
      </c>
      <c r="H129" s="81">
        <f>IF(SUM('2. Collected Data'!Y129:Z129)&gt;0,(ROUND('2. Collected Data'!Y129/SUM('2. Collected Data'!Y129:Z129),2)),"")</f>
        <v>0.99</v>
      </c>
      <c r="I129" s="81">
        <f>IF(SUM('2. Collected Data'!Y129:Z129)&gt;0,1-H129,"")</f>
        <v>1.0000000000000009E-2</v>
      </c>
      <c r="J129" s="74">
        <f>IF('2. Collected Data'!AD129&gt;0,'2. Collected Data'!AE129/'2. Collected Data'!AD129,"")</f>
        <v>613.49693251533745</v>
      </c>
      <c r="K129" s="74">
        <f>IF('2. Collected Data'!AF129&gt;0,'2. Collected Data'!AG129/'2. Collected Data'!AF129,"")</f>
        <v>16000</v>
      </c>
      <c r="L129" s="74">
        <f>SUM('2. Collected Data'!AI129:AK129)/'2. Collected Data'!G129</f>
        <v>3.3596837944664033</v>
      </c>
      <c r="M129" s="55" t="str">
        <f>IF(MAX('2. Collected Data'!AI129:AK129)='2. Collected Data'!AI129,"NaCl",IF(MAX('2. Collected Data'!AJ129:AK129)='2. Collected Data'!AJ129,"CaCl2","MgCl2"))</f>
        <v>NaCl</v>
      </c>
      <c r="N129" s="74">
        <f>'2. Collected Data'!AL129/'2. Collected Data'!G129</f>
        <v>1.7786561264822134</v>
      </c>
      <c r="O129" s="74">
        <f>SUM('2. Collected Data'!AO129:AU129)/'2. Collected Data'!G129</f>
        <v>159.28853754940712</v>
      </c>
      <c r="P129" s="55"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Q129" s="80">
        <f>IF('2. Collected Data'!BC129&gt;0,'2. Collected Data'!BC129/'2. Collected Data'!$G129,"")</f>
        <v>264.82213438735175</v>
      </c>
      <c r="R129" s="80">
        <f>IF('2. Collected Data'!BD129&gt;0,'2. Collected Data'!BD129/'2. Collected Data'!$G129,"")</f>
        <v>209.48616600790513</v>
      </c>
      <c r="S129" s="80">
        <f>IF('2. Collected Data'!BE129&gt;0,'2. Collected Data'!BE129/'2. Collected Data'!$G129,"")</f>
        <v>166.00790513833991</v>
      </c>
      <c r="T129" s="80">
        <f>IF('2. Collected Data'!BF129&gt;0,'2. Collected Data'!BF129/'2. Collected Data'!$G129,"")</f>
        <v>632.41106719367588</v>
      </c>
      <c r="U129" s="82">
        <f>IF(AND('2. Collected Data'!BB129&gt;0,'2. Collected Data'!BH129&gt;0),('2. Collected Data'!BH129-'2. Collected Data'!BB129)/'2. Collected Data'!BH129,"")</f>
        <v>0</v>
      </c>
    </row>
    <row r="130" spans="1:21" s="56" customFormat="1" ht="11.25" customHeight="1" x14ac:dyDescent="0.15">
      <c r="A130" s="170" t="str">
        <f>'2. Collected Data'!A130</f>
        <v>Kentucky</v>
      </c>
      <c r="B130" s="51"/>
      <c r="C130" s="166"/>
      <c r="D130" s="50"/>
      <c r="E130" s="50"/>
      <c r="F130" s="50"/>
      <c r="G130" s="74"/>
      <c r="H130" s="81"/>
      <c r="I130" s="81"/>
      <c r="J130" s="74"/>
      <c r="K130" s="74"/>
      <c r="L130" s="74"/>
      <c r="M130" s="55"/>
      <c r="N130" s="74"/>
      <c r="O130" s="74"/>
      <c r="P130" s="55"/>
      <c r="Q130" s="80"/>
      <c r="R130" s="80"/>
      <c r="S130" s="80"/>
      <c r="T130" s="80"/>
      <c r="U130" s="82"/>
    </row>
    <row r="131" spans="1:21" s="56" customFormat="1" ht="11.25" customHeight="1" x14ac:dyDescent="0.15">
      <c r="A131" s="75" t="str">
        <f>'2. Collected Data'!A131</f>
        <v>Louisiana</v>
      </c>
      <c r="B131" s="51"/>
      <c r="C131" s="166">
        <f>'2. Collected Data'!G131*'2. Collected Data'!AA131</f>
        <v>39300</v>
      </c>
      <c r="D131" s="50">
        <f>'2. Collected Data'!I131/'3. Calculated Stats'!$C131*1000</f>
        <v>0</v>
      </c>
      <c r="E131" s="50">
        <f>'2. Collected Data'!J131/'3. Calculated Stats'!$C131*1000</f>
        <v>1.2213740458015268</v>
      </c>
      <c r="F131" s="50">
        <f>'2. Collected Data'!K131/'3. Calculated Stats'!$C131*1000</f>
        <v>0</v>
      </c>
      <c r="G131" s="74">
        <f>('2. Collected Data'!Y131+'2. Collected Data'!Z131)/C131*1000</f>
        <v>25.445292620865139</v>
      </c>
      <c r="H131" s="81">
        <f>IF(SUM('2. Collected Data'!Y131:Z131)&gt;0,(ROUND('2. Collected Data'!Y131/SUM('2. Collected Data'!Y131:Z131),2)),"")</f>
        <v>1</v>
      </c>
      <c r="I131" s="81">
        <f>IF(SUM('2. Collected Data'!Y131:Z131)&gt;0,1-H131,"")</f>
        <v>0</v>
      </c>
      <c r="J131" s="74">
        <f>IF('2. Collected Data'!AD131&gt;0,'2. Collected Data'!AE131/'2. Collected Data'!AD131,"")</f>
        <v>94.594594594594597</v>
      </c>
      <c r="K131" s="74">
        <f>IF('2. Collected Data'!AF131&gt;0,'2. Collected Data'!AG131/'2. Collected Data'!AF131,"")</f>
        <v>4966.666666666667</v>
      </c>
      <c r="L131" s="74">
        <f>SUM('2. Collected Data'!AI131:AK131)/'2. Collected Data'!G131</f>
        <v>2.9567430025445294E-2</v>
      </c>
      <c r="M131" s="55" t="str">
        <f>IF(MAX('2. Collected Data'!AI131:AK131)='2. Collected Data'!AI131,"NaCl",IF(MAX('2. Collected Data'!AJ131:AK131)='2. Collected Data'!AJ131,"CaCl2","MgCl2"))</f>
        <v>NaCl</v>
      </c>
      <c r="N131" s="74">
        <f>'2. Collected Data'!AL131/'2. Collected Data'!G131</f>
        <v>0</v>
      </c>
      <c r="O131" s="74">
        <f>SUM('2. Collected Data'!AO131:AU131)/'2. Collected Data'!G131</f>
        <v>0.67849872773536901</v>
      </c>
      <c r="P131" s="55" t="str">
        <f>IF(MAX('2. Collected Data'!AO131:AT131)='2. Collected Data'!AO131,"NaCl",IF(MAX('2. Collected Data'!AP131:AT131)='2. Collected Data'!AP131,"CaCl2",IF(MAX('2. Collected Data'!AQ131:AT131)='2. Collected Data'!AQ131,"MgCl2",IF(MAX('2. Collected Data'!AR131:AT131)='2. Collected Data'!AR131,"Potassium Acetate",IF('2. Collected Data'!AS131&gt;'2. Collected Data'!AT131,"Enhanced Brine","Ag Byproduct")))))</f>
        <v>NaCl</v>
      </c>
      <c r="Q131" s="80">
        <f>IF('2. Collected Data'!BC131&gt;0,'2. Collected Data'!BC131/'2. Collected Data'!$G131,"")</f>
        <v>48.306972010178114</v>
      </c>
      <c r="R131" s="80">
        <f>IF('2. Collected Data'!BD131&gt;0,'2. Collected Data'!BD131/'2. Collected Data'!$G131,"")</f>
        <v>18.619796437659033</v>
      </c>
      <c r="S131" s="80">
        <f>IF('2. Collected Data'!BE131&gt;0,'2. Collected Data'!BE131/'2. Collected Data'!$G131,"")</f>
        <v>6.7113740458015263</v>
      </c>
      <c r="T131" s="80">
        <f>IF('2. Collected Data'!BF131&gt;0,'2. Collected Data'!BF131/'2. Collected Data'!$G131,"")</f>
        <v>73.638142493638682</v>
      </c>
      <c r="U131" s="82" t="str">
        <f>IF(AND('2. Collected Data'!BB131&gt;0,'2. Collected Data'!BH131&gt;0),('2. Collected Data'!BH131-'2. Collected Data'!BB131)/'2. Collected Data'!BH131,"")</f>
        <v/>
      </c>
    </row>
    <row r="132" spans="1:21" s="56" customFormat="1" ht="11.25" customHeight="1" x14ac:dyDescent="0.15">
      <c r="A132" s="75" t="str">
        <f>'2. Collected Data'!A132</f>
        <v>Maine</v>
      </c>
      <c r="B132" s="51"/>
      <c r="C132" s="166">
        <f>'2. Collected Data'!G132*'2. Collected Data'!AA132</f>
        <v>7802</v>
      </c>
      <c r="D132" s="50">
        <f>'2. Collected Data'!I132/'3. Calculated Stats'!$C132*1000</f>
        <v>51.397077672391696</v>
      </c>
      <c r="E132" s="50">
        <f>'2. Collected Data'!J132/'3. Calculated Stats'!$C132*1000</f>
        <v>2.8197897974878239</v>
      </c>
      <c r="F132" s="50">
        <f>'2. Collected Data'!K132/'3. Calculated Stats'!$C132*1000</f>
        <v>1.5380671622660858</v>
      </c>
      <c r="G132" s="74">
        <f>('2. Collected Data'!Y132+'2. Collected Data'!Z132)/C132*1000</f>
        <v>125.2243014611638</v>
      </c>
      <c r="H132" s="81">
        <f>IF(SUM('2. Collected Data'!Y132:Z132)&gt;0,(ROUND('2. Collected Data'!Y132/SUM('2. Collected Data'!Y132:Z132),2)),"")</f>
        <v>1</v>
      </c>
      <c r="I132" s="81">
        <f>IF(SUM('2. Collected Data'!Y132:Z132)&gt;0,1-H132,"")</f>
        <v>0</v>
      </c>
      <c r="J132" s="74">
        <f>IF('2. Collected Data'!AD132&gt;0,'2. Collected Data'!AE132/'2. Collected Data'!AD132,"")</f>
        <v>850</v>
      </c>
      <c r="K132" s="74">
        <f>IF('2. Collected Data'!AF132&gt;0,'2. Collected Data'!AG132/'2. Collected Data'!AF132,"")</f>
        <v>8250</v>
      </c>
      <c r="L132" s="74">
        <f>SUM('2. Collected Data'!AI132:AK132)/'2. Collected Data'!G132</f>
        <v>15.948554216867469</v>
      </c>
      <c r="M132" s="55" t="str">
        <f>IF(MAX('2. Collected Data'!AI132:AK132)='2. Collected Data'!AI132,"NaCl",IF(MAX('2. Collected Data'!AJ132:AK132)='2. Collected Data'!AJ132,"CaCl2","MgCl2"))</f>
        <v>NaCl</v>
      </c>
      <c r="N132" s="74">
        <f>'2. Collected Data'!AL132/'2. Collected Data'!G132</f>
        <v>3.0120481927710845</v>
      </c>
      <c r="O132" s="74">
        <f>SUM('2. Collected Data'!AO132:AU132)/'2. Collected Data'!G132</f>
        <v>155.42168674698794</v>
      </c>
      <c r="P132" s="55"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Q132" s="80">
        <f>IF('2. Collected Data'!BC132&gt;0,'2. Collected Data'!BC132/'2. Collected Data'!$G132,"")</f>
        <v>1112.0481927710844</v>
      </c>
      <c r="R132" s="80">
        <f>IF('2. Collected Data'!BD132&gt;0,'2. Collected Data'!BD132/'2. Collected Data'!$G132,"")</f>
        <v>1341.8072289156626</v>
      </c>
      <c r="S132" s="80">
        <f>IF('2. Collected Data'!BE132&gt;0,'2. Collected Data'!BE132/'2. Collected Data'!$G132,"")</f>
        <v>1133.0120481927711</v>
      </c>
      <c r="T132" s="80">
        <f>IF('2. Collected Data'!BF132&gt;0,'2. Collected Data'!BF132/'2. Collected Data'!$G132,"")</f>
        <v>3790.9638554216867</v>
      </c>
      <c r="U132" s="82">
        <f>IF(AND('2. Collected Data'!BB132&gt;0,'2. Collected Data'!BH132&gt;0),('2. Collected Data'!BH132-'2. Collected Data'!BB132)/'2. Collected Data'!BH132,"")</f>
        <v>3.8301662707838455E-2</v>
      </c>
    </row>
    <row r="133" spans="1:21" s="56" customFormat="1" ht="11.25" customHeight="1" x14ac:dyDescent="0.15">
      <c r="A133" s="170" t="str">
        <f>'2. Collected Data'!A133</f>
        <v>Maryland</v>
      </c>
      <c r="B133" s="51"/>
      <c r="C133" s="166"/>
      <c r="D133" s="50"/>
      <c r="E133" s="50"/>
      <c r="F133" s="50"/>
      <c r="G133" s="74"/>
      <c r="H133" s="81"/>
      <c r="I133" s="81"/>
      <c r="J133" s="74"/>
      <c r="K133" s="74"/>
      <c r="L133" s="74"/>
      <c r="M133" s="55"/>
      <c r="N133" s="74"/>
      <c r="O133" s="74"/>
      <c r="P133" s="55"/>
      <c r="Q133" s="80"/>
      <c r="R133" s="80"/>
      <c r="S133" s="80"/>
      <c r="T133" s="80"/>
      <c r="U133" s="82"/>
    </row>
    <row r="134" spans="1:21" s="56" customFormat="1" ht="11.25" customHeight="1" x14ac:dyDescent="0.15">
      <c r="A134" s="75" t="str">
        <f>'2. Collected Data'!A134</f>
        <v>Massachusetts</v>
      </c>
      <c r="B134" s="51"/>
      <c r="C134" s="166">
        <f>'2. Collected Data'!G134*'2. Collected Data'!AA134</f>
        <v>2100</v>
      </c>
      <c r="D134" s="50">
        <f>'2. Collected Data'!I134/'3. Calculated Stats'!$C134*1000</f>
        <v>119.04761904761904</v>
      </c>
      <c r="E134" s="50">
        <f>'2. Collected Data'!J134/'3. Calculated Stats'!$C134*1000</f>
        <v>2.8571428571428572</v>
      </c>
      <c r="F134" s="50">
        <f>'2. Collected Data'!K134/'3. Calculated Stats'!$C134*1000</f>
        <v>7.1428571428571423</v>
      </c>
      <c r="G134" s="74">
        <f>('2. Collected Data'!Y134+'2. Collected Data'!Z134)/C134*1000</f>
        <v>345.23809523809524</v>
      </c>
      <c r="H134" s="81">
        <f>IF(SUM('2. Collected Data'!Y134:Z134)&gt;0,(ROUND('2. Collected Data'!Y134/SUM('2. Collected Data'!Y134:Z134),2)),"")</f>
        <v>1</v>
      </c>
      <c r="I134" s="81">
        <f>IF(SUM('2. Collected Data'!Y134:Z134)&gt;0,1-H134,"")</f>
        <v>0</v>
      </c>
      <c r="J134" s="74">
        <f>IF('2. Collected Data'!AD134&gt;0,'2. Collected Data'!AE134/'2. Collected Data'!AD134,"")</f>
        <v>2678.5714285714284</v>
      </c>
      <c r="K134" s="74">
        <f>IF('2. Collected Data'!AF134&gt;0,'2. Collected Data'!AG134/'2. Collected Data'!AF134,"")</f>
        <v>3571.4285714285716</v>
      </c>
      <c r="L134" s="74">
        <f>SUM('2. Collected Data'!AI134:AK134)/'2. Collected Data'!G134</f>
        <v>29.22604761904762</v>
      </c>
      <c r="M134" s="55" t="str">
        <f>IF(MAX('2. Collected Data'!AI134:AK134)='2. Collected Data'!AI134,"NaCl",IF(MAX('2. Collected Data'!AJ134:AK134)='2. Collected Data'!AJ134,"CaCl2","MgCl2"))</f>
        <v>NaCl</v>
      </c>
      <c r="N134" s="74">
        <f>'2. Collected Data'!AL134/'2. Collected Data'!G134</f>
        <v>0.23809523809523808</v>
      </c>
      <c r="O134" s="74">
        <f>SUM('2. Collected Data'!AO134:AU134)/'2. Collected Data'!G134</f>
        <v>94.400619047619045</v>
      </c>
      <c r="P134" s="55"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Q134" s="80">
        <f>IF('2. Collected Data'!BC134&gt;0,'2. Collected Data'!BC134/'2. Collected Data'!$G134,"")</f>
        <v>787.53323809523806</v>
      </c>
      <c r="R134" s="80">
        <f>IF('2. Collected Data'!BD134&gt;0,'2. Collected Data'!BD134/'2. Collected Data'!$G134,"")</f>
        <v>4706.1930000000002</v>
      </c>
      <c r="S134" s="80" t="str">
        <f>IF('2. Collected Data'!BE134&gt;0,'2. Collected Data'!BE134/'2. Collected Data'!$G134,"")</f>
        <v/>
      </c>
      <c r="T134" s="80">
        <f>IF('2. Collected Data'!BF134&gt;0,'2. Collected Data'!BF134/'2. Collected Data'!$G134,"")</f>
        <v>7671.8149999999996</v>
      </c>
      <c r="U134" s="82">
        <f>IF(AND('2. Collected Data'!BB134&gt;0,'2. Collected Data'!BH134&gt;0),('2. Collected Data'!BH134-'2. Collected Data'!BB134)/'2. Collected Data'!BH134,"")</f>
        <v>2.6666666666666668E-2</v>
      </c>
    </row>
    <row r="135" spans="1:21" s="56" customFormat="1" ht="11.25" customHeight="1" x14ac:dyDescent="0.15">
      <c r="A135" s="75" t="str">
        <f>'2. Collected Data'!A135</f>
        <v>Michigan</v>
      </c>
      <c r="B135" s="51"/>
      <c r="C135" s="166">
        <f>'2. Collected Data'!G135*'2. Collected Data'!AA135</f>
        <v>7570.75</v>
      </c>
      <c r="D135" s="50">
        <f>'2. Collected Data'!I135/'3. Calculated Stats'!$C135*1000</f>
        <v>41.739589868903344</v>
      </c>
      <c r="E135" s="50">
        <f>'2. Collected Data'!J135/'3. Calculated Stats'!$C135*1000</f>
        <v>2.9059208136578278</v>
      </c>
      <c r="F135" s="50">
        <f>'2. Collected Data'!K135/'3. Calculated Stats'!$C135*1000</f>
        <v>1.0566984776937556</v>
      </c>
      <c r="G135" s="74">
        <f>('2. Collected Data'!Y135+'2. Collected Data'!Z135)/C135*1000</f>
        <v>69.345837598652707</v>
      </c>
      <c r="H135" s="81">
        <f>IF(SUM('2. Collected Data'!Y135:Z135)&gt;0,(ROUND('2. Collected Data'!Y135/SUM('2. Collected Data'!Y135:Z135),2)),"")</f>
        <v>0.72</v>
      </c>
      <c r="I135" s="81">
        <f>IF(SUM('2. Collected Data'!Y135:Z135)&gt;0,1-H135,"")</f>
        <v>0.28000000000000003</v>
      </c>
      <c r="J135" s="74" t="str">
        <f>IF('2. Collected Data'!AD135&gt;0,'2. Collected Data'!AE135/'2. Collected Data'!AD135,"")</f>
        <v/>
      </c>
      <c r="K135" s="74" t="str">
        <f>IF('2. Collected Data'!AF135&gt;0,'2. Collected Data'!AG135/'2. Collected Data'!AF135,"")</f>
        <v/>
      </c>
      <c r="L135" s="74">
        <f>SUM('2. Collected Data'!AI135:AK135)/'2. Collected Data'!G135</f>
        <v>15.739589868903344</v>
      </c>
      <c r="M135" s="55" t="str">
        <f>IF(MAX('2. Collected Data'!AI135:AK135)='2. Collected Data'!AI135,"NaCl",IF(MAX('2. Collected Data'!AJ135:AK135)='2. Collected Data'!AJ135,"CaCl2","MgCl2"))</f>
        <v>NaCl</v>
      </c>
      <c r="N135" s="74">
        <f>'2. Collected Data'!AL135/'2. Collected Data'!G135</f>
        <v>2.9917775649704454</v>
      </c>
      <c r="O135" s="74">
        <f>SUM('2. Collected Data'!AO135:AU135)/'2. Collected Data'!G135</f>
        <v>82.32341577782914</v>
      </c>
      <c r="P135" s="55"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Q135" s="80" t="str">
        <f>IF('2. Collected Data'!BC135&gt;0,'2. Collected Data'!BC135/'2. Collected Data'!$G135,"")</f>
        <v/>
      </c>
      <c r="R135" s="80" t="str">
        <f>IF('2. Collected Data'!BD135&gt;0,'2. Collected Data'!BD135/'2. Collected Data'!$G135,"")</f>
        <v/>
      </c>
      <c r="S135" s="80" t="str">
        <f>IF('2. Collected Data'!BE135&gt;0,'2. Collected Data'!BE135/'2. Collected Data'!$G135,"")</f>
        <v/>
      </c>
      <c r="T135" s="80">
        <f>IF('2. Collected Data'!BF135&gt;0,'2. Collected Data'!BF135/'2. Collected Data'!$G135,"")</f>
        <v>3632.401017072285</v>
      </c>
      <c r="U135" s="82">
        <f>IF(AND('2. Collected Data'!BB135&gt;0,'2. Collected Data'!BH135&gt;0),('2. Collected Data'!BH135-'2. Collected Data'!BB135)/'2. Collected Data'!BH135,"")</f>
        <v>-8.5078318219291071E-2</v>
      </c>
    </row>
    <row r="136" spans="1:21" s="56" customFormat="1" ht="11.25" customHeight="1" x14ac:dyDescent="0.15">
      <c r="A136" s="75" t="str">
        <f>'2. Collected Data'!A136</f>
        <v>Minnesota</v>
      </c>
      <c r="B136" s="51"/>
      <c r="C136" s="166">
        <f>'2. Collected Data'!G136*'2. Collected Data'!AA136</f>
        <v>30546</v>
      </c>
      <c r="D136" s="50">
        <f>'2. Collected Data'!I136/'3. Calculated Stats'!$C136*1000</f>
        <v>27.466771426700713</v>
      </c>
      <c r="E136" s="50">
        <f>'2. Collected Data'!J136/'3. Calculated Stats'!$C136*1000</f>
        <v>0</v>
      </c>
      <c r="F136" s="50">
        <f>'2. Collected Data'!K136/'3. Calculated Stats'!$C136*1000</f>
        <v>0</v>
      </c>
      <c r="G136" s="74">
        <f>('2. Collected Data'!Y136+'2. Collected Data'!Z136)/C136*1000</f>
        <v>60.269757087671053</v>
      </c>
      <c r="H136" s="81">
        <f>IF(SUM('2. Collected Data'!Y136:Z136)&gt;0,(ROUND('2. Collected Data'!Y136/SUM('2. Collected Data'!Y136:Z136),2)),"")</f>
        <v>0.82</v>
      </c>
      <c r="I136" s="81">
        <f>IF(SUM('2. Collected Data'!Y136:Z136)&gt;0,1-H136,"")</f>
        <v>0.18000000000000005</v>
      </c>
      <c r="J136" s="74">
        <f>IF('2. Collected Data'!AD136&gt;0,'2. Collected Data'!AE136/'2. Collected Data'!AD136,"")</f>
        <v>0</v>
      </c>
      <c r="K136" s="74">
        <f>IF('2. Collected Data'!AF136&gt;0,'2. Collected Data'!AG136/'2. Collected Data'!AF136,"")</f>
        <v>0</v>
      </c>
      <c r="L136" s="74">
        <f>SUM('2. Collected Data'!AI136:AK136)/'2. Collected Data'!G136</f>
        <v>5.6926602501145815</v>
      </c>
      <c r="M136" s="55" t="str">
        <f>IF(MAX('2. Collected Data'!AI136:AK136)='2. Collected Data'!AI136,"NaCl",IF(MAX('2. Collected Data'!AJ136:AK136)='2. Collected Data'!AJ136,"CaCl2","MgCl2"))</f>
        <v>NaCl</v>
      </c>
      <c r="N136" s="74">
        <f>'2. Collected Data'!AL136/'2. Collected Data'!G136</f>
        <v>1.3029529234597002</v>
      </c>
      <c r="O136" s="74">
        <f>SUM('2. Collected Data'!AO136:AU136)/'2. Collected Data'!G136</f>
        <v>82.041871276108168</v>
      </c>
      <c r="P136" s="55"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Q136" s="80">
        <f>IF('2. Collected Data'!BC136&gt;0,'2. Collected Data'!BC136/'2. Collected Data'!$G136,"")</f>
        <v>892.20650821711513</v>
      </c>
      <c r="R136" s="80">
        <f>IF('2. Collected Data'!BD136&gt;0,'2. Collected Data'!BD136/'2. Collected Data'!$G136,"")</f>
        <v>1208.7959143586722</v>
      </c>
      <c r="S136" s="80">
        <f>IF('2. Collected Data'!BE136&gt;0,'2. Collected Data'!BE136/'2. Collected Data'!$G136,"")</f>
        <v>777.08308780200355</v>
      </c>
      <c r="T136" s="80">
        <f>IF('2. Collected Data'!BF136&gt;0,'2. Collected Data'!BF136/'2. Collected Data'!$G136,"")</f>
        <v>2878.0855103777908</v>
      </c>
      <c r="U136" s="82">
        <f>IF(AND('2. Collected Data'!BB136&gt;0,'2. Collected Data'!BH136&gt;0),('2. Collected Data'!BH136-'2. Collected Data'!BB136)/'2. Collected Data'!BH136,"")</f>
        <v>1.8867924528301976E-2</v>
      </c>
    </row>
    <row r="137" spans="1:21" s="56" customFormat="1" ht="11.25" customHeight="1" x14ac:dyDescent="0.15">
      <c r="A137" s="170" t="str">
        <f>'2. Collected Data'!A137</f>
        <v>Mississippi</v>
      </c>
      <c r="B137" s="51"/>
      <c r="C137" s="166"/>
      <c r="D137" s="50"/>
      <c r="E137" s="50"/>
      <c r="F137" s="50"/>
      <c r="G137" s="74"/>
      <c r="H137" s="81"/>
      <c r="I137" s="81"/>
      <c r="J137" s="74"/>
      <c r="K137" s="74"/>
      <c r="L137" s="74"/>
      <c r="M137" s="55"/>
      <c r="N137" s="74"/>
      <c r="O137" s="74"/>
      <c r="P137" s="55"/>
      <c r="Q137" s="80"/>
      <c r="R137" s="80"/>
      <c r="S137" s="80"/>
      <c r="T137" s="80"/>
      <c r="U137" s="82"/>
    </row>
    <row r="138" spans="1:21" s="56" customFormat="1" ht="11.25" customHeight="1" x14ac:dyDescent="0.15">
      <c r="A138" s="75" t="str">
        <f>'2. Collected Data'!A138</f>
        <v>Missouri</v>
      </c>
      <c r="B138" s="51"/>
      <c r="C138" s="166">
        <f>'2. Collected Data'!G138*'2. Collected Data'!AA138</f>
        <v>77000</v>
      </c>
      <c r="D138" s="50">
        <f>'2. Collected Data'!I138/'3. Calculated Stats'!$C138*1000</f>
        <v>21</v>
      </c>
      <c r="E138" s="50">
        <f>'2. Collected Data'!J138/'3. Calculated Stats'!$C138*1000</f>
        <v>1.4415584415584417</v>
      </c>
      <c r="F138" s="50">
        <f>'2. Collected Data'!K138/'3. Calculated Stats'!$C138*1000</f>
        <v>3.896103896103896E-2</v>
      </c>
      <c r="G138" s="74">
        <f>('2. Collected Data'!Y138+'2. Collected Data'!Z138)/C138*1000</f>
        <v>45.454545454545453</v>
      </c>
      <c r="H138" s="81">
        <f>IF(SUM('2. Collected Data'!Y138:Z138)&gt;0,(ROUND('2. Collected Data'!Y138/SUM('2. Collected Data'!Y138:Z138),2)),"")</f>
        <v>0.86</v>
      </c>
      <c r="I138" s="81">
        <f>IF(SUM('2. Collected Data'!Y138:Z138)&gt;0,1-H138,"")</f>
        <v>0.14000000000000001</v>
      </c>
      <c r="J138" s="74">
        <f>IF('2. Collected Data'!AD138&gt;0,'2. Collected Data'!AE138/'2. Collected Data'!AD138,"")</f>
        <v>1472.2222222222222</v>
      </c>
      <c r="K138" s="74">
        <f>IF('2. Collected Data'!AF138&gt;0,'2. Collected Data'!AG138/'2. Collected Data'!AF138,"")</f>
        <v>16184.971098265896</v>
      </c>
      <c r="L138" s="74">
        <f>SUM('2. Collected Data'!AI138:AK138)/'2. Collected Data'!G138</f>
        <v>1.5675324675324676</v>
      </c>
      <c r="M138" s="55" t="str">
        <f>IF(MAX('2. Collected Data'!AI138:AK138)='2. Collected Data'!AI138,"NaCl",IF(MAX('2. Collected Data'!AJ138:AK138)='2. Collected Data'!AJ138,"CaCl2","MgCl2"))</f>
        <v>NaCl</v>
      </c>
      <c r="N138" s="74">
        <f>'2. Collected Data'!AL138/'2. Collected Data'!G138</f>
        <v>0.96103896103896103</v>
      </c>
      <c r="O138" s="74">
        <f>SUM('2. Collected Data'!AO138:AU138)/'2. Collected Data'!G138</f>
        <v>50.649350649350652</v>
      </c>
      <c r="P138" s="55"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Q138" s="80">
        <f>IF('2. Collected Data'!BC138&gt;0,'2. Collected Data'!BC138/'2. Collected Data'!$G138,"")</f>
        <v>283.11688311688312</v>
      </c>
      <c r="R138" s="80">
        <f>IF('2. Collected Data'!BD138&gt;0,'2. Collected Data'!BD138/'2. Collected Data'!$G138,"")</f>
        <v>159.74025974025975</v>
      </c>
      <c r="S138" s="80">
        <f>IF('2. Collected Data'!BE138&gt;0,'2. Collected Data'!BE138/'2. Collected Data'!$G138,"")</f>
        <v>206.49350649350649</v>
      </c>
      <c r="T138" s="80">
        <f>IF('2. Collected Data'!BF138&gt;0,'2. Collected Data'!BF138/'2. Collected Data'!$G138,"")</f>
        <v>649.35064935064941</v>
      </c>
      <c r="U138" s="82">
        <f>IF(AND('2. Collected Data'!BB138&gt;0,'2. Collected Data'!BH138&gt;0),('2. Collected Data'!BH138-'2. Collected Data'!BB138)/'2. Collected Data'!BH138,"")</f>
        <v>-9.5890410958904104E-2</v>
      </c>
    </row>
    <row r="139" spans="1:21" s="56" customFormat="1" ht="11.25" customHeight="1" x14ac:dyDescent="0.15">
      <c r="A139" s="75" t="str">
        <f>'2. Collected Data'!A139</f>
        <v>Montana</v>
      </c>
      <c r="B139" s="51"/>
      <c r="C139" s="166">
        <f>'2. Collected Data'!G139*'2. Collected Data'!AA139</f>
        <v>24750</v>
      </c>
      <c r="D139" s="50">
        <f>'2. Collected Data'!I139/'3. Calculated Stats'!$C139*1000</f>
        <v>22.828282828282831</v>
      </c>
      <c r="E139" s="50">
        <f>'2. Collected Data'!J139/'3. Calculated Stats'!$C139*1000</f>
        <v>2.7474747474747478</v>
      </c>
      <c r="F139" s="50">
        <f>'2. Collected Data'!K139/'3. Calculated Stats'!$C139*1000</f>
        <v>1.494949494949495</v>
      </c>
      <c r="G139" s="74">
        <f>('2. Collected Data'!Y139+'2. Collected Data'!Z139)/C139*1000</f>
        <v>29.777777777777779</v>
      </c>
      <c r="H139" s="81">
        <f>IF(SUM('2. Collected Data'!Y139:Z139)&gt;0,(ROUND('2. Collected Data'!Y139/SUM('2. Collected Data'!Y139:Z139),2)),"")</f>
        <v>0.76</v>
      </c>
      <c r="I139" s="81">
        <f>IF(SUM('2. Collected Data'!Y139:Z139)&gt;0,1-H139,"")</f>
        <v>0.24</v>
      </c>
      <c r="J139" s="74">
        <f>IF('2. Collected Data'!AD139&gt;0,'2. Collected Data'!AE139/'2. Collected Data'!AD139,"")</f>
        <v>279.16666666666669</v>
      </c>
      <c r="K139" s="74">
        <f>IF('2. Collected Data'!AF139&gt;0,'2. Collected Data'!AG139/'2. Collected Data'!AF139,"")</f>
        <v>10000</v>
      </c>
      <c r="L139" s="74">
        <f>SUM('2. Collected Data'!AI139:AK139)/'2. Collected Data'!G139</f>
        <v>0.12864</v>
      </c>
      <c r="M139" s="55" t="str">
        <f>IF(MAX('2. Collected Data'!AI139:AK139)='2. Collected Data'!AI139,"NaCl",IF(MAX('2. Collected Data'!AJ139:AK139)='2. Collected Data'!AJ139,"CaCl2","MgCl2"))</f>
        <v>NaCl</v>
      </c>
      <c r="N139" s="74">
        <f>'2. Collected Data'!AL139/'2. Collected Data'!G139</f>
        <v>8.5777199999999993</v>
      </c>
      <c r="O139" s="74">
        <f>SUM('2. Collected Data'!AO139:AU139)/'2. Collected Data'!G139</f>
        <v>300.44868000000002</v>
      </c>
      <c r="P139" s="55"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Q139" s="80">
        <f>IF('2. Collected Data'!BC139&gt;0,'2. Collected Data'!BC139/'2. Collected Data'!$G139,"")</f>
        <v>267.01551999999998</v>
      </c>
      <c r="R139" s="80">
        <f>IF('2. Collected Data'!BD139&gt;0,'2. Collected Data'!BD139/'2. Collected Data'!$G139,"")</f>
        <v>172.73403999999999</v>
      </c>
      <c r="S139" s="80">
        <f>IF('2. Collected Data'!BE139&gt;0,'2. Collected Data'!BE139/'2. Collected Data'!$G139,"")</f>
        <v>350.37691999999998</v>
      </c>
      <c r="T139" s="80">
        <f>IF('2. Collected Data'!BF139&gt;0,'2. Collected Data'!BF139/'2. Collected Data'!$G139,"")</f>
        <v>794.12656000000004</v>
      </c>
      <c r="U139" s="82">
        <f>IF(AND('2. Collected Data'!BB139&gt;0,'2. Collected Data'!BH139&gt;0),('2. Collected Data'!BH139-'2. Collected Data'!BB139)/'2. Collected Data'!BH139,"")</f>
        <v>0</v>
      </c>
    </row>
    <row r="140" spans="1:21" s="56" customFormat="1" ht="11.25" customHeight="1" x14ac:dyDescent="0.15">
      <c r="A140" s="75" t="str">
        <f>'2. Collected Data'!A140</f>
        <v>Nebraska</v>
      </c>
      <c r="B140" s="51"/>
      <c r="C140" s="166">
        <f>'2. Collected Data'!G140*'2. Collected Data'!AA140</f>
        <v>23040</v>
      </c>
      <c r="D140" s="50">
        <f>'2. Collected Data'!I140/'3. Calculated Stats'!$C140*1000</f>
        <v>30.295138888888889</v>
      </c>
      <c r="E140" s="50">
        <f>'2. Collected Data'!J140/'3. Calculated Stats'!$C140*1000</f>
        <v>5.859375</v>
      </c>
      <c r="F140" s="50">
        <f>'2. Collected Data'!K140/'3. Calculated Stats'!$C140*1000</f>
        <v>1.1284722222222221</v>
      </c>
      <c r="G140" s="74">
        <f>('2. Collected Data'!Y140+'2. Collected Data'!Z140)/C140*1000</f>
        <v>36.414930555555557</v>
      </c>
      <c r="H140" s="81">
        <f>IF(SUM('2. Collected Data'!Y140:Z140)&gt;0,(ROUND('2. Collected Data'!Y140/SUM('2. Collected Data'!Y140:Z140),2)),"")</f>
        <v>1</v>
      </c>
      <c r="I140" s="81">
        <f>IF(SUM('2. Collected Data'!Y140:Z140)&gt;0,1-H140,"")</f>
        <v>0</v>
      </c>
      <c r="J140" s="74">
        <f>IF('2. Collected Data'!AD140&gt;0,'2. Collected Data'!AE140/'2. Collected Data'!AD140,"")</f>
        <v>1236.6412213740457</v>
      </c>
      <c r="K140" s="74">
        <f>IF('2. Collected Data'!AF140&gt;0,'2. Collected Data'!AG140/'2. Collected Data'!AF140,"")</f>
        <v>51153.846153846156</v>
      </c>
      <c r="L140" s="74">
        <f>SUM('2. Collected Data'!AI140:AK140)/'2. Collected Data'!G140</f>
        <v>5.0009166666666669</v>
      </c>
      <c r="M140" s="55" t="str">
        <f>IF(MAX('2. Collected Data'!AI140:AK140)='2. Collected Data'!AI140,"NaCl",IF(MAX('2. Collected Data'!AJ140:AK140)='2. Collected Data'!AJ140,"CaCl2","MgCl2"))</f>
        <v>NaCl</v>
      </c>
      <c r="N140" s="74">
        <f>'2. Collected Data'!AL140/'2. Collected Data'!G140</f>
        <v>1.875</v>
      </c>
      <c r="O140" s="74">
        <f>SUM('2. Collected Data'!AO140:AU140)/'2. Collected Data'!G140</f>
        <v>99.875</v>
      </c>
      <c r="P140" s="55"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MgCl2</v>
      </c>
      <c r="Q140" s="80">
        <f>IF('2. Collected Data'!BC140&gt;0,'2. Collected Data'!BC140/'2. Collected Data'!$G140,"")</f>
        <v>141.66666666666666</v>
      </c>
      <c r="R140" s="80">
        <f>IF('2. Collected Data'!BD140&gt;0,'2. Collected Data'!BD140/'2. Collected Data'!$G140,"")</f>
        <v>329.16666666666669</v>
      </c>
      <c r="S140" s="80">
        <f>IF('2. Collected Data'!BE140&gt;0,'2. Collected Data'!BE140/'2. Collected Data'!$G140,"")</f>
        <v>458.33333333333331</v>
      </c>
      <c r="T140" s="80">
        <f>IF('2. Collected Data'!BF140&gt;0,'2. Collected Data'!BF140/'2. Collected Data'!$G140,"")</f>
        <v>929.16666666666663</v>
      </c>
      <c r="U140" s="82">
        <f>IF(AND('2. Collected Data'!BB140&gt;0,'2. Collected Data'!BH140&gt;0),('2. Collected Data'!BH140-'2. Collected Data'!BB140)/'2. Collected Data'!BH140,"")</f>
        <v>9.6594857539958334E-2</v>
      </c>
    </row>
    <row r="141" spans="1:21" s="56" customFormat="1" ht="11.25" customHeight="1" x14ac:dyDescent="0.15">
      <c r="A141" s="75" t="str">
        <f>'2. Collected Data'!A141</f>
        <v>Nevada</v>
      </c>
      <c r="B141" s="51"/>
      <c r="C141" s="166">
        <f>'2. Collected Data'!G141*'2. Collected Data'!AA141</f>
        <v>13706</v>
      </c>
      <c r="D141" s="50">
        <f>'2. Collected Data'!I141/'3. Calculated Stats'!$C141*1000</f>
        <v>23.274478330658106</v>
      </c>
      <c r="E141" s="50">
        <f>'2. Collected Data'!J141/'3. Calculated Stats'!$C141*1000</f>
        <v>3.6480373559025243</v>
      </c>
      <c r="F141" s="50">
        <f>'2. Collected Data'!K141/'3. Calculated Stats'!$C141*1000</f>
        <v>0.9484897125346563</v>
      </c>
      <c r="G141" s="74">
        <f>('2. Collected Data'!Y141+'2. Collected Data'!Z141)/C141*1000</f>
        <v>33.999708157011526</v>
      </c>
      <c r="H141" s="81">
        <f>IF(SUM('2. Collected Data'!Y141:Z141)&gt;0,(ROUND('2. Collected Data'!Y141/SUM('2. Collected Data'!Y141:Z141),2)),"")</f>
        <v>0.92</v>
      </c>
      <c r="I141" s="81">
        <f>IF(SUM('2. Collected Data'!Y141:Z141)&gt;0,1-H141,"")</f>
        <v>7.999999999999996E-2</v>
      </c>
      <c r="J141" s="74">
        <f>IF('2. Collected Data'!AD141&gt;0,'2. Collected Data'!AE141/'2. Collected Data'!AD141,"")</f>
        <v>375</v>
      </c>
      <c r="K141" s="74">
        <f>IF('2. Collected Data'!AF141&gt;0,'2. Collected Data'!AG141/'2. Collected Data'!AF141,"")</f>
        <v>37866.666666666664</v>
      </c>
      <c r="L141" s="74">
        <f>SUM('2. Collected Data'!AI141:AK141)/'2. Collected Data'!G141</f>
        <v>6.2673281774405371E-2</v>
      </c>
      <c r="M141" s="55" t="str">
        <f>IF(MAX('2. Collected Data'!AI141:AK141)='2. Collected Data'!AI141,"NaCl",IF(MAX('2. Collected Data'!AJ141:AK141)='2. Collected Data'!AJ141,"CaCl2","MgCl2"))</f>
        <v>NaCl</v>
      </c>
      <c r="N141" s="74">
        <f>'2. Collected Data'!AL141/'2. Collected Data'!G141</f>
        <v>4.3127827228950828</v>
      </c>
      <c r="O141" s="74">
        <f>SUM('2. Collected Data'!AO141:AU141)/'2. Collected Data'!G141</f>
        <v>21.199693564862105</v>
      </c>
      <c r="P141" s="55"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Q141" s="80">
        <f>IF('2. Collected Data'!BC141&gt;0,'2. Collected Data'!BC141/'2. Collected Data'!$G141,"")</f>
        <v>66.648475120385228</v>
      </c>
      <c r="R141" s="80">
        <f>IF('2. Collected Data'!BD141&gt;0,'2. Collected Data'!BD141/'2. Collected Data'!$G141,"")</f>
        <v>171.57427404056617</v>
      </c>
      <c r="S141" s="80">
        <f>IF('2. Collected Data'!BE141&gt;0,'2. Collected Data'!BE141/'2. Collected Data'!$G141,"")</f>
        <v>132.02444185028455</v>
      </c>
      <c r="T141" s="80">
        <f>IF('2. Collected Data'!BF141&gt;0,'2. Collected Data'!BF141/'2. Collected Data'!$G141,"")</f>
        <v>370.24719101123594</v>
      </c>
      <c r="U141" s="82">
        <f>IF(AND('2. Collected Data'!BB141&gt;0,'2. Collected Data'!BH141&gt;0),('2. Collected Data'!BH141-'2. Collected Data'!BB141)/'2. Collected Data'!BH141,"")</f>
        <v>-2.7227227227227216E-2</v>
      </c>
    </row>
    <row r="142" spans="1:21" s="56" customFormat="1" ht="11.25" customHeight="1" x14ac:dyDescent="0.15">
      <c r="A142" s="75" t="str">
        <f>'2. Collected Data'!A142</f>
        <v>New Hampshire</v>
      </c>
      <c r="B142" s="51"/>
      <c r="C142" s="166">
        <f>'2. Collected Data'!G142*'2. Collected Data'!AA142</f>
        <v>4308.3600000000006</v>
      </c>
      <c r="D142" s="50">
        <f>'2. Collected Data'!I142/'3. Calculated Stats'!$C142*1000</f>
        <v>77.755804993083217</v>
      </c>
      <c r="E142" s="50">
        <f>'2. Collected Data'!J142/'3. Calculated Stats'!$C142*1000</f>
        <v>5.1063513726800913</v>
      </c>
      <c r="F142" s="50">
        <f>'2. Collected Data'!K142/'3. Calculated Stats'!$C142*1000</f>
        <v>0.46421376115273555</v>
      </c>
      <c r="G142" s="74">
        <f>('2. Collected Data'!Y142+'2. Collected Data'!Z142)/C142*1000</f>
        <v>154.1189687027082</v>
      </c>
      <c r="H142" s="81">
        <f>IF(SUM('2. Collected Data'!Y142:Z142)&gt;0,(ROUND('2. Collected Data'!Y142/SUM('2. Collected Data'!Y142:Z142),2)),"")</f>
        <v>1</v>
      </c>
      <c r="I142" s="81">
        <f>IF(SUM('2. Collected Data'!Y142:Z142)&gt;0,1-H142,"")</f>
        <v>0</v>
      </c>
      <c r="J142" s="74">
        <f>IF('2. Collected Data'!AD142&gt;0,'2. Collected Data'!AE142/'2. Collected Data'!AD142,"")</f>
        <v>1959.1588785046729</v>
      </c>
      <c r="K142" s="74">
        <f>IF('2. Collected Data'!AF142&gt;0,'2. Collected Data'!AG142/'2. Collected Data'!AF142,"")</f>
        <v>5272.727272727273</v>
      </c>
      <c r="L142" s="74">
        <f>SUM('2. Collected Data'!AI142:AK142)/'2. Collected Data'!G142</f>
        <v>21.491842835789026</v>
      </c>
      <c r="M142" s="55" t="str">
        <f>IF(MAX('2. Collected Data'!AI142:AK142)='2. Collected Data'!AI142,"NaCl",IF(MAX('2. Collected Data'!AJ142:AK142)='2. Collected Data'!AJ142,"CaCl2","MgCl2"))</f>
        <v>CaCl2</v>
      </c>
      <c r="N142" s="74">
        <f>'2. Collected Data'!AL142/'2. Collected Data'!G142</f>
        <v>8.0853064275037365</v>
      </c>
      <c r="O142" s="74">
        <f>SUM('2. Collected Data'!AO142:AU142)/'2. Collected Data'!G142</f>
        <v>31.197202647875294</v>
      </c>
      <c r="P142" s="55"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Enhanced Brine</v>
      </c>
      <c r="Q142" s="80">
        <f>IF('2. Collected Data'!BC142&gt;0,'2. Collected Data'!BC142/'2. Collected Data'!$G142,"")</f>
        <v>1153.6451932521888</v>
      </c>
      <c r="R142" s="80">
        <f>IF('2. Collected Data'!BD142&gt;0,'2. Collected Data'!BD142/'2. Collected Data'!$G142,"")</f>
        <v>638.26606875934226</v>
      </c>
      <c r="S142" s="80">
        <f>IF('2. Collected Data'!BE142&gt;0,'2. Collected Data'!BE142/'2. Collected Data'!$G142,"")</f>
        <v>1294.4525710014948</v>
      </c>
      <c r="T142" s="80">
        <f>IF('2. Collected Data'!BF142&gt;0,'2. Collected Data'!BF142/'2. Collected Data'!$G142,"")</f>
        <v>3113.6946423232971</v>
      </c>
      <c r="U142" s="82">
        <f>IF(AND('2. Collected Data'!BB142&gt;0,'2. Collected Data'!BH142&gt;0),('2. Collected Data'!BH142-'2. Collected Data'!BB142)/'2. Collected Data'!BH142,"")</f>
        <v>4.9867021276595751E-2</v>
      </c>
    </row>
    <row r="143" spans="1:21" s="56" customFormat="1" ht="11.25" customHeight="1" x14ac:dyDescent="0.15">
      <c r="A143" s="75" t="str">
        <f>'2. Collected Data'!A143</f>
        <v>New Jersey</v>
      </c>
      <c r="B143" s="51"/>
      <c r="C143" s="166">
        <f>'2. Collected Data'!G143*'2. Collected Data'!AA143</f>
        <v>13295</v>
      </c>
      <c r="D143" s="50">
        <f>'2. Collected Data'!I143/'3. Calculated Stats'!$C143*1000</f>
        <v>41.368935690109062</v>
      </c>
      <c r="E143" s="50">
        <f>'2. Collected Data'!J143/'3. Calculated Stats'!$C143*1000</f>
        <v>0.37608123354644601</v>
      </c>
      <c r="F143" s="50">
        <f>'2. Collected Data'!K143/'3. Calculated Stats'!$C143*1000</f>
        <v>0.22564874012786762</v>
      </c>
      <c r="G143" s="74">
        <f>('2. Collected Data'!Y143+'2. Collected Data'!Z143)/C143*1000</f>
        <v>63.933809702895822</v>
      </c>
      <c r="H143" s="81">
        <f>IF(SUM('2. Collected Data'!Y143:Z143)&gt;0,(ROUND('2. Collected Data'!Y143/SUM('2. Collected Data'!Y143:Z143),2)),"")</f>
        <v>0.82</v>
      </c>
      <c r="I143" s="81">
        <f>IF(SUM('2. Collected Data'!Y143:Z143)&gt;0,1-H143,"")</f>
        <v>0.18000000000000005</v>
      </c>
      <c r="J143" s="74">
        <f>IF('2. Collected Data'!AD143&gt;0,'2. Collected Data'!AE143/'2. Collected Data'!AD143,"")</f>
        <v>3463.409090909091</v>
      </c>
      <c r="K143" s="74">
        <f>IF('2. Collected Data'!AF143&gt;0,'2. Collected Data'!AG143/'2. Collected Data'!AF143,"")</f>
        <v>13012.272727272728</v>
      </c>
      <c r="L143" s="74">
        <f>SUM('2. Collected Data'!AI143:AK143)/'2. Collected Data'!G143</f>
        <v>35.424821361414068</v>
      </c>
      <c r="M143" s="55" t="str">
        <f>IF(MAX('2. Collected Data'!AI143:AK143)='2. Collected Data'!AI143,"NaCl",IF(MAX('2. Collected Data'!AJ143:AK143)='2. Collected Data'!AJ143,"CaCl2","MgCl2"))</f>
        <v>NaCl</v>
      </c>
      <c r="N143" s="74">
        <f>'2. Collected Data'!AL143/'2. Collected Data'!G143</f>
        <v>0.18909364422715305</v>
      </c>
      <c r="O143" s="74">
        <f>SUM('2. Collected Data'!AO143:AU143)/'2. Collected Data'!G143</f>
        <v>158.40323429860851</v>
      </c>
      <c r="P143" s="55" t="str">
        <f>IF(MAX('2. Collected Data'!AO143:AT143)='2. Collected Data'!AO143,"NaCl",IF(MAX('2. Collected Data'!AP143:AT143)='2. Collected Data'!AP143,"CaCl2",IF(MAX('2. Collected Data'!AQ143:AT143)='2. Collected Data'!AQ143,"MgCl2",IF(MAX('2. Collected Data'!AR143:AT143)='2. Collected Data'!AR143,"Potassium Acetate",IF('2. Collected Data'!AS143&gt;'2. Collected Data'!AT143,"Enhanced Brine","Ag Byproduct")))))</f>
        <v>CaCl2</v>
      </c>
      <c r="Q143" s="80" t="str">
        <f>IF('2. Collected Data'!BC143&gt;0,'2. Collected Data'!BC143/'2. Collected Data'!$G143,"")</f>
        <v/>
      </c>
      <c r="R143" s="80" t="str">
        <f>IF('2. Collected Data'!BD143&gt;0,'2. Collected Data'!BD143/'2. Collected Data'!$G143,"")</f>
        <v/>
      </c>
      <c r="S143" s="80">
        <f>IF('2. Collected Data'!BE143&gt;0,'2. Collected Data'!BE143/'2. Collected Data'!$G143,"")</f>
        <v>1957.3954870251976</v>
      </c>
      <c r="T143" s="80">
        <f>IF('2. Collected Data'!BF143&gt;0,'2. Collected Data'!BF143/'2. Collected Data'!$G143,"")</f>
        <v>9622.2964272282807</v>
      </c>
      <c r="U143" s="82">
        <f>IF(AND('2. Collected Data'!BB143&gt;0,'2. Collected Data'!BH143&gt;0),('2. Collected Data'!BH143-'2. Collected Data'!BB143)/'2. Collected Data'!BH143,"")</f>
        <v>0.11428571428571428</v>
      </c>
    </row>
    <row r="144" spans="1:21" s="56" customFormat="1" ht="11.25" customHeight="1" x14ac:dyDescent="0.15">
      <c r="A144" s="170" t="str">
        <f>'2. Collected Data'!A144</f>
        <v>New Mexico</v>
      </c>
      <c r="B144" s="51"/>
      <c r="C144" s="166"/>
      <c r="D144" s="50"/>
      <c r="E144" s="50"/>
      <c r="F144" s="50"/>
      <c r="G144" s="74"/>
      <c r="H144" s="81"/>
      <c r="I144" s="81"/>
      <c r="J144" s="74"/>
      <c r="K144" s="74"/>
      <c r="L144" s="74"/>
      <c r="M144" s="55"/>
      <c r="N144" s="74"/>
      <c r="O144" s="74"/>
      <c r="P144" s="55"/>
      <c r="Q144" s="80"/>
      <c r="R144" s="80"/>
      <c r="S144" s="80"/>
      <c r="T144" s="80"/>
      <c r="U144" s="82"/>
    </row>
    <row r="145" spans="1:21" s="56" customFormat="1" ht="11.25" customHeight="1" x14ac:dyDescent="0.15">
      <c r="A145" s="75" t="str">
        <f>'2. Collected Data'!A145</f>
        <v>New York</v>
      </c>
      <c r="B145" s="51"/>
      <c r="C145" s="166">
        <f>'2. Collected Data'!G145*'2. Collected Data'!AA145</f>
        <v>36578.639999999999</v>
      </c>
      <c r="D145" s="50">
        <f>'2. Collected Data'!I145/'3. Calculated Stats'!$C145*1000</f>
        <v>39.968681175680672</v>
      </c>
      <c r="E145" s="50">
        <f>'2. Collected Data'!J145/'3. Calculated Stats'!$C145*1000</f>
        <v>1.0115192910397981</v>
      </c>
      <c r="F145" s="50">
        <f>'2. Collected Data'!K145/'3. Calculated Stats'!$C145*1000</f>
        <v>1.1208727279089654</v>
      </c>
      <c r="G145" s="74">
        <f>('2. Collected Data'!Y145+'2. Collected Data'!Z145)/C145*1000</f>
        <v>102.51884706484441</v>
      </c>
      <c r="H145" s="81">
        <f>IF(SUM('2. Collected Data'!Y145:Z145)&gt;0,(ROUND('2. Collected Data'!Y145/SUM('2. Collected Data'!Y145:Z145),2)),"")</f>
        <v>0.9</v>
      </c>
      <c r="I145" s="81">
        <f>IF(SUM('2. Collected Data'!Y145:Z145)&gt;0,1-H145,"")</f>
        <v>9.9999999999999978E-2</v>
      </c>
      <c r="J145" s="74">
        <f>IF('2. Collected Data'!AD145&gt;0,'2. Collected Data'!AE145/'2. Collected Data'!AD145,"")</f>
        <v>1907.3151750972763</v>
      </c>
      <c r="K145" s="74">
        <f>IF('2. Collected Data'!AF145&gt;0,'2. Collected Data'!AG145/'2. Collected Data'!AF145,"")</f>
        <v>18333.333333333332</v>
      </c>
      <c r="L145" s="74">
        <f>SUM('2. Collected Data'!AI145:AK145)/'2. Collected Data'!G145</f>
        <v>25.40267762825518</v>
      </c>
      <c r="M145" s="55" t="str">
        <f>IF(MAX('2. Collected Data'!AI145:AK145)='2. Collected Data'!AI145,"NaCl",IF(MAX('2. Collected Data'!AJ145:AK145)='2. Collected Data'!AJ145,"CaCl2","MgCl2"))</f>
        <v>NaCl</v>
      </c>
      <c r="N145" s="74">
        <f>'2. Collected Data'!AL145/'2. Collected Data'!G145</f>
        <v>0.38407660864373305</v>
      </c>
      <c r="O145" s="74">
        <f>SUM('2. Collected Data'!AO145:AU145)/'2. Collected Data'!G145</f>
        <v>32.785789739585724</v>
      </c>
      <c r="P145" s="55"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Q145" s="80">
        <f>IF('2. Collected Data'!BC145&gt;0,'2. Collected Data'!BC145/'2. Collected Data'!$G145,"")</f>
        <v>3880.9534744867497</v>
      </c>
      <c r="R145" s="80">
        <f>IF('2. Collected Data'!BD145&gt;0,'2. Collected Data'!BD145/'2. Collected Data'!$G145,"")</f>
        <v>964.49731318605609</v>
      </c>
      <c r="S145" s="80">
        <f>IF('2. Collected Data'!BE145&gt;0,'2. Collected Data'!BE145/'2. Collected Data'!$G145,"")</f>
        <v>1308.9606393239333</v>
      </c>
      <c r="T145" s="80">
        <f>IF('2. Collected Data'!BF145&gt;0,'2. Collected Data'!BF145/'2. Collected Data'!$G145,"")</f>
        <v>7578.1931750332978</v>
      </c>
      <c r="U145" s="82">
        <f>IF(AND('2. Collected Data'!BB145&gt;0,'2. Collected Data'!BH145&gt;0),('2. Collected Data'!BH145-'2. Collected Data'!BB145)/'2. Collected Data'!BH145,"")</f>
        <v>7.0958420292181759E-2</v>
      </c>
    </row>
    <row r="146" spans="1:21" s="56" customFormat="1" ht="11.25" customHeight="1" x14ac:dyDescent="0.15">
      <c r="A146" s="170" t="str">
        <f>'2. Collected Data'!A146</f>
        <v>North Carolina</v>
      </c>
      <c r="B146" s="51"/>
      <c r="C146" s="166"/>
      <c r="D146" s="50"/>
      <c r="E146" s="50"/>
      <c r="F146" s="50"/>
      <c r="G146" s="74"/>
      <c r="H146" s="81"/>
      <c r="I146" s="81"/>
      <c r="J146" s="74"/>
      <c r="K146" s="74"/>
      <c r="L146" s="74"/>
      <c r="M146" s="55"/>
      <c r="N146" s="74"/>
      <c r="O146" s="74"/>
      <c r="P146" s="55"/>
      <c r="Q146" s="80"/>
      <c r="R146" s="80"/>
      <c r="S146" s="80"/>
      <c r="T146" s="80"/>
      <c r="U146" s="82"/>
    </row>
    <row r="147" spans="1:21" s="56" customFormat="1" ht="11.25" customHeight="1" x14ac:dyDescent="0.15">
      <c r="A147" s="75" t="str">
        <f>'2. Collected Data'!A147</f>
        <v>North Dakota</v>
      </c>
      <c r="B147" s="51"/>
      <c r="C147" s="166">
        <f>'2. Collected Data'!G147*'2. Collected Data'!AA147</f>
        <v>16708.02</v>
      </c>
      <c r="D147" s="50">
        <f>'2. Collected Data'!I147/'3. Calculated Stats'!$C147*1000</f>
        <v>21.606390224574785</v>
      </c>
      <c r="E147" s="50">
        <f>'2. Collected Data'!J147/'3. Calculated Stats'!$C147*1000</f>
        <v>1.496287411674154</v>
      </c>
      <c r="F147" s="50">
        <f>'2. Collected Data'!K147/'3. Calculated Stats'!$C147*1000</f>
        <v>3.7706442774188682</v>
      </c>
      <c r="G147" s="74">
        <f>('2. Collected Data'!Y147+'2. Collected Data'!Z147)/C147*1000</f>
        <v>22.204905189244446</v>
      </c>
      <c r="H147" s="81">
        <f>IF(SUM('2. Collected Data'!Y147:Z147)&gt;0,(ROUND('2. Collected Data'!Y147/SUM('2. Collected Data'!Y147:Z147),2)),"")</f>
        <v>1</v>
      </c>
      <c r="I147" s="81">
        <f>IF(SUM('2. Collected Data'!Y147:Z147)&gt;0,1-H147,"")</f>
        <v>0</v>
      </c>
      <c r="J147" s="74">
        <f>IF('2. Collected Data'!AD147&gt;0,'2. Collected Data'!AE147/'2. Collected Data'!AD147,"")</f>
        <v>1302.1428571428571</v>
      </c>
      <c r="K147" s="74">
        <f>IF('2. Collected Data'!AF147&gt;0,'2. Collected Data'!AG147/'2. Collected Data'!AF147,"")</f>
        <v>17083.333333333332</v>
      </c>
      <c r="L147" s="74">
        <f>SUM('2. Collected Data'!AI147:AK147)/'2. Collected Data'!G147</f>
        <v>2.4785031380139597</v>
      </c>
      <c r="M147" s="55" t="str">
        <f>IF(MAX('2. Collected Data'!AI147:AK147)='2. Collected Data'!AI147,"NaCl",IF(MAX('2. Collected Data'!AJ147:AK147)='2. Collected Data'!AJ147,"CaCl2","MgCl2"))</f>
        <v>NaCl</v>
      </c>
      <c r="N147" s="74">
        <f>'2. Collected Data'!AL147/'2. Collected Data'!G147</f>
        <v>3.0235790955481261</v>
      </c>
      <c r="O147" s="74">
        <f>SUM('2. Collected Data'!AO147:AU147)/'2. Collected Data'!G147</f>
        <v>134.50255146929439</v>
      </c>
      <c r="P147" s="55"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Q147" s="80">
        <f>IF('2. Collected Data'!BC147&gt;0,'2. Collected Data'!BC147/'2. Collected Data'!$G147,"")</f>
        <v>527.94486480145463</v>
      </c>
      <c r="R147" s="80">
        <f>IF('2. Collected Data'!BD147&gt;0,'2. Collected Data'!BD147/'2. Collected Data'!$G147,"")</f>
        <v>429.12669364772125</v>
      </c>
      <c r="S147" s="80">
        <f>IF('2. Collected Data'!BE147&gt;0,'2. Collected Data'!BE147/'2. Collected Data'!$G147,"")</f>
        <v>246.0768373511643</v>
      </c>
      <c r="T147" s="80">
        <f>IF('2. Collected Data'!BF147&gt;0,'2. Collected Data'!BF147/'2. Collected Data'!$G147,"")</f>
        <v>1214.7765264824916</v>
      </c>
      <c r="U147" s="82">
        <f>IF(AND('2. Collected Data'!BB147&gt;0,'2. Collected Data'!BH147&gt;0),('2. Collected Data'!BH147-'2. Collected Data'!BB147)/'2. Collected Data'!BH147,"")</f>
        <v>-6.4935064935064929E-2</v>
      </c>
    </row>
    <row r="148" spans="1:21" s="56" customFormat="1" ht="11.25" customHeight="1" x14ac:dyDescent="0.15">
      <c r="A148" s="75" t="str">
        <f>'2. Collected Data'!A148</f>
        <v>Ohio</v>
      </c>
      <c r="B148" s="51"/>
      <c r="C148" s="166">
        <f>'2. Collected Data'!G148*'2. Collected Data'!AA148</f>
        <v>42903.63</v>
      </c>
      <c r="D148" s="50">
        <f>'2. Collected Data'!I148/'3. Calculated Stats'!$C148*1000</f>
        <v>37.525962255408224</v>
      </c>
      <c r="E148" s="50">
        <f>'2. Collected Data'!J148/'3. Calculated Stats'!$C148*1000</f>
        <v>1.328558912147993</v>
      </c>
      <c r="F148" s="50">
        <f>'2. Collected Data'!K148/'3. Calculated Stats'!$C148*1000</f>
        <v>0.20977245981284101</v>
      </c>
      <c r="G148" s="74">
        <f>('2. Collected Data'!Y148+'2. Collected Data'!Z148)/C148*1000</f>
        <v>71.975261766894789</v>
      </c>
      <c r="H148" s="81">
        <f>IF(SUM('2. Collected Data'!Y148:Z148)&gt;0,(ROUND('2. Collected Data'!Y148/SUM('2. Collected Data'!Y148:Z148),2)),"")</f>
        <v>0.86</v>
      </c>
      <c r="I148" s="81">
        <f>IF(SUM('2. Collected Data'!Y148:Z148)&gt;0,1-H148,"")</f>
        <v>0.14000000000000001</v>
      </c>
      <c r="J148" s="74">
        <f>IF('2. Collected Data'!AD148&gt;0,'2. Collected Data'!AE148/'2. Collected Data'!AD148,"")</f>
        <v>3167.802575107296</v>
      </c>
      <c r="K148" s="74">
        <f>IF('2. Collected Data'!AF148&gt;0,'2. Collected Data'!AG148/'2. Collected Data'!AF148,"")</f>
        <v>13650.485436893205</v>
      </c>
      <c r="L148" s="74">
        <f>SUM('2. Collected Data'!AI148:AK148)/'2. Collected Data'!G148</f>
        <v>21.90536954565383</v>
      </c>
      <c r="M148" s="55" t="str">
        <f>IF(MAX('2. Collected Data'!AI148:AK148)='2. Collected Data'!AI148,"NaCl",IF(MAX('2. Collected Data'!AJ148:AK148)='2. Collected Data'!AJ148,"CaCl2","MgCl2"))</f>
        <v>NaCl</v>
      </c>
      <c r="N148" s="74">
        <f>'2. Collected Data'!AL148/'2. Collected Data'!G148</f>
        <v>0.38659805708747719</v>
      </c>
      <c r="O148" s="74">
        <f>SUM('2. Collected Data'!AO148:AU148)/'2. Collected Data'!G148</f>
        <v>253.95454230795855</v>
      </c>
      <c r="P148" s="55"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Q148" s="80">
        <f>IF('2. Collected Data'!BC148&gt;0,'2. Collected Data'!BC148/'2. Collected Data'!$G148,"")</f>
        <v>494.09883009899164</v>
      </c>
      <c r="R148" s="80">
        <f>IF('2. Collected Data'!BD148&gt;0,'2. Collected Data'!BD148/'2. Collected Data'!$G148,"")</f>
        <v>834.42589473198427</v>
      </c>
      <c r="S148" s="80">
        <f>IF('2. Collected Data'!BE148&gt;0,'2. Collected Data'!BE148/'2. Collected Data'!$G148,"")</f>
        <v>1460.0212058979625</v>
      </c>
      <c r="T148" s="80">
        <f>IF('2. Collected Data'!BF148&gt;0,'2. Collected Data'!BF148/'2. Collected Data'!$G148,"")</f>
        <v>2788.5459307289384</v>
      </c>
      <c r="U148" s="82">
        <f>IF(AND('2. Collected Data'!BB148&gt;0,'2. Collected Data'!BH148&gt;0),('2. Collected Data'!BH148-'2. Collected Data'!BB148)/'2. Collected Data'!BH148,"")</f>
        <v>-0.2287371134020619</v>
      </c>
    </row>
    <row r="149" spans="1:21" s="56" customFormat="1" ht="11.25" customHeight="1" x14ac:dyDescent="0.15">
      <c r="A149" s="170" t="str">
        <f>'2. Collected Data'!A149</f>
        <v>Oklahoma</v>
      </c>
      <c r="B149" s="51"/>
      <c r="C149" s="166"/>
      <c r="D149" s="50"/>
      <c r="E149" s="50"/>
      <c r="F149" s="50"/>
      <c r="G149" s="74"/>
      <c r="H149" s="81"/>
      <c r="I149" s="81"/>
      <c r="J149" s="74"/>
      <c r="K149" s="74"/>
      <c r="L149" s="74"/>
      <c r="M149" s="55"/>
      <c r="N149" s="74"/>
      <c r="O149" s="74"/>
      <c r="P149" s="55"/>
      <c r="Q149" s="80"/>
      <c r="R149" s="80"/>
      <c r="S149" s="80"/>
      <c r="T149" s="80"/>
      <c r="U149" s="82"/>
    </row>
    <row r="150" spans="1:21" s="56" customFormat="1" ht="11.25" customHeight="1" x14ac:dyDescent="0.15">
      <c r="A150" s="75" t="str">
        <f>'2. Collected Data'!A150</f>
        <v>Oregon</v>
      </c>
      <c r="B150" s="51"/>
      <c r="C150" s="166">
        <f>'2. Collected Data'!G150*'2. Collected Data'!AA150</f>
        <v>19090</v>
      </c>
      <c r="D150" s="50">
        <f>'2. Collected Data'!I150/'3. Calculated Stats'!$C150*1000</f>
        <v>22.891566265060241</v>
      </c>
      <c r="E150" s="50">
        <f>'2. Collected Data'!J150/'3. Calculated Stats'!$C150*1000</f>
        <v>3.3001571503404925</v>
      </c>
      <c r="F150" s="50">
        <f>'2. Collected Data'!K150/'3. Calculated Stats'!$C150*1000</f>
        <v>1.5191199580932426</v>
      </c>
      <c r="G150" s="74">
        <f>('2. Collected Data'!Y150+'2. Collected Data'!Z150)/C150*1000</f>
        <v>52.173913043478258</v>
      </c>
      <c r="H150" s="81">
        <f>IF(SUM('2. Collected Data'!Y150:Z150)&gt;0,(ROUND('2. Collected Data'!Y150/SUM('2. Collected Data'!Y150:Z150),2)),"")</f>
        <v>0.95</v>
      </c>
      <c r="I150" s="81">
        <f>IF(SUM('2. Collected Data'!Y150:Z150)&gt;0,1-H150,"")</f>
        <v>5.0000000000000044E-2</v>
      </c>
      <c r="J150" s="74">
        <f>IF('2. Collected Data'!AD150&gt;0,'2. Collected Data'!AE150/'2. Collected Data'!AD150,"")</f>
        <v>333.33333333333331</v>
      </c>
      <c r="K150" s="74">
        <f>IF('2. Collected Data'!AF150&gt;0,'2. Collected Data'!AG150/'2. Collected Data'!AF150,"")</f>
        <v>20117.821782178216</v>
      </c>
      <c r="L150" s="74">
        <f>SUM('2. Collected Data'!AI150:AK150)/'2. Collected Data'!G150</f>
        <v>9.7957045573598741E-3</v>
      </c>
      <c r="M150" s="55" t="str">
        <f>IF(MAX('2. Collected Data'!AI150:AK150)='2. Collected Data'!AI150,"NaCl",IF(MAX('2. Collected Data'!AJ150:AK150)='2. Collected Data'!AJ150,"CaCl2","MgCl2"))</f>
        <v>NaCl</v>
      </c>
      <c r="N150" s="74">
        <f>'2. Collected Data'!AL150/'2. Collected Data'!G150</f>
        <v>7.16930330015715</v>
      </c>
      <c r="O150" s="74">
        <f>SUM('2. Collected Data'!AO150:AU150)/'2. Collected Data'!G150</f>
        <v>151.11079099004715</v>
      </c>
      <c r="P150" s="55"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Q150" s="80">
        <f>IF('2. Collected Data'!BC150&gt;0,'2. Collected Data'!BC150/'2. Collected Data'!$G150,"")</f>
        <v>430.82849659507593</v>
      </c>
      <c r="R150" s="80">
        <f>IF('2. Collected Data'!BD150&gt;0,'2. Collected Data'!BD150/'2. Collected Data'!$G150,"")</f>
        <v>319.26914614981666</v>
      </c>
      <c r="S150" s="80">
        <f>IF('2. Collected Data'!BE150&gt;0,'2. Collected Data'!BE150/'2. Collected Data'!$G150,"")</f>
        <v>242.28072289156626</v>
      </c>
      <c r="T150" s="80">
        <f>IF('2. Collected Data'!BF150&gt;0,'2. Collected Data'!BF150/'2. Collected Data'!$G150,"")</f>
        <v>1012.3964379256155</v>
      </c>
      <c r="U150" s="82">
        <f>IF(AND('2. Collected Data'!BB150&gt;0,'2. Collected Data'!BH150&gt;0),('2. Collected Data'!BH150-'2. Collected Data'!BB150)/'2. Collected Data'!BH150,"")</f>
        <v>0</v>
      </c>
    </row>
    <row r="151" spans="1:21" s="56" customFormat="1" ht="11.25" customHeight="1" x14ac:dyDescent="0.15">
      <c r="A151" s="75" t="str">
        <f>'2. Collected Data'!A151</f>
        <v>Pennsylvania</v>
      </c>
      <c r="B151" s="51"/>
      <c r="C151" s="166">
        <f>'2. Collected Data'!G151*'2. Collected Data'!AA151</f>
        <v>76800</v>
      </c>
      <c r="D151" s="50">
        <f>'2. Collected Data'!I151/'3. Calculated Stats'!$C151*1000</f>
        <v>31.953125</v>
      </c>
      <c r="E151" s="50">
        <f>'2. Collected Data'!J151/'3. Calculated Stats'!$C151*1000</f>
        <v>1.7838541666666667</v>
      </c>
      <c r="F151" s="50">
        <f>'2. Collected Data'!K151/'3. Calculated Stats'!$C151*1000</f>
        <v>0.3125</v>
      </c>
      <c r="G151" s="74">
        <f>('2. Collected Data'!Y151+'2. Collected Data'!Z151)/C151*1000</f>
        <v>72.682291666666657</v>
      </c>
      <c r="H151" s="81">
        <f>IF(SUM('2. Collected Data'!Y151:Z151)&gt;0,(ROUND('2. Collected Data'!Y151/SUM('2. Collected Data'!Y151:Z151),2)),"")</f>
        <v>0.87</v>
      </c>
      <c r="I151" s="81">
        <f>IF(SUM('2. Collected Data'!Y151:Z151)&gt;0,1-H151,"")</f>
        <v>0.13</v>
      </c>
      <c r="J151" s="74">
        <f>IF('2. Collected Data'!AD151&gt;0,'2. Collected Data'!AE151/'2. Collected Data'!AD151,"")</f>
        <v>1861.9153674832962</v>
      </c>
      <c r="K151" s="74">
        <f>IF('2. Collected Data'!AF151&gt;0,'2. Collected Data'!AG151/'2. Collected Data'!AF151,"")</f>
        <v>14532.258064516129</v>
      </c>
      <c r="L151" s="74">
        <f>SUM('2. Collected Data'!AI151:AK151)/'2. Collected Data'!G151</f>
        <v>11.458333333333334</v>
      </c>
      <c r="M151" s="55" t="str">
        <f>IF(MAX('2. Collected Data'!AI151:AK151)='2. Collected Data'!AI151,"NaCl",IF(MAX('2. Collected Data'!AJ151:AK151)='2. Collected Data'!AJ151,"CaCl2","MgCl2"))</f>
        <v>NaCl</v>
      </c>
      <c r="N151" s="74">
        <f>'2. Collected Data'!AL151/'2. Collected Data'!G151</f>
        <v>8.9375</v>
      </c>
      <c r="O151" s="74">
        <f>SUM('2. Collected Data'!AO151:AU151)/'2. Collected Data'!G151</f>
        <v>112.5</v>
      </c>
      <c r="P151" s="55"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Q151" s="80">
        <f>IF('2. Collected Data'!BC151&gt;0,'2. Collected Data'!BC151/'2. Collected Data'!$G151,"")</f>
        <v>1229.1666666666667</v>
      </c>
      <c r="R151" s="80">
        <f>IF('2. Collected Data'!BD151&gt;0,'2. Collected Data'!BD151/'2. Collected Data'!$G151,"")</f>
        <v>342.70833333333331</v>
      </c>
      <c r="S151" s="80">
        <f>IF('2. Collected Data'!BE151&gt;0,'2. Collected Data'!BE151/'2. Collected Data'!$G151,"")</f>
        <v>965.625</v>
      </c>
      <c r="T151" s="80">
        <f>IF('2. Collected Data'!BF151&gt;0,'2. Collected Data'!BF151/'2. Collected Data'!$G151,"")</f>
        <v>2864.5833333333335</v>
      </c>
      <c r="U151" s="82">
        <f>IF(AND('2. Collected Data'!BB151&gt;0,'2. Collected Data'!BH151&gt;0),('2. Collected Data'!BH151-'2. Collected Data'!BB151)/'2. Collected Data'!BH151,"")</f>
        <v>0.1096899763659113</v>
      </c>
    </row>
    <row r="152" spans="1:21" s="56" customFormat="1" ht="11.25" customHeight="1" x14ac:dyDescent="0.15">
      <c r="A152" s="75" t="str">
        <f>'2. Collected Data'!A152</f>
        <v>Rhode Island</v>
      </c>
      <c r="B152" s="51"/>
      <c r="C152" s="166">
        <f>'2. Collected Data'!G152*'2. Collected Data'!AA152</f>
        <v>3300</v>
      </c>
      <c r="D152" s="50">
        <f>'2. Collected Data'!I152/'3. Calculated Stats'!$C152*1000</f>
        <v>33.333333333333336</v>
      </c>
      <c r="E152" s="50">
        <f>'2. Collected Data'!J152/'3. Calculated Stats'!$C152*1000</f>
        <v>0</v>
      </c>
      <c r="F152" s="50">
        <f>'2. Collected Data'!K152/'3. Calculated Stats'!$C152*1000</f>
        <v>0.30303030303030304</v>
      </c>
      <c r="G152" s="74">
        <f>('2. Collected Data'!Y152+'2. Collected Data'!Z152)/C152*1000</f>
        <v>45.454545454545453</v>
      </c>
      <c r="H152" s="81">
        <f>IF(SUM('2. Collected Data'!Y152:Z152)&gt;0,(ROUND('2. Collected Data'!Y152/SUM('2. Collected Data'!Y152:Z152),2)),"")</f>
        <v>1</v>
      </c>
      <c r="I152" s="81">
        <f>IF(SUM('2. Collected Data'!Y152:Z152)&gt;0,1-H152,"")</f>
        <v>0</v>
      </c>
      <c r="J152" s="74">
        <f>IF('2. Collected Data'!AD152&gt;0,'2. Collected Data'!AE152/'2. Collected Data'!AD152,"")</f>
        <v>2500</v>
      </c>
      <c r="K152" s="74">
        <f>IF('2. Collected Data'!AF152&gt;0,'2. Collected Data'!AG152/'2. Collected Data'!AF152,"")</f>
        <v>5000</v>
      </c>
      <c r="L152" s="74">
        <f>SUM('2. Collected Data'!AI152:AK152)/'2. Collected Data'!G152</f>
        <v>25</v>
      </c>
      <c r="M152" s="55" t="str">
        <f>IF(MAX('2. Collected Data'!AI152:AK152)='2. Collected Data'!AI152,"NaCl",IF(MAX('2. Collected Data'!AJ152:AK152)='2. Collected Data'!AJ152,"CaCl2","MgCl2"))</f>
        <v>NaCl</v>
      </c>
      <c r="N152" s="74">
        <f>'2. Collected Data'!AL152/'2. Collected Data'!G152</f>
        <v>3.6363636363636362</v>
      </c>
      <c r="O152" s="74">
        <f>SUM('2. Collected Data'!AO152:AU152)/'2. Collected Data'!G152</f>
        <v>6.0606060606060606</v>
      </c>
      <c r="P152" s="55"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Q152" s="80">
        <f>IF('2. Collected Data'!BC152&gt;0,'2. Collected Data'!BC152/'2. Collected Data'!$G152,"")</f>
        <v>212.12121212121212</v>
      </c>
      <c r="R152" s="80">
        <f>IF('2. Collected Data'!BD152&gt;0,'2. Collected Data'!BD152/'2. Collected Data'!$G152,"")</f>
        <v>1060.6060606060605</v>
      </c>
      <c r="S152" s="80">
        <f>IF('2. Collected Data'!BE152&gt;0,'2. Collected Data'!BE152/'2. Collected Data'!$G152,"")</f>
        <v>1606.060606060606</v>
      </c>
      <c r="T152" s="80">
        <f>IF('2. Collected Data'!BF152&gt;0,'2. Collected Data'!BF152/'2. Collected Data'!$G152,"")</f>
        <v>2848.4848484848485</v>
      </c>
      <c r="U152" s="82">
        <f>IF(AND('2. Collected Data'!BB152&gt;0,'2. Collected Data'!BH152&gt;0),('2. Collected Data'!BH152-'2. Collected Data'!BB152)/'2. Collected Data'!BH152,"")</f>
        <v>0</v>
      </c>
    </row>
    <row r="153" spans="1:21" s="56" customFormat="1" ht="11.25" customHeight="1" x14ac:dyDescent="0.15">
      <c r="A153" s="75" t="str">
        <f>'2. Collected Data'!A153</f>
        <v>South Carolina</v>
      </c>
      <c r="B153" s="51"/>
      <c r="C153" s="166">
        <f>'2. Collected Data'!G153*'2. Collected Data'!AA153</f>
        <v>85988.3</v>
      </c>
      <c r="D153" s="50">
        <f>'2. Collected Data'!I153/'3. Calculated Stats'!$C153*1000</f>
        <v>6.4311074878791654</v>
      </c>
      <c r="E153" s="50">
        <f>'2. Collected Data'!J153/'3. Calculated Stats'!$C153*1000</f>
        <v>1.3490207388679623</v>
      </c>
      <c r="F153" s="50">
        <f>'2. Collected Data'!K153/'3. Calculated Stats'!$C153*1000</f>
        <v>0</v>
      </c>
      <c r="G153" s="74">
        <f>('2. Collected Data'!Y153+'2. Collected Data'!Z153)/C153*1000</f>
        <v>36.132822721230681</v>
      </c>
      <c r="H153" s="81">
        <f>IF(SUM('2. Collected Data'!Y153:Z153)&gt;0,(ROUND('2. Collected Data'!Y153/SUM('2. Collected Data'!Y153:Z153),2)),"")</f>
        <v>1</v>
      </c>
      <c r="I153" s="81">
        <f>IF(SUM('2. Collected Data'!Y153:Z153)&gt;0,1-H153,"")</f>
        <v>0</v>
      </c>
      <c r="J153" s="74">
        <f>IF('2. Collected Data'!AD153&gt;0,'2. Collected Data'!AE153/'2. Collected Data'!AD153,"")</f>
        <v>950</v>
      </c>
      <c r="K153" s="74">
        <f>IF('2. Collected Data'!AF153&gt;0,'2. Collected Data'!AG153/'2. Collected Data'!AF153,"")</f>
        <v>3520</v>
      </c>
      <c r="L153" s="74">
        <f>SUM('2. Collected Data'!AI153:AK153)/'2. Collected Data'!G153</f>
        <v>0.13876306427734936</v>
      </c>
      <c r="M153" s="55" t="str">
        <f>IF(MAX('2. Collected Data'!AI153:AK153)='2. Collected Data'!AI153,"NaCl",IF(MAX('2. Collected Data'!AJ153:AK153)='2. Collected Data'!AJ153,"CaCl2","MgCl2"))</f>
        <v>NaCl</v>
      </c>
      <c r="N153" s="74">
        <f>'2. Collected Data'!AL153/'2. Collected Data'!G153</f>
        <v>4.4192058687053934E-2</v>
      </c>
      <c r="O153" s="74">
        <f>SUM('2. Collected Data'!AO153:AU153)/'2. Collected Data'!G153</f>
        <v>13.126930640563891</v>
      </c>
      <c r="P153" s="55" t="str">
        <f>IF(MAX('2. Collected Data'!AO153:AT153)='2. Collected Data'!AO153,"NaCl",IF(MAX('2. Collected Data'!AP153:AT153)='2. Collected Data'!AP153,"CaCl2",IF(MAX('2. Collected Data'!AQ153:AT153)='2. Collected Data'!AQ153,"MgCl2",IF(MAX('2. Collected Data'!AR153:AT153)='2. Collected Data'!AR153,"Potassium Acetate",IF('2. Collected Data'!AS153&gt;'2. Collected Data'!AT153,"Enhanced Brine","Ag Byproduct")))))</f>
        <v>NaCl</v>
      </c>
      <c r="Q153" s="80">
        <f>IF('2. Collected Data'!BC153&gt;0,'2. Collected Data'!BC153/'2. Collected Data'!$G153,"")</f>
        <v>14.055306361446847</v>
      </c>
      <c r="R153" s="80">
        <f>IF('2. Collected Data'!BD153&gt;0,'2. Collected Data'!BD153/'2. Collected Data'!$G153,"")</f>
        <v>3.7939434783569395</v>
      </c>
      <c r="S153" s="80">
        <f>IF('2. Collected Data'!BE153&gt;0,'2. Collected Data'!BE153/'2. Collected Data'!$G153,"")</f>
        <v>14.983218065713592</v>
      </c>
      <c r="T153" s="80">
        <f>IF('2. Collected Data'!BF153&gt;0,'2. Collected Data'!BF153/'2. Collected Data'!$G153,"")</f>
        <v>32.839538634907306</v>
      </c>
      <c r="U153" s="82">
        <f>IF(AND('2. Collected Data'!BB153&gt;0,'2. Collected Data'!BH153&gt;0),('2. Collected Data'!BH153-'2. Collected Data'!BB153)/'2. Collected Data'!BH153,"")</f>
        <v>3.7037037037037035E-2</v>
      </c>
    </row>
    <row r="154" spans="1:21" s="56" customFormat="1" ht="11.25" customHeight="1" x14ac:dyDescent="0.15">
      <c r="A154" s="75" t="str">
        <f>'2. Collected Data'!A154</f>
        <v>South Dakota</v>
      </c>
      <c r="B154" s="51"/>
      <c r="C154" s="166">
        <f>'2. Collected Data'!G154*'2. Collected Data'!AA154</f>
        <v>18053.64</v>
      </c>
      <c r="D154" s="50">
        <f>'2. Collected Data'!I154/'3. Calculated Stats'!$C154*1000</f>
        <v>26.753607582736777</v>
      </c>
      <c r="E154" s="50">
        <f>'2. Collected Data'!J154/'3. Calculated Stats'!$C154*1000</f>
        <v>1.3847622972431046</v>
      </c>
      <c r="F154" s="50">
        <f>'2. Collected Data'!K154/'3. Calculated Stats'!$C154*1000</f>
        <v>2.7695245944862092</v>
      </c>
      <c r="G154" s="74">
        <f>('2. Collected Data'!Y154+'2. Collected Data'!Z154)/C154*1000</f>
        <v>21.380729869433534</v>
      </c>
      <c r="H154" s="81">
        <f>IF(SUM('2. Collected Data'!Y154:Z154)&gt;0,(ROUND('2. Collected Data'!Y154/SUM('2. Collected Data'!Y154:Z154),2)),"")</f>
        <v>0.86</v>
      </c>
      <c r="I154" s="81">
        <f>IF(SUM('2. Collected Data'!Y154:Z154)&gt;0,1-H154,"")</f>
        <v>0.14000000000000001</v>
      </c>
      <c r="J154" s="74">
        <f>IF('2. Collected Data'!AD154&gt;0,'2. Collected Data'!AE154/'2. Collected Data'!AD154,"")</f>
        <v>1363.6363636363637</v>
      </c>
      <c r="K154" s="74">
        <f>IF('2. Collected Data'!AF154&gt;0,'2. Collected Data'!AG154/'2. Collected Data'!AF154,"")</f>
        <v>7333.333333333333</v>
      </c>
      <c r="L154" s="74">
        <f>SUM('2. Collected Data'!AI154:AK154)/'2. Collected Data'!G154</f>
        <v>3.2869653986675265</v>
      </c>
      <c r="M154" s="55" t="str">
        <f>IF(MAX('2. Collected Data'!AI154:AK154)='2. Collected Data'!AI154,"NaCl",IF(MAX('2. Collected Data'!AJ154:AK154)='2. Collected Data'!AJ154,"CaCl2","MgCl2"))</f>
        <v>NaCl</v>
      </c>
      <c r="N154" s="74">
        <f>'2. Collected Data'!AL154/'2. Collected Data'!G154</f>
        <v>1.2386094992477972</v>
      </c>
      <c r="O154" s="74">
        <f>SUM('2. Collected Data'!AO154:AU154)/'2. Collected Data'!G154</f>
        <v>72.098538577261976</v>
      </c>
      <c r="P154" s="55"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Q154" s="80">
        <f>IF('2. Collected Data'!BC154&gt;0,'2. Collected Data'!BC154/'2. Collected Data'!$G154,"")</f>
        <v>162.45320223511712</v>
      </c>
      <c r="R154" s="80">
        <f>IF('2. Collected Data'!BD154&gt;0,'2. Collected Data'!BD154/'2. Collected Data'!$G154,"")</f>
        <v>394.46099290780143</v>
      </c>
      <c r="S154" s="80">
        <f>IF('2. Collected Data'!BE154&gt;0,'2. Collected Data'!BE154/'2. Collected Data'!$G154,"")</f>
        <v>238.48984526112184</v>
      </c>
      <c r="T154" s="80">
        <f>IF('2. Collected Data'!BF154&gt;0,'2. Collected Data'!BF154/'2. Collected Data'!$G154,"")</f>
        <v>815.32602621964327</v>
      </c>
      <c r="U154" s="82">
        <f>IF(AND('2. Collected Data'!BB154&gt;0,'2. Collected Data'!BH154&gt;0),('2. Collected Data'!BH154-'2. Collected Data'!BB154)/'2. Collected Data'!BH154,"")</f>
        <v>2.1005359988410875E-2</v>
      </c>
    </row>
    <row r="155" spans="1:21" s="56" customFormat="1" ht="11.25" customHeight="1" x14ac:dyDescent="0.15">
      <c r="A155" s="75" t="str">
        <f>'2. Collected Data'!A155</f>
        <v>Tennessee</v>
      </c>
      <c r="B155" s="51"/>
      <c r="C155" s="166">
        <f>'2. Collected Data'!G155*'2. Collected Data'!AA155</f>
        <v>37285.379999999997</v>
      </c>
      <c r="D155" s="50">
        <f>'2. Collected Data'!I155/'3. Calculated Stats'!$C155*1000</f>
        <v>21.804793192398737</v>
      </c>
      <c r="E155" s="50">
        <f>'2. Collected Data'!J155/'3. Calculated Stats'!$C155*1000</f>
        <v>1.9310517956367887</v>
      </c>
      <c r="F155" s="50">
        <f>'2. Collected Data'!K155/'3. Calculated Stats'!$C155*1000</f>
        <v>0</v>
      </c>
      <c r="G155" s="74">
        <f>('2. Collected Data'!Y155+'2. Collected Data'!Z155)/C155*1000</f>
        <v>42.912262125261968</v>
      </c>
      <c r="H155" s="81">
        <f>IF(SUM('2. Collected Data'!Y155:Z155)&gt;0,(ROUND('2. Collected Data'!Y155/SUM('2. Collected Data'!Y155:Z155),2)),"")</f>
        <v>1</v>
      </c>
      <c r="I155" s="81">
        <f>IF(SUM('2. Collected Data'!Y155:Z155)&gt;0,1-H155,"")</f>
        <v>0</v>
      </c>
      <c r="J155" s="74">
        <f>IF('2. Collected Data'!AD155&gt;0,'2. Collected Data'!AE155/'2. Collected Data'!AD155,"")</f>
        <v>1859.5882352941176</v>
      </c>
      <c r="K155" s="74">
        <f>IF('2. Collected Data'!AF155&gt;0,'2. Collected Data'!AG155/'2. Collected Data'!AF155,"")</f>
        <v>18025.231578947369</v>
      </c>
      <c r="L155" s="74">
        <f>SUM('2. Collected Data'!AI155:AK155)/'2. Collected Data'!G155</f>
        <v>4.2656258297488181</v>
      </c>
      <c r="M155" s="55" t="str">
        <f>IF(MAX('2. Collected Data'!AI155:AK155)='2. Collected Data'!AI155,"NaCl",IF(MAX('2. Collected Data'!AJ155:AK155)='2. Collected Data'!AJ155,"CaCl2","MgCl2"))</f>
        <v>NaCl</v>
      </c>
      <c r="N155" s="74">
        <f>'2. Collected Data'!AL155/'2. Collected Data'!G155</f>
        <v>0</v>
      </c>
      <c r="O155" s="74">
        <f>SUM('2. Collected Data'!AO155:AU155)/'2. Collected Data'!G155</f>
        <v>132.30473687005471</v>
      </c>
      <c r="P155" s="55" t="str">
        <f>IF(MAX('2. Collected Data'!AO155:AT155)='2. Collected Data'!AO155,"NaCl",IF(MAX('2. Collected Data'!AP155:AT155)='2. Collected Data'!AP155,"CaCl2",IF(MAX('2. Collected Data'!AQ155:AT155)='2. Collected Data'!AQ155,"MgCl2",IF(MAX('2. Collected Data'!AR155:AT155)='2. Collected Data'!AR155,"Potassium Acetate",IF('2. Collected Data'!AS155&gt;'2. Collected Data'!AT155,"Enhanced Brine","Ag Byproduct")))))</f>
        <v>NaCl</v>
      </c>
      <c r="Q155" s="80">
        <f>IF('2. Collected Data'!BC155&gt;0,'2. Collected Data'!BC155/'2. Collected Data'!$G155,"")</f>
        <v>196.14468164197334</v>
      </c>
      <c r="R155" s="80">
        <f>IF('2. Collected Data'!BD155&gt;0,'2. Collected Data'!BD155/'2. Collected Data'!$G155,"")</f>
        <v>119.97421804471351</v>
      </c>
      <c r="S155" s="80">
        <f>IF('2. Collected Data'!BE155&gt;0,'2. Collected Data'!BE155/'2. Collected Data'!$G155,"")</f>
        <v>322.02299399925653</v>
      </c>
      <c r="T155" s="80">
        <f>IF('2. Collected Data'!BF155&gt;0,'2. Collected Data'!BF155/'2. Collected Data'!$G155,"")</f>
        <v>638.14189368594339</v>
      </c>
      <c r="U155" s="82">
        <f>IF(AND('2. Collected Data'!BB155&gt;0,'2. Collected Data'!BH155&gt;0),('2. Collected Data'!BH155-'2. Collected Data'!BB155)/'2. Collected Data'!BH155,"")</f>
        <v>0.11764705882352941</v>
      </c>
    </row>
    <row r="156" spans="1:21" s="56" customFormat="1" ht="11.25" customHeight="1" x14ac:dyDescent="0.15">
      <c r="A156" s="170" t="str">
        <f>'2. Collected Data'!A156</f>
        <v>Texas</v>
      </c>
      <c r="B156" s="51"/>
      <c r="C156" s="166"/>
      <c r="D156" s="50"/>
      <c r="E156" s="50"/>
      <c r="F156" s="50"/>
      <c r="G156" s="74"/>
      <c r="H156" s="81"/>
      <c r="I156" s="81"/>
      <c r="J156" s="74"/>
      <c r="K156" s="74"/>
      <c r="L156" s="74"/>
      <c r="M156" s="55"/>
      <c r="N156" s="74"/>
      <c r="O156" s="74"/>
      <c r="P156" s="55"/>
      <c r="Q156" s="80"/>
      <c r="R156" s="80"/>
      <c r="S156" s="80"/>
      <c r="T156" s="80"/>
      <c r="U156" s="82"/>
    </row>
    <row r="157" spans="1:21" s="56" customFormat="1" ht="11.25" customHeight="1" x14ac:dyDescent="0.15">
      <c r="A157" s="171" t="str">
        <f>'2. Collected Data'!A157</f>
        <v>Utah</v>
      </c>
      <c r="B157" s="51"/>
      <c r="C157" s="166"/>
      <c r="D157" s="50"/>
      <c r="E157" s="50"/>
      <c r="F157" s="50"/>
      <c r="G157" s="74"/>
      <c r="H157" s="81"/>
      <c r="I157" s="81"/>
      <c r="J157" s="74"/>
      <c r="K157" s="74"/>
      <c r="L157" s="74"/>
      <c r="M157" s="55"/>
      <c r="N157" s="74"/>
      <c r="O157" s="74"/>
      <c r="P157" s="55"/>
      <c r="Q157" s="80"/>
      <c r="R157" s="80"/>
      <c r="S157" s="80"/>
      <c r="T157" s="80"/>
      <c r="U157" s="82"/>
    </row>
    <row r="158" spans="1:21" s="56" customFormat="1" ht="11.25" customHeight="1" x14ac:dyDescent="0.15">
      <c r="A158" s="53" t="str">
        <f>'2. Collected Data'!A158</f>
        <v>Vermont</v>
      </c>
      <c r="B158" s="51"/>
      <c r="C158" s="166">
        <f>'2. Collected Data'!G158*'2. Collected Data'!AA158</f>
        <v>6456.78</v>
      </c>
      <c r="D158" s="50">
        <f>'2. Collected Data'!I158/'3. Calculated Stats'!$C158*1000</f>
        <v>42.590888957034316</v>
      </c>
      <c r="E158" s="50">
        <f>'2. Collected Data'!J158/'3. Calculated Stats'!$C158*1000</f>
        <v>1.2390076787500892</v>
      </c>
      <c r="F158" s="50">
        <f>'2. Collected Data'!K158/'3. Calculated Stats'!$C158*1000</f>
        <v>0</v>
      </c>
      <c r="G158" s="74">
        <f>('2. Collected Data'!Y158+'2. Collected Data'!Z158)/C158*1000</f>
        <v>50.334686949222373</v>
      </c>
      <c r="H158" s="81">
        <f>IF(SUM('2. Collected Data'!Y158:Z158)&gt;0,(ROUND('2. Collected Data'!Y158/SUM('2. Collected Data'!Y158:Z158),2)),"")</f>
        <v>0.92</v>
      </c>
      <c r="I158" s="81">
        <f>IF(SUM('2. Collected Data'!Y158:Z158)&gt;0,1-H158,"")</f>
        <v>7.999999999999996E-2</v>
      </c>
      <c r="J158" s="74">
        <f>IF('2. Collected Data'!AD158&gt;0,'2. Collected Data'!AE158/'2. Collected Data'!AD158,"")</f>
        <v>2000</v>
      </c>
      <c r="K158" s="74">
        <f>IF('2. Collected Data'!AF158&gt;0,'2. Collected Data'!AG158/'2. Collected Data'!AF158,"")</f>
        <v>2857.1428571428573</v>
      </c>
      <c r="L158" s="74">
        <f>SUM('2. Collected Data'!AI158:AK158)/'2. Collected Data'!G158</f>
        <v>20.280742103649189</v>
      </c>
      <c r="M158" s="55" t="str">
        <f>IF(MAX('2. Collected Data'!AI158:AK158)='2. Collected Data'!AI158,"NaCl",IF(MAX('2. Collected Data'!AJ158:AK158)='2. Collected Data'!AJ158,"CaCl2","MgCl2"))</f>
        <v>NaCl</v>
      </c>
      <c r="N158" s="74">
        <f>'2. Collected Data'!AL158/'2. Collected Data'!G158</f>
        <v>1.1392210978227537</v>
      </c>
      <c r="O158" s="74">
        <f>SUM('2. Collected Data'!AO158:AU158)/'2. Collected Data'!G158</f>
        <v>373.14658080343452</v>
      </c>
      <c r="P158" s="55"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Q158" s="80">
        <f>IF('2. Collected Data'!BC158&gt;0,'2. Collected Data'!BC158/'2. Collected Data'!$G158,"")</f>
        <v>1522.228150873965</v>
      </c>
      <c r="R158" s="80">
        <f>IF('2. Collected Data'!BD158&gt;0,'2. Collected Data'!BD158/'2. Collected Data'!$G158,"")</f>
        <v>1694.348052744557</v>
      </c>
      <c r="S158" s="80">
        <f>IF('2. Collected Data'!BE158&gt;0,'2. Collected Data'!BE158/'2. Collected Data'!$G158,"")</f>
        <v>1526.9935602575897</v>
      </c>
      <c r="T158" s="80">
        <f>IF('2. Collected Data'!BF158&gt;0,'2. Collected Data'!BF158/'2. Collected Data'!$G158,"")</f>
        <v>4743.5697638761112</v>
      </c>
      <c r="U158" s="82">
        <f>IF(AND('2. Collected Data'!BB158&gt;0,'2. Collected Data'!BH158&gt;0),('2. Collected Data'!BH158-'2. Collected Data'!BB158)/'2. Collected Data'!BH158,"")</f>
        <v>3.387703889585951E-2</v>
      </c>
    </row>
    <row r="159" spans="1:21" s="56" customFormat="1" ht="11.25" customHeight="1" x14ac:dyDescent="0.15">
      <c r="A159" s="171" t="str">
        <f>'2. Collected Data'!A159</f>
        <v>Virginia</v>
      </c>
      <c r="B159" s="51"/>
      <c r="C159" s="166"/>
      <c r="D159" s="50"/>
      <c r="E159" s="50"/>
      <c r="F159" s="50"/>
      <c r="G159" s="74"/>
      <c r="H159" s="81"/>
      <c r="I159" s="81"/>
      <c r="J159" s="74"/>
      <c r="K159" s="74"/>
      <c r="L159" s="74"/>
      <c r="M159" s="55"/>
      <c r="N159" s="74"/>
      <c r="O159" s="74"/>
      <c r="P159" s="55"/>
      <c r="Q159" s="80"/>
      <c r="R159" s="80"/>
      <c r="S159" s="80"/>
      <c r="T159" s="80"/>
      <c r="U159" s="82"/>
    </row>
    <row r="160" spans="1:21" s="56" customFormat="1" ht="11.25" customHeight="1" x14ac:dyDescent="0.15">
      <c r="A160" s="53" t="str">
        <f>'2. Collected Data'!A160</f>
        <v>Washington</v>
      </c>
      <c r="B160" s="51"/>
      <c r="C160" s="166">
        <f>'2. Collected Data'!G160*'2. Collected Data'!AA160</f>
        <v>18600</v>
      </c>
      <c r="D160" s="50">
        <f>'2. Collected Data'!I160/'3. Calculated Stats'!$C160*1000</f>
        <v>26.881720430107528</v>
      </c>
      <c r="E160" s="50">
        <f>'2. Collected Data'!J160/'3. Calculated Stats'!$C160*1000</f>
        <v>1.881720430107527</v>
      </c>
      <c r="F160" s="50">
        <f>'2. Collected Data'!K160/'3. Calculated Stats'!$C160*1000</f>
        <v>1.075268817204301</v>
      </c>
      <c r="G160" s="74">
        <f>('2. Collected Data'!Y160+'2. Collected Data'!Z160)/C160*1000</f>
        <v>68.602150537634415</v>
      </c>
      <c r="H160" s="81">
        <f>IF(SUM('2. Collected Data'!Y160:Z160)&gt;0,(ROUND('2. Collected Data'!Y160/SUM('2. Collected Data'!Y160:Z160),2)),"")</f>
        <v>0.87</v>
      </c>
      <c r="I160" s="81">
        <f>IF(SUM('2. Collected Data'!Y160:Z160)&gt;0,1-H160,"")</f>
        <v>0.13</v>
      </c>
      <c r="J160" s="74">
        <f>IF('2. Collected Data'!AD160&gt;0,'2. Collected Data'!AE160/'2. Collected Data'!AD160,"")</f>
        <v>388.48920863309354</v>
      </c>
      <c r="K160" s="74">
        <f>IF('2. Collected Data'!AF160&gt;0,'2. Collected Data'!AG160/'2. Collected Data'!AF160,"")</f>
        <v>8661.4173228346463</v>
      </c>
      <c r="L160" s="74">
        <f>SUM('2. Collected Data'!AI160:AK160)/'2. Collected Data'!G160</f>
        <v>1.7041935483870967</v>
      </c>
      <c r="M160" s="55" t="str">
        <f>IF(MAX('2. Collected Data'!AI160:AK160)='2. Collected Data'!AI160,"NaCl",IF(MAX('2. Collected Data'!AJ160:AK160)='2. Collected Data'!AJ160,"CaCl2","MgCl2"))</f>
        <v>NaCl</v>
      </c>
      <c r="N160" s="74">
        <f>'2. Collected Data'!AL160/'2. Collected Data'!G160</f>
        <v>0.43010752688172044</v>
      </c>
      <c r="O160" s="74">
        <f>SUM('2. Collected Data'!AO160:AU160)/'2. Collected Data'!G160</f>
        <v>116.91666666666667</v>
      </c>
      <c r="P160" s="55"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NaCl</v>
      </c>
      <c r="Q160" s="80">
        <f>IF('2. Collected Data'!BC160&gt;0,'2. Collected Data'!BC160/'2. Collected Data'!$G160,"")</f>
        <v>669.37430107526882</v>
      </c>
      <c r="R160" s="80">
        <f>IF('2. Collected Data'!BD160&gt;0,'2. Collected Data'!BD160/'2. Collected Data'!$G160,"")</f>
        <v>620.89634408602149</v>
      </c>
      <c r="S160" s="80">
        <f>IF('2. Collected Data'!BE160&gt;0,'2. Collected Data'!BE160/'2. Collected Data'!$G160,"")</f>
        <v>377.55489247311829</v>
      </c>
      <c r="T160" s="80">
        <f>IF('2. Collected Data'!BF160&gt;0,'2. Collected Data'!BF160/'2. Collected Data'!$G160,"")</f>
        <v>1827.9569892473119</v>
      </c>
      <c r="U160" s="82">
        <f>IF(AND('2. Collected Data'!BB160&gt;0,'2. Collected Data'!BH160&gt;0),('2. Collected Data'!BH160-'2. Collected Data'!BB160)/'2. Collected Data'!BH160,"")</f>
        <v>-1.680672268907563E-2</v>
      </c>
    </row>
    <row r="161" spans="1:21" s="56" customFormat="1" ht="11.25" customHeight="1" x14ac:dyDescent="0.15">
      <c r="A161" s="53" t="str">
        <f>'2. Collected Data'!A161</f>
        <v>West Virginia</v>
      </c>
      <c r="B161" s="51"/>
      <c r="C161" s="166">
        <f>'2. Collected Data'!G161*'2. Collected Data'!AA161</f>
        <v>75000</v>
      </c>
      <c r="D161" s="50">
        <f>'2. Collected Data'!I161/'3. Calculated Stats'!$C161*1000</f>
        <v>13.6</v>
      </c>
      <c r="E161" s="50">
        <f>'2. Collected Data'!J161/'3. Calculated Stats'!$C161*1000</f>
        <v>1.8266666666666667</v>
      </c>
      <c r="F161" s="50">
        <f>'2. Collected Data'!K161/'3. Calculated Stats'!$C161*1000</f>
        <v>0.38666666666666666</v>
      </c>
      <c r="G161" s="74">
        <f>('2. Collected Data'!Y161+'2. Collected Data'!Z161)/C161*1000</f>
        <v>61.666666666666671</v>
      </c>
      <c r="H161" s="81">
        <f>IF(SUM('2. Collected Data'!Y161:Z161)&gt;0,(ROUND('2. Collected Data'!Y161/SUM('2. Collected Data'!Y161:Z161),2)),"")</f>
        <v>0.97</v>
      </c>
      <c r="I161" s="81">
        <f>IF(SUM('2. Collected Data'!Y161:Z161)&gt;0,1-H161,"")</f>
        <v>3.0000000000000027E-2</v>
      </c>
      <c r="J161" s="74">
        <f>IF('2. Collected Data'!AD161&gt;0,'2. Collected Data'!AE161/'2. Collected Data'!AD161,"")</f>
        <v>1120.253164556962</v>
      </c>
      <c r="K161" s="74">
        <f>IF('2. Collected Data'!AF161&gt;0,'2. Collected Data'!AG161/'2. Collected Data'!AF161,"")</f>
        <v>6000</v>
      </c>
      <c r="L161" s="74">
        <f>SUM('2. Collected Data'!AI161:AK161)/'2. Collected Data'!G161</f>
        <v>3.3836666666666666</v>
      </c>
      <c r="M161" s="55" t="str">
        <f>IF(MAX('2. Collected Data'!AI161:AK161)='2. Collected Data'!AI161,"NaCl",IF(MAX('2. Collected Data'!AJ161:AK161)='2. Collected Data'!AJ161,"CaCl2","MgCl2"))</f>
        <v>NaCl</v>
      </c>
      <c r="N161" s="74">
        <f>'2. Collected Data'!AL161/'2. Collected Data'!G161</f>
        <v>5.0856666666666666</v>
      </c>
      <c r="O161" s="74">
        <f>SUM('2. Collected Data'!AO161:AU161)/'2. Collected Data'!G161</f>
        <v>10.413333333333334</v>
      </c>
      <c r="P161" s="55"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Q161" s="80" t="str">
        <f>IF('2. Collected Data'!BC161&gt;0,'2. Collected Data'!BC161/'2. Collected Data'!$G161,"")</f>
        <v/>
      </c>
      <c r="R161" s="80" t="str">
        <f>IF('2. Collected Data'!BD161&gt;0,'2. Collected Data'!BD161/'2. Collected Data'!$G161,"")</f>
        <v/>
      </c>
      <c r="S161" s="80" t="str">
        <f>IF('2. Collected Data'!BE161&gt;0,'2. Collected Data'!BE161/'2. Collected Data'!$G161,"")</f>
        <v/>
      </c>
      <c r="T161" s="80">
        <f>IF('2. Collected Data'!BF161&gt;0,'2. Collected Data'!BF161/'2. Collected Data'!$G161,"")</f>
        <v>820.4</v>
      </c>
      <c r="U161" s="82" t="str">
        <f>IF(AND('2. Collected Data'!BB161&gt;0,'2. Collected Data'!BH161&gt;0),('2. Collected Data'!BH161-'2. Collected Data'!BB161)/'2. Collected Data'!BH161,"")</f>
        <v/>
      </c>
    </row>
    <row r="162" spans="1:21" s="56" customFormat="1" ht="11.25" customHeight="1" x14ac:dyDescent="0.15">
      <c r="A162" s="75" t="str">
        <f>'2. Collected Data'!A162</f>
        <v>Wisconsin</v>
      </c>
      <c r="B162" s="51"/>
      <c r="C162" s="166"/>
      <c r="D162" s="50"/>
      <c r="E162" s="50"/>
      <c r="F162" s="50"/>
      <c r="G162" s="74"/>
      <c r="H162" s="81"/>
      <c r="I162" s="81"/>
      <c r="J162" s="74"/>
      <c r="K162" s="74"/>
      <c r="L162" s="74"/>
      <c r="M162" s="55"/>
      <c r="N162" s="74"/>
      <c r="O162" s="74"/>
      <c r="P162" s="55"/>
      <c r="Q162" s="80"/>
      <c r="R162" s="80"/>
      <c r="S162" s="80"/>
      <c r="T162" s="80"/>
      <c r="U162" s="82"/>
    </row>
    <row r="163" spans="1:21" s="56" customFormat="1" ht="11.25" customHeight="1" x14ac:dyDescent="0.15">
      <c r="A163" s="170" t="str">
        <f>'2. Collected Data'!A163</f>
        <v>Wyoming</v>
      </c>
      <c r="B163" s="51"/>
      <c r="C163" s="166"/>
      <c r="D163" s="50"/>
      <c r="E163" s="50"/>
      <c r="F163" s="50"/>
      <c r="G163" s="74"/>
      <c r="H163" s="81"/>
      <c r="I163" s="81"/>
      <c r="J163" s="74"/>
      <c r="K163" s="74"/>
      <c r="L163" s="74"/>
      <c r="M163" s="55"/>
      <c r="N163" s="74"/>
      <c r="O163" s="74"/>
      <c r="P163" s="55"/>
      <c r="Q163" s="80"/>
      <c r="R163" s="80"/>
      <c r="S163" s="80"/>
      <c r="T163" s="80"/>
      <c r="U163" s="82"/>
    </row>
    <row r="164" spans="1:21" s="56" customFormat="1" ht="11.25" customHeight="1" x14ac:dyDescent="0.15">
      <c r="A164" s="70"/>
      <c r="B164" s="68"/>
      <c r="C164" s="164"/>
      <c r="D164" s="71"/>
      <c r="E164" s="72"/>
      <c r="F164" s="72"/>
      <c r="G164" s="73"/>
      <c r="H164" s="73"/>
      <c r="I164" s="73"/>
      <c r="J164" s="73"/>
      <c r="K164" s="73"/>
      <c r="L164" s="73"/>
      <c r="M164" s="93"/>
      <c r="N164" s="73"/>
      <c r="O164" s="73"/>
      <c r="P164" s="73"/>
      <c r="Q164" s="73"/>
      <c r="R164" s="73"/>
      <c r="S164" s="73"/>
      <c r="T164" s="73"/>
      <c r="U164" s="73"/>
    </row>
  </sheetData>
  <mergeCells count="10">
    <mergeCell ref="L9:P9"/>
    <mergeCell ref="H9:I9"/>
    <mergeCell ref="Q9:T9"/>
    <mergeCell ref="D9:F9"/>
    <mergeCell ref="J9:K9"/>
    <mergeCell ref="D109:F109"/>
    <mergeCell ref="H109:I109"/>
    <mergeCell ref="J109:K109"/>
    <mergeCell ref="L109:P109"/>
    <mergeCell ref="Q109:T10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U967"/>
  <sheetViews>
    <sheetView showGridLines="0" workbookViewId="0">
      <selection activeCell="A4" sqref="A4"/>
    </sheetView>
  </sheetViews>
  <sheetFormatPr defaultColWidth="14.42578125" defaultRowHeight="15.75" customHeight="1" x14ac:dyDescent="0.2"/>
  <cols>
    <col min="1" max="1" width="14.42578125" style="24"/>
    <col min="2" max="2" width="17.140625" style="24" customWidth="1"/>
    <col min="3" max="16384" width="14.42578125" style="24"/>
  </cols>
  <sheetData>
    <row r="1" spans="1:21" ht="63" customHeight="1" x14ac:dyDescent="0.2">
      <c r="A1" s="25"/>
      <c r="B1" s="23"/>
      <c r="C1" s="28"/>
      <c r="D1" s="22"/>
      <c r="E1" s="22"/>
      <c r="G1" s="30"/>
      <c r="H1" s="22"/>
      <c r="I1" s="22"/>
      <c r="J1" s="22"/>
      <c r="K1" s="22"/>
      <c r="L1" s="22"/>
      <c r="M1" s="22"/>
      <c r="N1" s="22"/>
      <c r="O1" s="22"/>
      <c r="P1" s="22"/>
      <c r="Q1" s="22"/>
      <c r="R1" s="22"/>
      <c r="S1" s="22"/>
      <c r="T1" s="22"/>
      <c r="U1" s="22"/>
    </row>
    <row r="2" spans="1:21" ht="13.5" customHeight="1" x14ac:dyDescent="0.2">
      <c r="A2" s="23"/>
      <c r="B2" s="23"/>
      <c r="C2" s="22"/>
      <c r="D2" s="22"/>
      <c r="E2" s="22"/>
      <c r="F2" s="22"/>
      <c r="G2" s="22"/>
      <c r="H2" s="22"/>
      <c r="I2" s="22"/>
      <c r="J2" s="22"/>
      <c r="K2" s="22"/>
      <c r="L2" s="22"/>
      <c r="M2" s="22"/>
      <c r="N2" s="22"/>
      <c r="O2" s="22"/>
      <c r="P2" s="22"/>
      <c r="Q2" s="22"/>
      <c r="R2" s="22"/>
      <c r="S2" s="22"/>
      <c r="T2" s="22"/>
      <c r="U2" s="22"/>
    </row>
    <row r="3" spans="1:21" ht="15" x14ac:dyDescent="0.2">
      <c r="A3" s="29" t="s">
        <v>323</v>
      </c>
      <c r="B3" s="23"/>
      <c r="C3" s="22"/>
      <c r="D3" s="22"/>
      <c r="E3" s="22"/>
      <c r="F3" s="22"/>
      <c r="G3" s="22"/>
      <c r="H3" s="22"/>
      <c r="I3" s="22"/>
      <c r="J3" s="22"/>
      <c r="K3" s="22"/>
      <c r="L3" s="22"/>
      <c r="M3" s="22"/>
      <c r="N3" s="22"/>
      <c r="O3" s="22"/>
      <c r="P3" s="22"/>
      <c r="Q3" s="22"/>
      <c r="R3" s="22"/>
      <c r="S3" s="22"/>
      <c r="T3" s="22"/>
      <c r="U3" s="22"/>
    </row>
    <row r="4" spans="1:21" ht="12.75" customHeight="1" x14ac:dyDescent="0.2">
      <c r="A4" s="23"/>
      <c r="B4" s="23"/>
      <c r="C4" s="22"/>
      <c r="D4" s="22"/>
      <c r="E4" s="22"/>
      <c r="F4" s="22"/>
      <c r="G4" s="22"/>
      <c r="H4" s="22"/>
      <c r="I4" s="22"/>
      <c r="J4" s="22"/>
      <c r="K4" s="22"/>
      <c r="L4" s="22"/>
      <c r="M4" s="22"/>
      <c r="N4" s="22"/>
      <c r="O4" s="22"/>
      <c r="P4" s="22"/>
      <c r="Q4" s="22"/>
      <c r="R4" s="22"/>
      <c r="S4" s="22"/>
      <c r="T4" s="22"/>
      <c r="U4" s="22"/>
    </row>
    <row r="5" spans="1:21" ht="12.75" customHeight="1" x14ac:dyDescent="0.2">
      <c r="A5" s="384" t="s">
        <v>153</v>
      </c>
      <c r="B5" s="384"/>
      <c r="C5" s="384"/>
      <c r="D5" s="384"/>
      <c r="E5" s="384"/>
      <c r="F5" s="22"/>
      <c r="G5" s="22"/>
      <c r="H5" s="22"/>
      <c r="I5" s="22"/>
      <c r="J5" s="22"/>
      <c r="K5" s="22"/>
      <c r="L5" s="22"/>
      <c r="M5" s="22"/>
      <c r="N5" s="22"/>
      <c r="O5" s="22"/>
      <c r="P5" s="22"/>
      <c r="Q5" s="22"/>
      <c r="R5" s="22"/>
      <c r="S5" s="22"/>
      <c r="T5" s="22"/>
      <c r="U5" s="22"/>
    </row>
    <row r="6" spans="1:21" ht="12.75" customHeight="1" x14ac:dyDescent="0.2">
      <c r="A6" s="384"/>
      <c r="B6" s="384"/>
      <c r="C6" s="384"/>
      <c r="D6" s="384"/>
      <c r="E6" s="384"/>
      <c r="F6" s="22"/>
      <c r="G6" s="22"/>
      <c r="H6" s="22"/>
      <c r="I6" s="22"/>
      <c r="J6" s="22"/>
      <c r="K6" s="22"/>
      <c r="L6" s="22"/>
      <c r="M6" s="22"/>
      <c r="N6" s="22"/>
      <c r="O6" s="22"/>
      <c r="P6" s="22"/>
      <c r="Q6" s="22"/>
      <c r="R6" s="22"/>
      <c r="S6" s="22"/>
      <c r="T6" s="22"/>
      <c r="U6" s="22"/>
    </row>
    <row r="7" spans="1:21" ht="12.75" customHeight="1" x14ac:dyDescent="0.2">
      <c r="A7" s="384"/>
      <c r="B7" s="384"/>
      <c r="C7" s="384"/>
      <c r="D7" s="384"/>
      <c r="E7" s="384"/>
      <c r="F7" s="22"/>
      <c r="G7" s="22"/>
      <c r="H7" s="22"/>
      <c r="I7" s="22"/>
      <c r="J7" s="22"/>
      <c r="K7" s="22"/>
      <c r="L7" s="22"/>
      <c r="M7" s="22"/>
      <c r="N7" s="22"/>
      <c r="O7" s="22"/>
      <c r="P7" s="22"/>
      <c r="Q7" s="22"/>
      <c r="R7" s="22"/>
      <c r="S7" s="22"/>
      <c r="T7" s="22"/>
      <c r="U7" s="22"/>
    </row>
    <row r="8" spans="1:21" ht="12.75" customHeight="1" x14ac:dyDescent="0.2">
      <c r="A8" s="384"/>
      <c r="B8" s="384"/>
      <c r="C8" s="384"/>
      <c r="D8" s="384"/>
      <c r="E8" s="384"/>
      <c r="F8" s="22"/>
      <c r="G8" s="22"/>
      <c r="H8" s="22"/>
      <c r="I8" s="22"/>
      <c r="J8" s="22"/>
      <c r="K8" s="22"/>
      <c r="L8" s="22"/>
      <c r="M8" s="22"/>
      <c r="N8" s="22"/>
      <c r="O8" s="22"/>
      <c r="P8" s="22"/>
      <c r="Q8" s="22"/>
      <c r="R8" s="22"/>
      <c r="S8" s="22"/>
      <c r="T8" s="22"/>
      <c r="U8" s="22"/>
    </row>
    <row r="9" spans="1:21" ht="12.75" customHeight="1" x14ac:dyDescent="0.2">
      <c r="A9" s="23"/>
      <c r="B9" s="23"/>
      <c r="C9" s="22"/>
      <c r="D9" s="22"/>
      <c r="E9" s="22"/>
      <c r="F9" s="22"/>
      <c r="G9" s="22"/>
      <c r="H9" s="22"/>
      <c r="I9" s="22"/>
      <c r="J9" s="22"/>
      <c r="K9" s="22"/>
      <c r="L9" s="22"/>
      <c r="M9" s="22"/>
      <c r="N9" s="22"/>
      <c r="O9" s="22"/>
      <c r="P9" s="22"/>
      <c r="Q9" s="22"/>
      <c r="R9" s="22"/>
      <c r="S9" s="22"/>
      <c r="T9" s="22"/>
      <c r="U9" s="22"/>
    </row>
    <row r="10" spans="1:21" ht="12.75" customHeight="1" x14ac:dyDescent="0.2">
      <c r="A10" s="23"/>
      <c r="B10" s="23"/>
      <c r="C10" s="22"/>
      <c r="D10" s="22"/>
      <c r="E10" s="22"/>
      <c r="F10" s="22"/>
      <c r="G10" s="22"/>
      <c r="H10" s="22"/>
      <c r="I10" s="22"/>
      <c r="J10" s="22"/>
      <c r="K10" s="22"/>
      <c r="L10" s="22"/>
      <c r="M10" s="22"/>
      <c r="N10" s="22"/>
      <c r="O10" s="22"/>
      <c r="P10" s="22"/>
      <c r="Q10" s="22"/>
      <c r="R10" s="22"/>
      <c r="S10" s="22"/>
      <c r="T10" s="22"/>
      <c r="U10" s="22"/>
    </row>
    <row r="11" spans="1:21" ht="12.75" customHeight="1" x14ac:dyDescent="0.2">
      <c r="A11" s="23"/>
      <c r="B11" s="23"/>
      <c r="C11" s="22"/>
      <c r="D11" s="22"/>
      <c r="E11" s="22"/>
      <c r="F11" s="22"/>
      <c r="G11" s="22"/>
      <c r="H11" s="22"/>
      <c r="I11" s="22"/>
      <c r="J11" s="22"/>
      <c r="K11" s="22"/>
      <c r="L11" s="22"/>
      <c r="M11" s="22"/>
      <c r="N11" s="22"/>
      <c r="O11" s="22"/>
      <c r="P11" s="22"/>
      <c r="Q11" s="22"/>
      <c r="R11" s="22"/>
      <c r="S11" s="22"/>
      <c r="T11" s="22"/>
      <c r="U11" s="22"/>
    </row>
    <row r="12" spans="1:21" ht="12.75" customHeight="1" x14ac:dyDescent="0.2">
      <c r="A12" s="23"/>
      <c r="B12" s="23"/>
      <c r="C12" s="22"/>
      <c r="D12" s="22"/>
      <c r="E12" s="22"/>
      <c r="F12" s="22"/>
      <c r="G12" s="22"/>
      <c r="H12" s="22"/>
      <c r="I12" s="22"/>
      <c r="J12" s="22"/>
      <c r="K12" s="22"/>
      <c r="L12" s="22"/>
      <c r="M12" s="22"/>
      <c r="N12" s="22"/>
      <c r="O12" s="22"/>
      <c r="P12" s="22"/>
      <c r="Q12" s="22"/>
      <c r="R12" s="22"/>
      <c r="S12" s="22"/>
      <c r="T12" s="22"/>
      <c r="U12" s="22"/>
    </row>
    <row r="13" spans="1:21" ht="12.75" customHeight="1" x14ac:dyDescent="0.2">
      <c r="A13" s="23"/>
      <c r="B13" s="23"/>
      <c r="C13" s="22"/>
      <c r="D13" s="22"/>
      <c r="E13" s="22"/>
      <c r="F13" s="22"/>
      <c r="G13" s="22"/>
      <c r="H13" s="22"/>
      <c r="I13" s="22"/>
      <c r="J13" s="22"/>
      <c r="K13" s="22"/>
      <c r="L13" s="22"/>
      <c r="M13" s="22"/>
      <c r="N13" s="22"/>
      <c r="O13" s="22"/>
      <c r="P13" s="22"/>
      <c r="Q13" s="22"/>
      <c r="R13" s="22"/>
      <c r="S13" s="22"/>
      <c r="T13" s="22"/>
      <c r="U13" s="22"/>
    </row>
    <row r="14" spans="1:21" ht="12.75" customHeight="1" x14ac:dyDescent="0.2">
      <c r="A14" s="23"/>
      <c r="B14" s="23"/>
      <c r="C14" s="22"/>
      <c r="D14" s="22"/>
      <c r="E14" s="22"/>
      <c r="F14" s="22"/>
      <c r="G14" s="22"/>
      <c r="H14" s="22"/>
      <c r="I14" s="22"/>
      <c r="J14" s="22"/>
      <c r="K14" s="22"/>
      <c r="L14" s="22"/>
      <c r="M14" s="22"/>
      <c r="N14" s="22"/>
      <c r="O14" s="22"/>
      <c r="P14" s="22"/>
      <c r="Q14" s="22"/>
      <c r="R14" s="22"/>
      <c r="S14" s="22"/>
      <c r="T14" s="22"/>
      <c r="U14" s="22"/>
    </row>
    <row r="15" spans="1:21" ht="12.75" customHeight="1" x14ac:dyDescent="0.2">
      <c r="A15" s="23"/>
      <c r="B15" s="23"/>
      <c r="C15" s="22"/>
      <c r="D15" s="22"/>
      <c r="E15" s="22"/>
      <c r="F15" s="22"/>
      <c r="G15" s="22"/>
      <c r="H15" s="22"/>
      <c r="I15" s="22"/>
      <c r="J15" s="22"/>
      <c r="K15" s="22"/>
      <c r="L15" s="22"/>
      <c r="M15" s="22"/>
      <c r="N15" s="22"/>
      <c r="O15" s="22"/>
      <c r="P15" s="22"/>
      <c r="Q15" s="22"/>
      <c r="R15" s="22"/>
      <c r="S15" s="22"/>
      <c r="T15" s="22"/>
      <c r="U15" s="22"/>
    </row>
    <row r="16" spans="1:21" ht="12.75" customHeight="1" x14ac:dyDescent="0.2">
      <c r="A16" s="23"/>
      <c r="B16" s="23"/>
      <c r="C16" s="22"/>
      <c r="D16" s="22"/>
      <c r="E16" s="22"/>
      <c r="F16" s="22"/>
      <c r="G16" s="22"/>
      <c r="H16" s="22"/>
      <c r="I16" s="22"/>
      <c r="J16" s="22"/>
      <c r="K16" s="22"/>
      <c r="L16" s="22"/>
      <c r="M16" s="22"/>
      <c r="N16" s="22"/>
      <c r="O16" s="22"/>
      <c r="P16" s="22"/>
      <c r="Q16" s="22"/>
      <c r="R16" s="22"/>
      <c r="S16" s="22"/>
      <c r="T16" s="22"/>
      <c r="U16" s="22"/>
    </row>
    <row r="17" spans="1:21" ht="12.75" customHeight="1" x14ac:dyDescent="0.2">
      <c r="A17" s="23"/>
      <c r="B17" s="23"/>
      <c r="C17" s="22"/>
      <c r="D17" s="22"/>
      <c r="E17" s="22"/>
      <c r="F17" s="22"/>
      <c r="G17" s="22"/>
      <c r="H17" s="22"/>
      <c r="I17" s="22"/>
      <c r="J17" s="22"/>
      <c r="K17" s="22"/>
      <c r="L17" s="22"/>
      <c r="M17" s="22"/>
      <c r="N17" s="22"/>
      <c r="O17" s="22"/>
      <c r="P17" s="22"/>
      <c r="Q17" s="22"/>
      <c r="R17" s="22"/>
      <c r="S17" s="22"/>
      <c r="T17" s="22"/>
      <c r="U17" s="22"/>
    </row>
    <row r="18" spans="1:21" ht="12.75" customHeight="1" x14ac:dyDescent="0.2">
      <c r="A18" s="23"/>
      <c r="B18" s="23"/>
      <c r="C18" s="22"/>
      <c r="D18" s="22"/>
      <c r="E18" s="22"/>
      <c r="F18" s="22"/>
      <c r="G18" s="22"/>
      <c r="H18" s="22"/>
      <c r="I18" s="22"/>
      <c r="J18" s="22"/>
      <c r="K18" s="22"/>
      <c r="L18" s="22"/>
      <c r="M18" s="22"/>
      <c r="N18" s="22"/>
      <c r="O18" s="22"/>
      <c r="P18" s="22"/>
      <c r="Q18" s="22"/>
      <c r="R18" s="22"/>
      <c r="S18" s="22"/>
      <c r="T18" s="22"/>
      <c r="U18" s="22"/>
    </row>
    <row r="19" spans="1:21" ht="12.75" customHeight="1" x14ac:dyDescent="0.2">
      <c r="A19" s="23"/>
      <c r="B19" s="23"/>
      <c r="C19" s="22"/>
      <c r="D19" s="22"/>
      <c r="E19" s="22"/>
      <c r="F19" s="22"/>
      <c r="G19" s="22"/>
      <c r="H19" s="22"/>
      <c r="I19" s="22"/>
      <c r="J19" s="22"/>
      <c r="K19" s="22"/>
      <c r="L19" s="22"/>
      <c r="M19" s="22"/>
      <c r="N19" s="22"/>
      <c r="O19" s="22"/>
      <c r="P19" s="22"/>
      <c r="Q19" s="22"/>
      <c r="R19" s="22"/>
      <c r="S19" s="22"/>
      <c r="T19" s="22"/>
      <c r="U19" s="22"/>
    </row>
    <row r="20" spans="1:21" ht="12.75" customHeight="1" x14ac:dyDescent="0.2">
      <c r="A20" s="23"/>
      <c r="B20" s="23"/>
      <c r="C20" s="22"/>
      <c r="D20" s="22"/>
      <c r="E20" s="22"/>
      <c r="F20" s="22"/>
      <c r="G20" s="22"/>
      <c r="H20" s="22"/>
      <c r="I20" s="22"/>
      <c r="J20" s="22"/>
      <c r="K20" s="22"/>
      <c r="L20" s="22"/>
      <c r="M20" s="22"/>
      <c r="N20" s="22"/>
      <c r="O20" s="22"/>
      <c r="P20" s="22"/>
      <c r="Q20" s="22"/>
      <c r="R20" s="22"/>
      <c r="S20" s="22"/>
      <c r="T20" s="22"/>
      <c r="U20" s="22"/>
    </row>
    <row r="21" spans="1:21" ht="12.75" customHeight="1" x14ac:dyDescent="0.2">
      <c r="A21" s="23"/>
      <c r="B21" s="23"/>
      <c r="C21" s="22"/>
      <c r="D21" s="22"/>
      <c r="E21" s="22"/>
      <c r="F21" s="22"/>
      <c r="G21" s="22"/>
      <c r="H21" s="22"/>
      <c r="I21" s="22"/>
      <c r="J21" s="22"/>
      <c r="K21" s="22"/>
      <c r="L21" s="22"/>
      <c r="M21" s="22"/>
      <c r="N21" s="22"/>
      <c r="O21" s="22"/>
      <c r="P21" s="22"/>
      <c r="Q21" s="22"/>
      <c r="R21" s="22"/>
      <c r="S21" s="22"/>
      <c r="T21" s="22"/>
      <c r="U21" s="22"/>
    </row>
    <row r="22" spans="1:21" ht="12.75" customHeight="1" x14ac:dyDescent="0.2">
      <c r="A22" s="23"/>
      <c r="B22" s="23"/>
      <c r="C22" s="22"/>
      <c r="D22" s="22"/>
      <c r="E22" s="22"/>
      <c r="F22" s="22"/>
      <c r="G22" s="22"/>
      <c r="H22" s="22"/>
      <c r="I22" s="22"/>
      <c r="J22" s="22"/>
      <c r="K22" s="22"/>
      <c r="L22" s="22"/>
      <c r="M22" s="22"/>
      <c r="N22" s="22"/>
      <c r="O22" s="22"/>
      <c r="P22" s="22"/>
      <c r="Q22" s="22"/>
      <c r="R22" s="22"/>
      <c r="S22" s="22"/>
      <c r="T22" s="22"/>
      <c r="U22" s="22"/>
    </row>
    <row r="23" spans="1:21" ht="12.75" customHeight="1" x14ac:dyDescent="0.2">
      <c r="A23" s="23"/>
      <c r="B23" s="23"/>
      <c r="C23" s="22"/>
      <c r="D23" s="22"/>
      <c r="E23" s="22"/>
      <c r="F23" s="22"/>
      <c r="G23" s="22"/>
      <c r="H23" s="22"/>
      <c r="I23" s="22"/>
      <c r="J23" s="22"/>
      <c r="K23" s="22"/>
      <c r="L23" s="22"/>
      <c r="M23" s="22"/>
      <c r="N23" s="22"/>
      <c r="O23" s="22"/>
      <c r="P23" s="22"/>
      <c r="Q23" s="22"/>
      <c r="R23" s="22"/>
      <c r="S23" s="22"/>
      <c r="T23" s="22"/>
      <c r="U23" s="22"/>
    </row>
    <row r="24" spans="1:21" ht="12.75" customHeight="1" x14ac:dyDescent="0.2">
      <c r="A24" s="23"/>
      <c r="B24" s="23"/>
      <c r="C24" s="22"/>
      <c r="D24" s="22"/>
      <c r="E24" s="22"/>
      <c r="F24" s="22"/>
      <c r="G24" s="22"/>
      <c r="H24" s="22"/>
      <c r="I24" s="22"/>
      <c r="J24" s="22"/>
      <c r="K24" s="22"/>
      <c r="L24" s="22"/>
      <c r="M24" s="22"/>
      <c r="N24" s="22"/>
      <c r="O24" s="22"/>
      <c r="P24" s="22"/>
      <c r="Q24" s="22"/>
      <c r="R24" s="22"/>
      <c r="S24" s="22"/>
      <c r="T24" s="22"/>
      <c r="U24" s="22"/>
    </row>
    <row r="25" spans="1:21" ht="12.75" customHeight="1" x14ac:dyDescent="0.2">
      <c r="A25" s="23"/>
      <c r="B25" s="23"/>
      <c r="C25" s="22"/>
      <c r="D25" s="22"/>
      <c r="E25" s="22"/>
      <c r="F25" s="22"/>
      <c r="G25" s="22"/>
      <c r="H25" s="22"/>
      <c r="I25" s="22"/>
      <c r="J25" s="22"/>
      <c r="K25" s="22"/>
      <c r="L25" s="22"/>
      <c r="M25" s="22"/>
      <c r="N25" s="22"/>
      <c r="O25" s="22"/>
      <c r="P25" s="22"/>
      <c r="Q25" s="22"/>
      <c r="R25" s="22"/>
      <c r="S25" s="22"/>
      <c r="T25" s="22"/>
      <c r="U25" s="22"/>
    </row>
    <row r="26" spans="1:21" ht="12.75" customHeight="1" x14ac:dyDescent="0.2">
      <c r="A26" s="23"/>
      <c r="B26" s="23"/>
      <c r="C26" s="22"/>
      <c r="D26" s="22"/>
      <c r="E26" s="22"/>
      <c r="F26" s="22"/>
      <c r="G26" s="22"/>
      <c r="H26" s="22"/>
      <c r="I26" s="22"/>
      <c r="J26" s="22"/>
      <c r="K26" s="22"/>
      <c r="L26" s="22"/>
      <c r="M26" s="22"/>
      <c r="N26" s="22"/>
      <c r="O26" s="22"/>
      <c r="P26" s="22"/>
      <c r="Q26" s="22"/>
      <c r="R26" s="22"/>
      <c r="S26" s="22"/>
      <c r="T26" s="22"/>
      <c r="U26" s="22"/>
    </row>
    <row r="27" spans="1:21" ht="12.75" customHeight="1" x14ac:dyDescent="0.2">
      <c r="A27" s="23"/>
      <c r="B27" s="23"/>
      <c r="C27" s="22"/>
      <c r="D27" s="22"/>
      <c r="E27" s="22"/>
      <c r="F27" s="22"/>
      <c r="G27" s="22"/>
      <c r="H27" s="22"/>
      <c r="I27" s="22"/>
      <c r="J27" s="22"/>
      <c r="K27" s="22"/>
      <c r="L27" s="22"/>
      <c r="M27" s="22"/>
      <c r="N27" s="22"/>
      <c r="O27" s="22"/>
      <c r="P27" s="22"/>
      <c r="Q27" s="22"/>
      <c r="R27" s="22"/>
      <c r="S27" s="22"/>
      <c r="T27" s="22"/>
      <c r="U27" s="22"/>
    </row>
    <row r="28" spans="1:21" ht="12.75" customHeight="1" x14ac:dyDescent="0.2">
      <c r="A28" s="23"/>
      <c r="B28" s="23"/>
      <c r="C28" s="22"/>
      <c r="D28" s="22"/>
      <c r="E28" s="22"/>
      <c r="F28" s="22"/>
      <c r="G28" s="22"/>
      <c r="H28" s="22"/>
      <c r="I28" s="22"/>
      <c r="J28" s="22"/>
      <c r="K28" s="22"/>
      <c r="L28" s="22"/>
      <c r="M28" s="22"/>
      <c r="N28" s="22"/>
      <c r="O28" s="22"/>
      <c r="P28" s="22"/>
      <c r="Q28" s="22"/>
      <c r="R28" s="22"/>
      <c r="S28" s="22"/>
      <c r="T28" s="22"/>
      <c r="U28" s="22"/>
    </row>
    <row r="29" spans="1:21" ht="12.75" customHeight="1" x14ac:dyDescent="0.2">
      <c r="A29" s="23"/>
      <c r="B29" s="23"/>
      <c r="C29" s="22"/>
      <c r="D29" s="22"/>
      <c r="E29" s="22"/>
      <c r="F29" s="22"/>
      <c r="G29" s="22"/>
      <c r="H29" s="22"/>
      <c r="I29" s="22"/>
      <c r="J29" s="22"/>
      <c r="K29" s="22"/>
      <c r="L29" s="22"/>
      <c r="M29" s="22"/>
      <c r="N29" s="22"/>
      <c r="O29" s="22"/>
      <c r="P29" s="22"/>
      <c r="Q29" s="22"/>
      <c r="R29" s="22"/>
      <c r="S29" s="22"/>
      <c r="T29" s="22"/>
      <c r="U29" s="22"/>
    </row>
    <row r="30" spans="1:21" ht="12.75" customHeight="1" x14ac:dyDescent="0.2">
      <c r="A30" s="23"/>
      <c r="B30" s="23"/>
      <c r="C30" s="22"/>
      <c r="D30" s="22"/>
      <c r="E30" s="22"/>
      <c r="F30" s="22"/>
      <c r="G30" s="22"/>
      <c r="H30" s="22"/>
      <c r="I30" s="22"/>
      <c r="J30" s="22"/>
      <c r="K30" s="22"/>
      <c r="L30" s="22"/>
      <c r="M30" s="22"/>
      <c r="N30" s="22"/>
      <c r="O30" s="22"/>
      <c r="P30" s="22"/>
      <c r="Q30" s="22"/>
      <c r="R30" s="22"/>
      <c r="S30" s="22"/>
      <c r="T30" s="22"/>
      <c r="U30" s="22"/>
    </row>
    <row r="31" spans="1:21" ht="12.75" customHeight="1" x14ac:dyDescent="0.2">
      <c r="A31" s="23"/>
      <c r="B31" s="23"/>
      <c r="C31" s="22"/>
      <c r="D31" s="22"/>
      <c r="E31" s="22"/>
      <c r="F31" s="22"/>
      <c r="G31" s="22"/>
      <c r="H31" s="22"/>
      <c r="I31" s="22"/>
      <c r="J31" s="22"/>
      <c r="K31" s="22"/>
      <c r="L31" s="22"/>
      <c r="M31" s="22"/>
      <c r="N31" s="22"/>
      <c r="O31" s="22"/>
      <c r="P31" s="22"/>
      <c r="Q31" s="22"/>
      <c r="R31" s="22"/>
      <c r="S31" s="22"/>
      <c r="T31" s="22"/>
      <c r="U31" s="22"/>
    </row>
    <row r="32" spans="1:21" ht="12.75" customHeight="1" x14ac:dyDescent="0.2">
      <c r="A32" s="23"/>
      <c r="B32" s="23"/>
      <c r="C32" s="22"/>
      <c r="D32" s="22"/>
      <c r="E32" s="22"/>
      <c r="F32" s="22"/>
      <c r="G32" s="22"/>
      <c r="H32" s="22"/>
      <c r="I32" s="22"/>
      <c r="J32" s="22"/>
      <c r="K32" s="22"/>
      <c r="L32" s="22"/>
      <c r="M32" s="22"/>
      <c r="N32" s="22"/>
      <c r="O32" s="22"/>
      <c r="P32" s="22"/>
      <c r="Q32" s="22"/>
      <c r="R32" s="22"/>
      <c r="S32" s="22"/>
      <c r="T32" s="22"/>
      <c r="U32" s="22"/>
    </row>
    <row r="33" spans="1:21" ht="12.75" customHeight="1" x14ac:dyDescent="0.2">
      <c r="A33" s="23"/>
      <c r="B33" s="23"/>
      <c r="C33" s="22"/>
      <c r="D33" s="22"/>
      <c r="E33" s="22"/>
      <c r="F33" s="22"/>
      <c r="G33" s="22"/>
      <c r="H33" s="22"/>
      <c r="I33" s="22"/>
      <c r="J33" s="22"/>
      <c r="K33" s="22"/>
      <c r="L33" s="22"/>
      <c r="M33" s="22"/>
      <c r="N33" s="22"/>
      <c r="O33" s="22"/>
      <c r="P33" s="22"/>
      <c r="Q33" s="22"/>
      <c r="R33" s="22"/>
      <c r="S33" s="22"/>
      <c r="T33" s="22"/>
      <c r="U33" s="22"/>
    </row>
    <row r="34" spans="1:21" ht="12.75" customHeight="1" x14ac:dyDescent="0.2">
      <c r="A34" s="23"/>
      <c r="B34" s="23"/>
      <c r="C34" s="22"/>
      <c r="D34" s="22"/>
      <c r="E34" s="22"/>
      <c r="F34" s="22"/>
      <c r="G34" s="22"/>
      <c r="H34" s="22"/>
      <c r="I34" s="22"/>
      <c r="J34" s="22"/>
      <c r="K34" s="22"/>
      <c r="L34" s="22"/>
      <c r="M34" s="22"/>
      <c r="N34" s="22"/>
      <c r="O34" s="22"/>
      <c r="P34" s="22"/>
      <c r="Q34" s="22"/>
      <c r="R34" s="22"/>
      <c r="S34" s="22"/>
      <c r="T34" s="22"/>
      <c r="U34" s="22"/>
    </row>
    <row r="35" spans="1:21" ht="12.75" customHeight="1" x14ac:dyDescent="0.2">
      <c r="A35" s="23"/>
      <c r="B35" s="23"/>
      <c r="C35" s="22"/>
      <c r="D35" s="22"/>
      <c r="E35" s="22"/>
      <c r="F35" s="22"/>
      <c r="G35" s="22"/>
      <c r="H35" s="22"/>
      <c r="I35" s="22"/>
      <c r="J35" s="22"/>
      <c r="K35" s="22"/>
      <c r="L35" s="22"/>
      <c r="M35" s="22"/>
      <c r="N35" s="22"/>
      <c r="O35" s="22"/>
      <c r="P35" s="22"/>
      <c r="Q35" s="22"/>
      <c r="R35" s="22"/>
      <c r="S35" s="22"/>
      <c r="T35" s="22"/>
      <c r="U35" s="22"/>
    </row>
    <row r="36" spans="1:21" ht="12.75" customHeight="1" x14ac:dyDescent="0.2">
      <c r="A36" s="23"/>
      <c r="B36" s="23"/>
      <c r="C36" s="22"/>
      <c r="D36" s="22"/>
      <c r="E36" s="22"/>
      <c r="F36" s="22"/>
      <c r="G36" s="22"/>
      <c r="H36" s="22"/>
      <c r="I36" s="22"/>
      <c r="J36" s="22"/>
      <c r="K36" s="22"/>
      <c r="L36" s="22"/>
      <c r="M36" s="22"/>
      <c r="N36" s="22"/>
      <c r="O36" s="22"/>
      <c r="P36" s="22"/>
      <c r="Q36" s="22"/>
      <c r="R36" s="22"/>
      <c r="S36" s="22"/>
      <c r="T36" s="22"/>
      <c r="U36" s="22"/>
    </row>
    <row r="37" spans="1:21" ht="12.75" customHeight="1" x14ac:dyDescent="0.2">
      <c r="A37" s="23"/>
      <c r="B37" s="23"/>
      <c r="C37" s="22"/>
      <c r="D37" s="22"/>
      <c r="E37" s="22"/>
      <c r="F37" s="22"/>
      <c r="G37" s="22"/>
      <c r="H37" s="22"/>
      <c r="I37" s="22"/>
      <c r="J37" s="22"/>
      <c r="K37" s="22"/>
      <c r="L37" s="22"/>
      <c r="M37" s="22"/>
      <c r="N37" s="22"/>
      <c r="O37" s="22"/>
      <c r="P37" s="22"/>
      <c r="Q37" s="22"/>
      <c r="R37" s="22"/>
      <c r="S37" s="22"/>
      <c r="T37" s="22"/>
      <c r="U37" s="22"/>
    </row>
    <row r="38" spans="1:21" ht="12.75" customHeight="1" x14ac:dyDescent="0.2">
      <c r="A38" s="23"/>
      <c r="B38" s="23"/>
      <c r="C38" s="22"/>
      <c r="D38" s="22"/>
      <c r="E38" s="22"/>
      <c r="F38" s="22"/>
      <c r="G38" s="22"/>
      <c r="H38" s="22"/>
      <c r="I38" s="22"/>
      <c r="J38" s="22"/>
      <c r="K38" s="22"/>
      <c r="L38" s="22"/>
      <c r="M38" s="22"/>
      <c r="N38" s="22"/>
      <c r="O38" s="22"/>
      <c r="P38" s="22"/>
      <c r="Q38" s="22"/>
      <c r="R38" s="22"/>
      <c r="S38" s="22"/>
      <c r="T38" s="22"/>
      <c r="U38" s="22"/>
    </row>
    <row r="39" spans="1:21" ht="12.75" customHeight="1" x14ac:dyDescent="0.2">
      <c r="A39" s="23"/>
      <c r="B39" s="23"/>
      <c r="C39" s="22"/>
      <c r="D39" s="22"/>
      <c r="E39" s="22"/>
      <c r="F39" s="22"/>
      <c r="G39" s="22"/>
      <c r="H39" s="22"/>
      <c r="I39" s="22"/>
      <c r="J39" s="22"/>
      <c r="K39" s="22"/>
      <c r="L39" s="22"/>
      <c r="M39" s="22"/>
      <c r="N39" s="22"/>
      <c r="O39" s="22"/>
      <c r="P39" s="22"/>
      <c r="Q39" s="22"/>
      <c r="R39" s="22"/>
      <c r="S39" s="22"/>
      <c r="T39" s="22"/>
      <c r="U39" s="22"/>
    </row>
    <row r="40" spans="1:21" ht="12.75" customHeight="1" x14ac:dyDescent="0.2">
      <c r="A40" s="23"/>
      <c r="B40" s="23"/>
      <c r="C40" s="22"/>
      <c r="D40" s="22"/>
      <c r="E40" s="22"/>
      <c r="F40" s="22"/>
      <c r="G40" s="22"/>
      <c r="H40" s="22"/>
      <c r="I40" s="22"/>
      <c r="J40" s="22"/>
      <c r="K40" s="22"/>
      <c r="L40" s="22"/>
      <c r="M40" s="22"/>
      <c r="N40" s="22"/>
      <c r="O40" s="22"/>
      <c r="P40" s="22"/>
      <c r="Q40" s="22"/>
      <c r="R40" s="22"/>
      <c r="S40" s="22"/>
      <c r="T40" s="22"/>
      <c r="U40" s="22"/>
    </row>
    <row r="41" spans="1:21" ht="12.75" customHeight="1" x14ac:dyDescent="0.2">
      <c r="A41" s="23"/>
      <c r="B41" s="23"/>
      <c r="C41" s="22"/>
      <c r="D41" s="22"/>
      <c r="E41" s="22"/>
      <c r="F41" s="22"/>
      <c r="G41" s="22"/>
      <c r="H41" s="22"/>
      <c r="I41" s="22"/>
      <c r="J41" s="22"/>
      <c r="K41" s="22"/>
      <c r="L41" s="22"/>
      <c r="M41" s="22"/>
      <c r="N41" s="22"/>
      <c r="O41" s="22"/>
      <c r="P41" s="22"/>
      <c r="Q41" s="22"/>
      <c r="R41" s="22"/>
      <c r="S41" s="22"/>
      <c r="T41" s="22"/>
      <c r="U41" s="22"/>
    </row>
    <row r="42" spans="1:21" ht="12.75" customHeight="1" x14ac:dyDescent="0.2">
      <c r="A42" s="23"/>
      <c r="B42" s="23"/>
      <c r="C42" s="22"/>
      <c r="D42" s="22"/>
      <c r="E42" s="22"/>
      <c r="F42" s="22"/>
      <c r="G42" s="22"/>
      <c r="H42" s="22"/>
      <c r="I42" s="22"/>
      <c r="J42" s="22"/>
      <c r="K42" s="22"/>
      <c r="L42" s="22"/>
      <c r="M42" s="22"/>
      <c r="N42" s="22"/>
      <c r="O42" s="22"/>
      <c r="P42" s="22"/>
      <c r="Q42" s="22"/>
      <c r="R42" s="22"/>
      <c r="S42" s="22"/>
      <c r="T42" s="22"/>
      <c r="U42" s="22"/>
    </row>
    <row r="43" spans="1:21" ht="12.75" customHeight="1" x14ac:dyDescent="0.2">
      <c r="A43" s="23"/>
      <c r="B43" s="23"/>
      <c r="C43" s="22"/>
      <c r="D43" s="22"/>
      <c r="E43" s="22"/>
      <c r="F43" s="22"/>
      <c r="G43" s="22"/>
      <c r="H43" s="22"/>
      <c r="I43" s="22"/>
      <c r="J43" s="22"/>
      <c r="K43" s="22"/>
      <c r="L43" s="22"/>
      <c r="M43" s="22"/>
      <c r="N43" s="22"/>
      <c r="O43" s="22"/>
      <c r="P43" s="22"/>
      <c r="Q43" s="22"/>
      <c r="R43" s="22"/>
      <c r="S43" s="22"/>
      <c r="T43" s="22"/>
      <c r="U43" s="22"/>
    </row>
    <row r="44" spans="1:21" ht="12.75" customHeight="1" x14ac:dyDescent="0.2">
      <c r="A44" s="23"/>
      <c r="B44" s="23"/>
      <c r="C44" s="22"/>
      <c r="D44" s="22"/>
      <c r="E44" s="22"/>
      <c r="F44" s="22"/>
      <c r="G44" s="22"/>
      <c r="H44" s="22"/>
      <c r="I44" s="22"/>
      <c r="J44" s="22"/>
      <c r="K44" s="22"/>
      <c r="L44" s="22"/>
      <c r="M44" s="22"/>
      <c r="N44" s="22"/>
      <c r="O44" s="22"/>
      <c r="P44" s="22"/>
      <c r="Q44" s="22"/>
      <c r="R44" s="22"/>
      <c r="S44" s="22"/>
      <c r="T44" s="22"/>
      <c r="U44" s="22"/>
    </row>
    <row r="45" spans="1:21" ht="12.75" customHeight="1" x14ac:dyDescent="0.2">
      <c r="A45" s="23"/>
      <c r="B45" s="23"/>
      <c r="C45" s="22"/>
      <c r="D45" s="22"/>
      <c r="E45" s="22"/>
      <c r="F45" s="22"/>
      <c r="G45" s="22"/>
      <c r="H45" s="22"/>
      <c r="I45" s="22"/>
      <c r="J45" s="22"/>
      <c r="K45" s="22"/>
      <c r="L45" s="22"/>
      <c r="M45" s="22"/>
      <c r="N45" s="22"/>
      <c r="O45" s="22"/>
      <c r="P45" s="22"/>
      <c r="Q45" s="22"/>
      <c r="R45" s="22"/>
      <c r="S45" s="22"/>
      <c r="T45" s="22"/>
      <c r="U45" s="22"/>
    </row>
    <row r="46" spans="1:21" ht="12.75" customHeight="1" x14ac:dyDescent="0.2">
      <c r="A46" s="23"/>
      <c r="B46" s="23"/>
      <c r="C46" s="22"/>
      <c r="D46" s="22"/>
      <c r="E46" s="22"/>
      <c r="F46" s="22"/>
      <c r="G46" s="22"/>
      <c r="H46" s="22"/>
      <c r="I46" s="22"/>
      <c r="J46" s="22"/>
      <c r="K46" s="22"/>
      <c r="L46" s="22"/>
      <c r="M46" s="22"/>
      <c r="N46" s="22"/>
      <c r="O46" s="22"/>
      <c r="P46" s="22"/>
      <c r="Q46" s="22"/>
      <c r="R46" s="22"/>
      <c r="S46" s="22"/>
      <c r="T46" s="22"/>
      <c r="U46" s="22"/>
    </row>
    <row r="47" spans="1:21" ht="12.75" customHeight="1" x14ac:dyDescent="0.2">
      <c r="A47" s="23"/>
      <c r="B47" s="23"/>
      <c r="C47" s="22"/>
      <c r="D47" s="22"/>
      <c r="E47" s="22"/>
      <c r="F47" s="22"/>
      <c r="G47" s="22"/>
      <c r="H47" s="22"/>
      <c r="I47" s="22"/>
      <c r="J47" s="22"/>
      <c r="K47" s="22"/>
      <c r="L47" s="22"/>
      <c r="M47" s="22"/>
      <c r="N47" s="22"/>
      <c r="O47" s="22"/>
      <c r="P47" s="22"/>
      <c r="Q47" s="22"/>
      <c r="R47" s="22"/>
      <c r="S47" s="22"/>
      <c r="T47" s="22"/>
      <c r="U47" s="22"/>
    </row>
    <row r="48" spans="1:21" ht="12.75" customHeight="1" x14ac:dyDescent="0.2">
      <c r="A48" s="23"/>
      <c r="B48" s="23"/>
      <c r="C48" s="22"/>
      <c r="D48" s="22"/>
      <c r="E48" s="22"/>
      <c r="F48" s="22"/>
      <c r="G48" s="22"/>
      <c r="H48" s="22"/>
      <c r="I48" s="22"/>
      <c r="J48" s="22"/>
      <c r="K48" s="22"/>
      <c r="L48" s="22"/>
      <c r="M48" s="22"/>
      <c r="N48" s="22"/>
      <c r="O48" s="22"/>
      <c r="P48" s="22"/>
      <c r="Q48" s="22"/>
      <c r="R48" s="22"/>
      <c r="S48" s="22"/>
      <c r="T48" s="22"/>
      <c r="U48" s="22"/>
    </row>
    <row r="49" spans="1:21" ht="12.75" customHeight="1" x14ac:dyDescent="0.2">
      <c r="A49" s="23"/>
      <c r="B49" s="23"/>
      <c r="C49" s="22"/>
      <c r="D49" s="22"/>
      <c r="E49" s="22"/>
      <c r="F49" s="22"/>
      <c r="G49" s="22"/>
      <c r="H49" s="22"/>
      <c r="I49" s="22"/>
      <c r="J49" s="22"/>
      <c r="K49" s="22"/>
      <c r="L49" s="22"/>
      <c r="M49" s="22"/>
      <c r="N49" s="22"/>
      <c r="O49" s="22"/>
      <c r="P49" s="22"/>
      <c r="Q49" s="22"/>
      <c r="R49" s="22"/>
      <c r="S49" s="22"/>
      <c r="T49" s="22"/>
      <c r="U49" s="22"/>
    </row>
    <row r="50" spans="1:21" ht="12.75" customHeight="1" x14ac:dyDescent="0.2">
      <c r="A50" s="23"/>
      <c r="B50" s="23"/>
      <c r="C50" s="22"/>
      <c r="D50" s="22"/>
      <c r="E50" s="22"/>
      <c r="F50" s="22"/>
      <c r="G50" s="22"/>
      <c r="H50" s="22"/>
      <c r="I50" s="22"/>
      <c r="J50" s="22"/>
      <c r="K50" s="22"/>
      <c r="L50" s="22"/>
      <c r="M50" s="22"/>
      <c r="N50" s="22"/>
      <c r="O50" s="22"/>
      <c r="P50" s="22"/>
      <c r="Q50" s="22"/>
      <c r="R50" s="22"/>
      <c r="S50" s="22"/>
      <c r="T50" s="22"/>
      <c r="U50" s="22"/>
    </row>
    <row r="51" spans="1:21" ht="12.75" customHeight="1" x14ac:dyDescent="0.2">
      <c r="A51" s="23"/>
      <c r="B51" s="23"/>
      <c r="C51" s="22"/>
      <c r="D51" s="22"/>
      <c r="E51" s="22"/>
      <c r="F51" s="22"/>
      <c r="G51" s="22"/>
      <c r="H51" s="22"/>
      <c r="I51" s="22"/>
      <c r="J51" s="22"/>
      <c r="K51" s="22"/>
      <c r="L51" s="22"/>
      <c r="M51" s="22"/>
      <c r="N51" s="22"/>
      <c r="O51" s="22"/>
      <c r="P51" s="22"/>
      <c r="Q51" s="22"/>
      <c r="R51" s="22"/>
      <c r="S51" s="22"/>
      <c r="T51" s="22"/>
      <c r="U51" s="22"/>
    </row>
    <row r="52" spans="1:21" ht="12.75" customHeight="1" x14ac:dyDescent="0.2">
      <c r="A52" s="23"/>
      <c r="B52" s="23"/>
      <c r="C52" s="22"/>
      <c r="D52" s="22"/>
      <c r="E52" s="22"/>
      <c r="F52" s="22"/>
      <c r="G52" s="22"/>
      <c r="H52" s="22"/>
      <c r="I52" s="22"/>
      <c r="J52" s="22"/>
      <c r="K52" s="22"/>
      <c r="L52" s="22"/>
      <c r="M52" s="22"/>
      <c r="N52" s="22"/>
      <c r="O52" s="22"/>
      <c r="P52" s="22"/>
      <c r="Q52" s="22"/>
      <c r="R52" s="22"/>
      <c r="S52" s="22"/>
      <c r="T52" s="22"/>
      <c r="U52" s="22"/>
    </row>
    <row r="53" spans="1:21" ht="12.75" customHeight="1" x14ac:dyDescent="0.2">
      <c r="A53" s="23"/>
      <c r="B53" s="23"/>
      <c r="C53" s="22"/>
      <c r="D53" s="22"/>
      <c r="E53" s="22"/>
      <c r="F53" s="22"/>
      <c r="G53" s="22"/>
      <c r="H53" s="22"/>
      <c r="I53" s="22"/>
      <c r="J53" s="22"/>
      <c r="K53" s="22"/>
      <c r="L53" s="22"/>
      <c r="M53" s="22"/>
      <c r="N53" s="22"/>
      <c r="O53" s="22"/>
      <c r="P53" s="22"/>
      <c r="Q53" s="22"/>
      <c r="R53" s="22"/>
      <c r="S53" s="22"/>
      <c r="T53" s="22"/>
      <c r="U53" s="22"/>
    </row>
    <row r="54" spans="1:21" ht="12.75" customHeight="1" x14ac:dyDescent="0.2">
      <c r="A54" s="23"/>
      <c r="B54" s="23"/>
      <c r="C54" s="22"/>
      <c r="D54" s="22"/>
      <c r="E54" s="22"/>
      <c r="F54" s="22"/>
      <c r="G54" s="22"/>
      <c r="H54" s="22"/>
      <c r="I54" s="22"/>
      <c r="J54" s="22"/>
      <c r="K54" s="22"/>
      <c r="L54" s="22"/>
      <c r="M54" s="22"/>
      <c r="N54" s="22"/>
      <c r="O54" s="22"/>
      <c r="P54" s="22"/>
      <c r="Q54" s="22"/>
      <c r="R54" s="22"/>
      <c r="S54" s="22"/>
      <c r="T54" s="22"/>
      <c r="U54" s="22"/>
    </row>
    <row r="55" spans="1:21" ht="12.75" customHeight="1" x14ac:dyDescent="0.2">
      <c r="A55" s="23"/>
      <c r="B55" s="23"/>
      <c r="C55" s="22"/>
      <c r="D55" s="22"/>
      <c r="E55" s="22"/>
      <c r="F55" s="22"/>
      <c r="G55" s="22"/>
      <c r="H55" s="22"/>
      <c r="I55" s="22"/>
      <c r="J55" s="22"/>
      <c r="K55" s="22"/>
      <c r="L55" s="22"/>
      <c r="M55" s="22"/>
      <c r="N55" s="22"/>
      <c r="O55" s="22"/>
      <c r="P55" s="22"/>
      <c r="Q55" s="22"/>
      <c r="R55" s="22"/>
      <c r="S55" s="22"/>
      <c r="T55" s="22"/>
      <c r="U55" s="22"/>
    </row>
    <row r="56" spans="1:21" ht="12.75" customHeight="1" x14ac:dyDescent="0.2">
      <c r="A56" s="23"/>
      <c r="B56" s="23"/>
      <c r="C56" s="22"/>
      <c r="D56" s="22"/>
      <c r="E56" s="22"/>
      <c r="F56" s="22"/>
      <c r="G56" s="22"/>
      <c r="H56" s="22"/>
      <c r="I56" s="22"/>
      <c r="J56" s="22"/>
      <c r="K56" s="22"/>
      <c r="L56" s="22"/>
      <c r="M56" s="22"/>
      <c r="N56" s="22"/>
      <c r="O56" s="22"/>
      <c r="P56" s="22"/>
      <c r="Q56" s="22"/>
      <c r="R56" s="22"/>
      <c r="S56" s="22"/>
      <c r="T56" s="22"/>
      <c r="U56" s="22"/>
    </row>
    <row r="57" spans="1:21" ht="12.75" customHeight="1" x14ac:dyDescent="0.2">
      <c r="A57" s="23"/>
      <c r="B57" s="23"/>
      <c r="C57" s="22"/>
      <c r="D57" s="22"/>
      <c r="E57" s="22"/>
      <c r="F57" s="22"/>
      <c r="G57" s="22"/>
      <c r="H57" s="22"/>
      <c r="I57" s="22"/>
      <c r="J57" s="22"/>
      <c r="K57" s="22"/>
      <c r="L57" s="22"/>
      <c r="M57" s="22"/>
      <c r="N57" s="22"/>
      <c r="O57" s="22"/>
      <c r="P57" s="22"/>
      <c r="Q57" s="22"/>
      <c r="R57" s="22"/>
      <c r="S57" s="22"/>
      <c r="T57" s="22"/>
      <c r="U57" s="22"/>
    </row>
    <row r="58" spans="1:21" ht="12.75" customHeight="1" x14ac:dyDescent="0.2">
      <c r="A58" s="23"/>
      <c r="B58" s="23"/>
      <c r="C58" s="22"/>
      <c r="D58" s="22"/>
      <c r="E58" s="22"/>
      <c r="F58" s="22"/>
      <c r="G58" s="22"/>
      <c r="H58" s="22"/>
      <c r="I58" s="22"/>
      <c r="J58" s="22"/>
      <c r="K58" s="22"/>
      <c r="L58" s="22"/>
      <c r="M58" s="22"/>
      <c r="N58" s="22"/>
      <c r="O58" s="22"/>
      <c r="P58" s="22"/>
      <c r="Q58" s="22"/>
      <c r="R58" s="22"/>
      <c r="S58" s="22"/>
      <c r="T58" s="22"/>
      <c r="U58" s="22"/>
    </row>
    <row r="59" spans="1:21" ht="12.75" customHeight="1" x14ac:dyDescent="0.2">
      <c r="A59" s="23"/>
      <c r="B59" s="23"/>
      <c r="C59" s="22"/>
      <c r="D59" s="22"/>
      <c r="E59" s="22"/>
      <c r="F59" s="22"/>
      <c r="G59" s="22"/>
      <c r="H59" s="22"/>
      <c r="I59" s="22"/>
      <c r="J59" s="22"/>
      <c r="K59" s="22"/>
      <c r="L59" s="22"/>
      <c r="M59" s="22"/>
      <c r="N59" s="22"/>
      <c r="O59" s="22"/>
      <c r="P59" s="22"/>
      <c r="Q59" s="22"/>
      <c r="R59" s="22"/>
      <c r="S59" s="22"/>
      <c r="T59" s="22"/>
      <c r="U59" s="22"/>
    </row>
    <row r="60" spans="1:21" ht="12.75" customHeight="1" x14ac:dyDescent="0.2">
      <c r="A60" s="23"/>
      <c r="B60" s="23"/>
      <c r="C60" s="22"/>
      <c r="D60" s="22"/>
      <c r="E60" s="22"/>
      <c r="F60" s="22"/>
      <c r="G60" s="22"/>
      <c r="H60" s="22"/>
      <c r="I60" s="22"/>
      <c r="J60" s="22"/>
      <c r="K60" s="22"/>
      <c r="L60" s="22"/>
      <c r="M60" s="22"/>
      <c r="N60" s="22"/>
      <c r="O60" s="22"/>
      <c r="P60" s="22"/>
      <c r="Q60" s="22"/>
      <c r="R60" s="22"/>
      <c r="S60" s="22"/>
      <c r="T60" s="22"/>
      <c r="U60" s="22"/>
    </row>
    <row r="61" spans="1:21" ht="12.75" customHeight="1" x14ac:dyDescent="0.2">
      <c r="A61" s="23"/>
      <c r="B61" s="23"/>
      <c r="C61" s="22"/>
      <c r="D61" s="22"/>
      <c r="E61" s="22"/>
      <c r="F61" s="22"/>
      <c r="G61" s="22"/>
      <c r="H61" s="22"/>
      <c r="I61" s="22"/>
      <c r="J61" s="22"/>
      <c r="K61" s="22"/>
      <c r="L61" s="22"/>
      <c r="M61" s="22"/>
      <c r="N61" s="22"/>
      <c r="O61" s="22"/>
      <c r="P61" s="22"/>
      <c r="Q61" s="22"/>
      <c r="R61" s="22"/>
      <c r="S61" s="22"/>
      <c r="T61" s="22"/>
      <c r="U61" s="22"/>
    </row>
    <row r="62" spans="1:21" ht="12.75" customHeight="1" x14ac:dyDescent="0.2">
      <c r="A62" s="23"/>
      <c r="B62" s="23"/>
      <c r="C62" s="22"/>
      <c r="D62" s="22"/>
      <c r="E62" s="22"/>
      <c r="F62" s="22"/>
      <c r="G62" s="22"/>
      <c r="H62" s="22"/>
      <c r="I62" s="22"/>
      <c r="J62" s="22"/>
      <c r="K62" s="22"/>
      <c r="L62" s="22"/>
      <c r="M62" s="22"/>
      <c r="N62" s="22"/>
      <c r="O62" s="22"/>
      <c r="P62" s="22"/>
      <c r="Q62" s="22"/>
      <c r="R62" s="22"/>
      <c r="S62" s="22"/>
      <c r="T62" s="22"/>
      <c r="U62" s="22"/>
    </row>
    <row r="63" spans="1:21" ht="12.75" customHeight="1" x14ac:dyDescent="0.2">
      <c r="A63" s="23"/>
      <c r="B63" s="23"/>
      <c r="C63" s="22"/>
      <c r="D63" s="22"/>
      <c r="E63" s="22"/>
      <c r="F63" s="22"/>
      <c r="G63" s="22"/>
      <c r="H63" s="22"/>
      <c r="I63" s="22"/>
      <c r="J63" s="22"/>
      <c r="K63" s="22"/>
      <c r="L63" s="22"/>
      <c r="M63" s="22"/>
      <c r="N63" s="22"/>
      <c r="O63" s="22"/>
      <c r="P63" s="22"/>
      <c r="Q63" s="22"/>
      <c r="R63" s="22"/>
      <c r="S63" s="22"/>
      <c r="T63" s="22"/>
      <c r="U63" s="22"/>
    </row>
    <row r="64" spans="1:21" ht="12.75" customHeight="1" x14ac:dyDescent="0.2">
      <c r="A64" s="23"/>
      <c r="B64" s="23"/>
      <c r="C64" s="22"/>
      <c r="D64" s="22"/>
      <c r="E64" s="22"/>
      <c r="F64" s="22"/>
      <c r="G64" s="22"/>
      <c r="H64" s="22"/>
      <c r="I64" s="22"/>
      <c r="J64" s="22"/>
      <c r="K64" s="22"/>
      <c r="L64" s="22"/>
      <c r="M64" s="22"/>
      <c r="N64" s="22"/>
      <c r="O64" s="22"/>
      <c r="P64" s="22"/>
      <c r="Q64" s="22"/>
      <c r="R64" s="22"/>
      <c r="S64" s="22"/>
      <c r="T64" s="22"/>
      <c r="U64" s="22"/>
    </row>
    <row r="65" spans="1:21" ht="12.75" customHeight="1" x14ac:dyDescent="0.2">
      <c r="A65" s="23"/>
      <c r="B65" s="23"/>
      <c r="C65" s="22"/>
      <c r="D65" s="22"/>
      <c r="E65" s="22"/>
      <c r="F65" s="22"/>
      <c r="G65" s="22"/>
      <c r="H65" s="22"/>
      <c r="I65" s="22"/>
      <c r="J65" s="22"/>
      <c r="K65" s="22"/>
      <c r="L65" s="22"/>
      <c r="M65" s="22"/>
      <c r="N65" s="22"/>
      <c r="O65" s="22"/>
      <c r="P65" s="22"/>
      <c r="Q65" s="22"/>
      <c r="R65" s="22"/>
      <c r="S65" s="22"/>
      <c r="T65" s="22"/>
      <c r="U65" s="22"/>
    </row>
    <row r="66" spans="1:21" ht="12.75" customHeight="1" x14ac:dyDescent="0.2">
      <c r="A66" s="23"/>
      <c r="B66" s="23"/>
      <c r="C66" s="22"/>
      <c r="D66" s="22"/>
      <c r="E66" s="22"/>
      <c r="F66" s="22"/>
      <c r="G66" s="22"/>
      <c r="H66" s="22"/>
      <c r="I66" s="22"/>
      <c r="J66" s="22"/>
      <c r="K66" s="22"/>
      <c r="L66" s="22"/>
      <c r="M66" s="22"/>
      <c r="N66" s="22"/>
      <c r="O66" s="22"/>
      <c r="P66" s="22"/>
      <c r="Q66" s="22"/>
      <c r="R66" s="22"/>
      <c r="S66" s="22"/>
      <c r="T66" s="22"/>
      <c r="U66" s="22"/>
    </row>
    <row r="67" spans="1:21" ht="12.75" customHeight="1" x14ac:dyDescent="0.2">
      <c r="A67" s="23"/>
      <c r="B67" s="23"/>
      <c r="C67" s="22"/>
      <c r="D67" s="22"/>
      <c r="E67" s="22"/>
      <c r="F67" s="22"/>
      <c r="G67" s="22"/>
      <c r="H67" s="22"/>
      <c r="I67" s="22"/>
      <c r="J67" s="22"/>
      <c r="K67" s="22"/>
      <c r="L67" s="22"/>
      <c r="M67" s="22"/>
      <c r="N67" s="22"/>
      <c r="O67" s="22"/>
      <c r="P67" s="22"/>
      <c r="Q67" s="22"/>
      <c r="R67" s="22"/>
      <c r="S67" s="22"/>
      <c r="T67" s="22"/>
      <c r="U67" s="22"/>
    </row>
    <row r="68" spans="1:21" ht="12.75" customHeight="1" x14ac:dyDescent="0.2">
      <c r="A68" s="23"/>
      <c r="B68" s="23"/>
      <c r="C68" s="22"/>
      <c r="D68" s="22"/>
      <c r="E68" s="22"/>
      <c r="F68" s="22"/>
      <c r="G68" s="22"/>
      <c r="H68" s="22"/>
      <c r="I68" s="22"/>
      <c r="J68" s="22"/>
      <c r="K68" s="22"/>
      <c r="L68" s="22"/>
      <c r="M68" s="22"/>
      <c r="N68" s="22"/>
      <c r="O68" s="22"/>
      <c r="P68" s="22"/>
      <c r="Q68" s="22"/>
      <c r="R68" s="22"/>
      <c r="S68" s="22"/>
      <c r="T68" s="22"/>
      <c r="U68" s="22"/>
    </row>
    <row r="69" spans="1:21" ht="12.75" customHeight="1" x14ac:dyDescent="0.2">
      <c r="A69" s="23"/>
      <c r="B69" s="23"/>
      <c r="C69" s="22"/>
      <c r="D69" s="22"/>
      <c r="E69" s="22"/>
      <c r="F69" s="22"/>
      <c r="G69" s="22"/>
      <c r="H69" s="22"/>
      <c r="I69" s="22"/>
      <c r="J69" s="22"/>
      <c r="K69" s="22"/>
      <c r="L69" s="22"/>
      <c r="M69" s="22"/>
      <c r="N69" s="22"/>
      <c r="O69" s="22"/>
      <c r="P69" s="22"/>
      <c r="Q69" s="22"/>
      <c r="R69" s="22"/>
      <c r="S69" s="22"/>
      <c r="T69" s="22"/>
      <c r="U69" s="22"/>
    </row>
    <row r="70" spans="1:21" ht="12.75" customHeight="1" x14ac:dyDescent="0.2">
      <c r="A70" s="23"/>
      <c r="B70" s="23"/>
      <c r="C70" s="22"/>
      <c r="D70" s="22"/>
      <c r="E70" s="22"/>
      <c r="F70" s="22"/>
      <c r="G70" s="22"/>
      <c r="H70" s="22"/>
      <c r="I70" s="22"/>
      <c r="J70" s="22"/>
      <c r="K70" s="22"/>
      <c r="L70" s="22"/>
      <c r="M70" s="22"/>
      <c r="N70" s="22"/>
      <c r="O70" s="22"/>
      <c r="P70" s="22"/>
      <c r="Q70" s="22"/>
      <c r="R70" s="22"/>
      <c r="S70" s="22"/>
      <c r="T70" s="22"/>
      <c r="U70" s="22"/>
    </row>
    <row r="71" spans="1:21" ht="12.75" customHeight="1" x14ac:dyDescent="0.2">
      <c r="A71" s="23"/>
      <c r="B71" s="23"/>
      <c r="C71" s="22"/>
      <c r="D71" s="22"/>
      <c r="E71" s="22"/>
      <c r="F71" s="22"/>
      <c r="G71" s="22"/>
      <c r="H71" s="22"/>
      <c r="I71" s="22"/>
      <c r="J71" s="22"/>
      <c r="K71" s="22"/>
      <c r="L71" s="22"/>
      <c r="M71" s="22"/>
      <c r="N71" s="22"/>
      <c r="O71" s="22"/>
      <c r="P71" s="22"/>
      <c r="Q71" s="22"/>
      <c r="R71" s="22"/>
      <c r="S71" s="22"/>
      <c r="T71" s="22"/>
      <c r="U71" s="22"/>
    </row>
    <row r="72" spans="1:21" ht="12.75" customHeight="1" x14ac:dyDescent="0.2">
      <c r="A72" s="23"/>
      <c r="B72" s="23"/>
      <c r="C72" s="22"/>
      <c r="D72" s="22"/>
      <c r="E72" s="22"/>
      <c r="F72" s="22"/>
      <c r="G72" s="22"/>
      <c r="H72" s="22"/>
      <c r="I72" s="22"/>
      <c r="J72" s="22"/>
      <c r="K72" s="22"/>
      <c r="L72" s="22"/>
      <c r="M72" s="22"/>
      <c r="N72" s="22"/>
      <c r="O72" s="22"/>
      <c r="P72" s="22"/>
      <c r="Q72" s="22"/>
      <c r="R72" s="22"/>
      <c r="S72" s="22"/>
      <c r="T72" s="22"/>
      <c r="U72" s="22"/>
    </row>
    <row r="73" spans="1:21" ht="12.75" customHeight="1" x14ac:dyDescent="0.2">
      <c r="A73" s="23"/>
      <c r="B73" s="23"/>
      <c r="C73" s="22"/>
      <c r="D73" s="22"/>
      <c r="E73" s="22"/>
      <c r="F73" s="22"/>
      <c r="G73" s="22"/>
      <c r="H73" s="22"/>
      <c r="I73" s="22"/>
      <c r="J73" s="22"/>
      <c r="K73" s="22"/>
      <c r="L73" s="22"/>
      <c r="M73" s="22"/>
      <c r="N73" s="22"/>
      <c r="O73" s="22"/>
      <c r="P73" s="22"/>
      <c r="Q73" s="22"/>
      <c r="R73" s="22"/>
      <c r="S73" s="22"/>
      <c r="T73" s="22"/>
      <c r="U73" s="22"/>
    </row>
    <row r="74" spans="1:21" ht="12.75" customHeight="1" x14ac:dyDescent="0.2">
      <c r="A74" s="23"/>
      <c r="B74" s="23"/>
      <c r="C74" s="22"/>
      <c r="D74" s="22"/>
      <c r="E74" s="22"/>
      <c r="F74" s="22"/>
      <c r="G74" s="22"/>
      <c r="H74" s="22"/>
      <c r="I74" s="22"/>
      <c r="J74" s="22"/>
      <c r="K74" s="22"/>
      <c r="L74" s="22"/>
      <c r="M74" s="22"/>
      <c r="N74" s="22"/>
      <c r="O74" s="22"/>
      <c r="P74" s="22"/>
      <c r="Q74" s="22"/>
      <c r="R74" s="22"/>
      <c r="S74" s="22"/>
      <c r="T74" s="22"/>
      <c r="U74" s="22"/>
    </row>
    <row r="75" spans="1:21" ht="12.75" customHeight="1" x14ac:dyDescent="0.2">
      <c r="A75" s="23"/>
      <c r="B75" s="23"/>
      <c r="C75" s="22"/>
      <c r="D75" s="22"/>
      <c r="E75" s="22"/>
      <c r="F75" s="22"/>
      <c r="G75" s="22"/>
      <c r="H75" s="22"/>
      <c r="I75" s="22"/>
      <c r="J75" s="22"/>
      <c r="K75" s="22"/>
      <c r="L75" s="22"/>
      <c r="M75" s="22"/>
      <c r="N75" s="22"/>
      <c r="O75" s="22"/>
      <c r="P75" s="22"/>
      <c r="Q75" s="22"/>
      <c r="R75" s="22"/>
      <c r="S75" s="22"/>
      <c r="T75" s="22"/>
      <c r="U75" s="22"/>
    </row>
    <row r="76" spans="1:21" ht="12.75" customHeight="1" x14ac:dyDescent="0.2">
      <c r="A76" s="23"/>
      <c r="B76" s="23"/>
      <c r="C76" s="22"/>
      <c r="D76" s="22"/>
      <c r="E76" s="22"/>
      <c r="F76" s="22"/>
      <c r="G76" s="22"/>
      <c r="H76" s="22"/>
      <c r="I76" s="22"/>
      <c r="J76" s="22"/>
      <c r="K76" s="22"/>
      <c r="L76" s="22"/>
      <c r="M76" s="22"/>
      <c r="N76" s="22"/>
      <c r="O76" s="22"/>
      <c r="P76" s="22"/>
      <c r="Q76" s="22"/>
      <c r="R76" s="22"/>
      <c r="S76" s="22"/>
      <c r="T76" s="22"/>
      <c r="U76" s="22"/>
    </row>
    <row r="77" spans="1:21" ht="12.75" customHeight="1" x14ac:dyDescent="0.2">
      <c r="A77" s="23"/>
      <c r="B77" s="23"/>
      <c r="C77" s="22"/>
      <c r="D77" s="22"/>
      <c r="E77" s="22"/>
      <c r="F77" s="22"/>
      <c r="G77" s="22"/>
      <c r="H77" s="22"/>
      <c r="I77" s="22"/>
      <c r="J77" s="22"/>
      <c r="K77" s="22"/>
      <c r="L77" s="22"/>
      <c r="M77" s="22"/>
      <c r="N77" s="22"/>
      <c r="O77" s="22"/>
      <c r="P77" s="22"/>
      <c r="Q77" s="22"/>
      <c r="R77" s="22"/>
      <c r="S77" s="22"/>
      <c r="T77" s="22"/>
      <c r="U77" s="22"/>
    </row>
    <row r="78" spans="1:21" ht="12.75" customHeight="1" x14ac:dyDescent="0.2">
      <c r="A78" s="23"/>
      <c r="B78" s="23"/>
      <c r="C78" s="22"/>
      <c r="D78" s="22"/>
      <c r="E78" s="22"/>
      <c r="F78" s="22"/>
      <c r="G78" s="22"/>
      <c r="H78" s="22"/>
      <c r="I78" s="22"/>
      <c r="J78" s="22"/>
      <c r="K78" s="22"/>
      <c r="L78" s="22"/>
      <c r="M78" s="22"/>
      <c r="N78" s="22"/>
      <c r="O78" s="22"/>
      <c r="P78" s="22"/>
      <c r="Q78" s="22"/>
      <c r="R78" s="22"/>
      <c r="S78" s="22"/>
      <c r="T78" s="22"/>
      <c r="U78" s="22"/>
    </row>
    <row r="79" spans="1:21" ht="12.75" customHeight="1" x14ac:dyDescent="0.2">
      <c r="A79" s="23"/>
      <c r="B79" s="23"/>
      <c r="C79" s="22"/>
      <c r="D79" s="22"/>
      <c r="E79" s="22"/>
      <c r="F79" s="22"/>
      <c r="G79" s="22"/>
      <c r="H79" s="22"/>
      <c r="I79" s="22"/>
      <c r="J79" s="22"/>
      <c r="K79" s="22"/>
      <c r="L79" s="22"/>
      <c r="M79" s="22"/>
      <c r="N79" s="22"/>
      <c r="O79" s="22"/>
      <c r="P79" s="22"/>
      <c r="Q79" s="22"/>
      <c r="R79" s="22"/>
      <c r="S79" s="22"/>
      <c r="T79" s="22"/>
      <c r="U79" s="22"/>
    </row>
    <row r="80" spans="1:21" ht="12.75" customHeight="1" x14ac:dyDescent="0.2">
      <c r="A80" s="23"/>
      <c r="B80" s="23"/>
      <c r="C80" s="22"/>
      <c r="D80" s="22"/>
      <c r="E80" s="22"/>
      <c r="F80" s="22"/>
      <c r="G80" s="22"/>
      <c r="H80" s="22"/>
      <c r="I80" s="22"/>
      <c r="J80" s="22"/>
      <c r="K80" s="22"/>
      <c r="L80" s="22"/>
      <c r="M80" s="22"/>
      <c r="N80" s="22"/>
      <c r="O80" s="22"/>
      <c r="P80" s="22"/>
      <c r="Q80" s="22"/>
      <c r="R80" s="22"/>
      <c r="S80" s="22"/>
      <c r="T80" s="22"/>
      <c r="U80" s="22"/>
    </row>
    <row r="81" spans="1:21" ht="12.75" customHeight="1" x14ac:dyDescent="0.2">
      <c r="A81" s="23"/>
      <c r="B81" s="23"/>
      <c r="C81" s="22"/>
      <c r="D81" s="22"/>
      <c r="E81" s="22"/>
      <c r="F81" s="22"/>
      <c r="G81" s="22"/>
      <c r="H81" s="22"/>
      <c r="I81" s="22"/>
      <c r="J81" s="22"/>
      <c r="K81" s="22"/>
      <c r="L81" s="22"/>
      <c r="M81" s="22"/>
      <c r="N81" s="22"/>
      <c r="O81" s="22"/>
      <c r="P81" s="22"/>
      <c r="Q81" s="22"/>
      <c r="R81" s="22"/>
      <c r="S81" s="22"/>
      <c r="T81" s="22"/>
      <c r="U81" s="22"/>
    </row>
    <row r="82" spans="1:21" ht="12.75" customHeight="1" x14ac:dyDescent="0.2">
      <c r="A82" s="23"/>
      <c r="B82" s="23"/>
      <c r="C82" s="22"/>
      <c r="D82" s="22"/>
      <c r="E82" s="22"/>
      <c r="F82" s="22"/>
      <c r="G82" s="22"/>
      <c r="H82" s="22"/>
      <c r="I82" s="22"/>
      <c r="J82" s="22"/>
      <c r="K82" s="22"/>
      <c r="L82" s="22"/>
      <c r="M82" s="22"/>
      <c r="N82" s="22"/>
      <c r="O82" s="22"/>
      <c r="P82" s="22"/>
      <c r="Q82" s="22"/>
      <c r="R82" s="22"/>
      <c r="S82" s="22"/>
      <c r="T82" s="22"/>
      <c r="U82" s="22"/>
    </row>
    <row r="83" spans="1:21" ht="12.75" customHeight="1" x14ac:dyDescent="0.2">
      <c r="A83" s="23"/>
      <c r="B83" s="23"/>
      <c r="C83" s="22"/>
      <c r="D83" s="22"/>
      <c r="E83" s="22"/>
      <c r="F83" s="22"/>
      <c r="G83" s="22"/>
      <c r="H83" s="22"/>
      <c r="I83" s="22"/>
      <c r="J83" s="22"/>
      <c r="K83" s="22"/>
      <c r="L83" s="22"/>
      <c r="M83" s="22"/>
      <c r="N83" s="22"/>
      <c r="O83" s="22"/>
      <c r="P83" s="22"/>
      <c r="Q83" s="22"/>
      <c r="R83" s="22"/>
      <c r="S83" s="22"/>
      <c r="T83" s="22"/>
      <c r="U83" s="22"/>
    </row>
    <row r="84" spans="1:21" ht="12.75" customHeight="1" x14ac:dyDescent="0.2">
      <c r="A84" s="23"/>
      <c r="B84" s="23"/>
      <c r="C84" s="22"/>
      <c r="D84" s="22"/>
      <c r="E84" s="22"/>
      <c r="F84" s="22"/>
      <c r="G84" s="22"/>
      <c r="H84" s="22"/>
      <c r="I84" s="22"/>
      <c r="J84" s="22"/>
      <c r="K84" s="22"/>
      <c r="L84" s="22"/>
      <c r="M84" s="22"/>
      <c r="N84" s="22"/>
      <c r="O84" s="22"/>
      <c r="P84" s="22"/>
      <c r="Q84" s="22"/>
      <c r="R84" s="22"/>
      <c r="S84" s="22"/>
      <c r="T84" s="22"/>
      <c r="U84" s="22"/>
    </row>
    <row r="85" spans="1:21" ht="12.75" customHeight="1" x14ac:dyDescent="0.2">
      <c r="A85" s="23"/>
      <c r="B85" s="23"/>
      <c r="C85" s="22"/>
      <c r="D85" s="22"/>
      <c r="E85" s="22"/>
      <c r="F85" s="22"/>
      <c r="G85" s="22"/>
      <c r="H85" s="22"/>
      <c r="I85" s="22"/>
      <c r="J85" s="22"/>
      <c r="K85" s="22"/>
      <c r="L85" s="22"/>
      <c r="M85" s="22"/>
      <c r="N85" s="22"/>
      <c r="O85" s="22"/>
      <c r="P85" s="22"/>
      <c r="Q85" s="22"/>
      <c r="R85" s="22"/>
      <c r="S85" s="22"/>
      <c r="T85" s="22"/>
      <c r="U85" s="22"/>
    </row>
    <row r="86" spans="1:21" ht="12.75" customHeight="1" x14ac:dyDescent="0.2">
      <c r="A86" s="23"/>
      <c r="B86" s="23"/>
      <c r="C86" s="22"/>
      <c r="D86" s="22"/>
      <c r="E86" s="22"/>
      <c r="F86" s="22"/>
      <c r="G86" s="22"/>
      <c r="H86" s="22"/>
      <c r="I86" s="22"/>
      <c r="J86" s="22"/>
      <c r="K86" s="22"/>
      <c r="L86" s="22"/>
      <c r="M86" s="22"/>
      <c r="N86" s="22"/>
      <c r="O86" s="22"/>
      <c r="P86" s="22"/>
      <c r="Q86" s="22"/>
      <c r="R86" s="22"/>
      <c r="S86" s="22"/>
      <c r="T86" s="22"/>
      <c r="U86" s="22"/>
    </row>
    <row r="87" spans="1:21" ht="12.75" customHeight="1" x14ac:dyDescent="0.2">
      <c r="A87" s="23"/>
      <c r="B87" s="23"/>
      <c r="C87" s="22"/>
      <c r="D87" s="22"/>
      <c r="E87" s="22"/>
      <c r="F87" s="22"/>
      <c r="G87" s="22"/>
      <c r="H87" s="22"/>
      <c r="I87" s="22"/>
      <c r="J87" s="22"/>
      <c r="K87" s="22"/>
      <c r="L87" s="22"/>
      <c r="M87" s="22"/>
      <c r="N87" s="22"/>
      <c r="O87" s="22"/>
      <c r="P87" s="22"/>
      <c r="Q87" s="22"/>
      <c r="R87" s="22"/>
      <c r="S87" s="22"/>
      <c r="T87" s="22"/>
      <c r="U87" s="22"/>
    </row>
    <row r="88" spans="1:21" ht="12.75" customHeight="1" x14ac:dyDescent="0.2">
      <c r="A88" s="23"/>
      <c r="B88" s="23"/>
      <c r="C88" s="22"/>
      <c r="D88" s="22"/>
      <c r="E88" s="22"/>
      <c r="F88" s="22"/>
      <c r="G88" s="22"/>
      <c r="H88" s="22"/>
      <c r="I88" s="22"/>
      <c r="J88" s="22"/>
      <c r="K88" s="22"/>
      <c r="L88" s="22"/>
      <c r="M88" s="22"/>
      <c r="N88" s="22"/>
      <c r="O88" s="22"/>
      <c r="P88" s="22"/>
      <c r="Q88" s="22"/>
      <c r="R88" s="22"/>
      <c r="S88" s="22"/>
      <c r="T88" s="22"/>
      <c r="U88" s="22"/>
    </row>
    <row r="89" spans="1:21" ht="12.75" customHeight="1" x14ac:dyDescent="0.2">
      <c r="A89" s="23"/>
      <c r="B89" s="23"/>
      <c r="C89" s="22"/>
      <c r="D89" s="22"/>
      <c r="E89" s="22"/>
      <c r="F89" s="22"/>
      <c r="G89" s="22"/>
      <c r="H89" s="22"/>
      <c r="I89" s="22"/>
      <c r="J89" s="22"/>
      <c r="K89" s="22"/>
      <c r="L89" s="22"/>
      <c r="M89" s="22"/>
      <c r="N89" s="22"/>
      <c r="O89" s="22"/>
      <c r="P89" s="22"/>
      <c r="Q89" s="22"/>
      <c r="R89" s="22"/>
      <c r="S89" s="22"/>
      <c r="T89" s="22"/>
      <c r="U89" s="22"/>
    </row>
    <row r="90" spans="1:21" ht="12.75" customHeight="1" x14ac:dyDescent="0.2">
      <c r="A90" s="23"/>
      <c r="B90" s="23"/>
      <c r="C90" s="22"/>
      <c r="D90" s="22"/>
      <c r="E90" s="22"/>
      <c r="F90" s="22"/>
      <c r="G90" s="22"/>
      <c r="H90" s="22"/>
      <c r="I90" s="22"/>
      <c r="J90" s="22"/>
      <c r="K90" s="22"/>
      <c r="L90" s="22"/>
      <c r="M90" s="22"/>
      <c r="N90" s="22"/>
      <c r="O90" s="22"/>
      <c r="P90" s="22"/>
      <c r="Q90" s="22"/>
      <c r="R90" s="22"/>
      <c r="S90" s="22"/>
      <c r="T90" s="22"/>
      <c r="U90" s="22"/>
    </row>
    <row r="91" spans="1:21" ht="12.75" customHeight="1" x14ac:dyDescent="0.2">
      <c r="A91" s="23"/>
      <c r="B91" s="23"/>
      <c r="C91" s="22"/>
      <c r="D91" s="22"/>
      <c r="E91" s="22"/>
      <c r="F91" s="22"/>
      <c r="G91" s="22"/>
      <c r="H91" s="22"/>
      <c r="I91" s="22"/>
      <c r="J91" s="22"/>
      <c r="K91" s="22"/>
      <c r="L91" s="22"/>
      <c r="M91" s="22"/>
      <c r="N91" s="22"/>
      <c r="O91" s="22"/>
      <c r="P91" s="22"/>
      <c r="Q91" s="22"/>
      <c r="R91" s="22"/>
      <c r="S91" s="22"/>
      <c r="T91" s="22"/>
      <c r="U91" s="22"/>
    </row>
    <row r="92" spans="1:21" ht="12.75" customHeight="1" x14ac:dyDescent="0.2">
      <c r="A92" s="23"/>
      <c r="B92" s="23"/>
      <c r="C92" s="22"/>
      <c r="D92" s="22"/>
      <c r="E92" s="22"/>
      <c r="F92" s="22"/>
      <c r="G92" s="22"/>
      <c r="H92" s="22"/>
      <c r="I92" s="22"/>
      <c r="J92" s="22"/>
      <c r="K92" s="22"/>
      <c r="L92" s="22"/>
      <c r="M92" s="22"/>
      <c r="N92" s="22"/>
      <c r="O92" s="22"/>
      <c r="P92" s="22"/>
      <c r="Q92" s="22"/>
      <c r="R92" s="22"/>
      <c r="S92" s="22"/>
      <c r="T92" s="22"/>
      <c r="U92" s="22"/>
    </row>
    <row r="93" spans="1:21" ht="12.75" customHeight="1" x14ac:dyDescent="0.2">
      <c r="A93" s="23"/>
      <c r="B93" s="23"/>
      <c r="C93" s="22"/>
      <c r="D93" s="22"/>
      <c r="E93" s="22"/>
      <c r="F93" s="22"/>
      <c r="G93" s="22"/>
      <c r="H93" s="22"/>
      <c r="I93" s="22"/>
      <c r="J93" s="22"/>
      <c r="K93" s="22"/>
      <c r="L93" s="22"/>
      <c r="M93" s="22"/>
      <c r="N93" s="22"/>
      <c r="O93" s="22"/>
      <c r="P93" s="22"/>
      <c r="Q93" s="22"/>
      <c r="R93" s="22"/>
      <c r="S93" s="22"/>
      <c r="T93" s="22"/>
      <c r="U93" s="22"/>
    </row>
    <row r="94" spans="1:21" ht="12.75" customHeight="1" x14ac:dyDescent="0.2">
      <c r="A94" s="23"/>
      <c r="B94" s="23"/>
      <c r="C94" s="22"/>
      <c r="D94" s="22"/>
      <c r="E94" s="22"/>
      <c r="F94" s="22"/>
      <c r="G94" s="22"/>
      <c r="H94" s="22"/>
      <c r="I94" s="22"/>
      <c r="J94" s="22"/>
      <c r="K94" s="22"/>
      <c r="L94" s="22"/>
      <c r="M94" s="22"/>
      <c r="N94" s="22"/>
      <c r="O94" s="22"/>
      <c r="P94" s="22"/>
      <c r="Q94" s="22"/>
      <c r="R94" s="22"/>
      <c r="S94" s="22"/>
      <c r="T94" s="22"/>
      <c r="U94" s="22"/>
    </row>
    <row r="95" spans="1:21" ht="12.75" customHeight="1" x14ac:dyDescent="0.2">
      <c r="A95" s="23"/>
      <c r="B95" s="23"/>
      <c r="C95" s="22"/>
      <c r="D95" s="22"/>
      <c r="E95" s="22"/>
      <c r="F95" s="22"/>
      <c r="G95" s="22"/>
      <c r="H95" s="22"/>
      <c r="I95" s="22"/>
      <c r="J95" s="22"/>
      <c r="K95" s="22"/>
      <c r="L95" s="22"/>
      <c r="M95" s="22"/>
      <c r="N95" s="22"/>
      <c r="O95" s="22"/>
      <c r="P95" s="22"/>
      <c r="Q95" s="22"/>
      <c r="R95" s="22"/>
      <c r="S95" s="22"/>
      <c r="T95" s="22"/>
      <c r="U95" s="22"/>
    </row>
    <row r="96" spans="1:21" ht="12.75" customHeight="1" x14ac:dyDescent="0.2">
      <c r="A96" s="23"/>
      <c r="B96" s="23"/>
      <c r="C96" s="22"/>
      <c r="D96" s="22"/>
      <c r="E96" s="22"/>
      <c r="F96" s="22"/>
      <c r="G96" s="22"/>
      <c r="H96" s="22"/>
      <c r="I96" s="22"/>
      <c r="J96" s="22"/>
      <c r="K96" s="22"/>
      <c r="L96" s="22"/>
      <c r="M96" s="22"/>
      <c r="N96" s="22"/>
      <c r="O96" s="22"/>
      <c r="P96" s="22"/>
      <c r="Q96" s="22"/>
      <c r="R96" s="22"/>
      <c r="S96" s="22"/>
      <c r="T96" s="22"/>
      <c r="U96" s="22"/>
    </row>
    <row r="97" spans="1:21" ht="12.75" customHeight="1" x14ac:dyDescent="0.2">
      <c r="A97" s="23"/>
      <c r="B97" s="23"/>
      <c r="C97" s="22"/>
      <c r="D97" s="22"/>
      <c r="E97" s="22"/>
      <c r="F97" s="22"/>
      <c r="G97" s="22"/>
      <c r="H97" s="22"/>
      <c r="I97" s="22"/>
      <c r="J97" s="22"/>
      <c r="K97" s="22"/>
      <c r="L97" s="22"/>
      <c r="M97" s="22"/>
      <c r="N97" s="22"/>
      <c r="O97" s="22"/>
      <c r="P97" s="22"/>
      <c r="Q97" s="22"/>
      <c r="R97" s="22"/>
      <c r="S97" s="22"/>
      <c r="T97" s="22"/>
      <c r="U97" s="22"/>
    </row>
    <row r="98" spans="1:21" ht="12.75" customHeight="1" x14ac:dyDescent="0.2">
      <c r="A98" s="23"/>
      <c r="B98" s="23"/>
      <c r="C98" s="22"/>
      <c r="D98" s="22"/>
      <c r="E98" s="22"/>
      <c r="F98" s="22"/>
      <c r="G98" s="22"/>
      <c r="H98" s="22"/>
      <c r="I98" s="22"/>
      <c r="J98" s="22"/>
      <c r="K98" s="22"/>
      <c r="L98" s="22"/>
      <c r="M98" s="22"/>
      <c r="N98" s="22"/>
      <c r="O98" s="22"/>
      <c r="P98" s="22"/>
      <c r="Q98" s="22"/>
      <c r="R98" s="22"/>
      <c r="S98" s="22"/>
      <c r="T98" s="22"/>
      <c r="U98" s="22"/>
    </row>
    <row r="99" spans="1:21" ht="12.75" customHeight="1" x14ac:dyDescent="0.2">
      <c r="A99" s="23"/>
      <c r="B99" s="23"/>
      <c r="C99" s="22"/>
      <c r="D99" s="22"/>
      <c r="E99" s="22"/>
      <c r="F99" s="22"/>
      <c r="G99" s="22"/>
      <c r="H99" s="22"/>
      <c r="I99" s="22"/>
      <c r="J99" s="22"/>
      <c r="K99" s="22"/>
      <c r="L99" s="22"/>
      <c r="M99" s="22"/>
      <c r="N99" s="22"/>
      <c r="O99" s="22"/>
      <c r="P99" s="22"/>
      <c r="Q99" s="22"/>
      <c r="R99" s="22"/>
      <c r="S99" s="22"/>
      <c r="T99" s="22"/>
      <c r="U99" s="22"/>
    </row>
    <row r="100" spans="1:21" ht="12.75" customHeight="1" x14ac:dyDescent="0.2">
      <c r="A100" s="23"/>
      <c r="B100" s="23"/>
      <c r="C100" s="22"/>
      <c r="D100" s="22"/>
      <c r="E100" s="22"/>
      <c r="F100" s="22"/>
      <c r="G100" s="22"/>
      <c r="H100" s="22"/>
      <c r="I100" s="22"/>
      <c r="J100" s="22"/>
      <c r="K100" s="22"/>
      <c r="L100" s="22"/>
      <c r="M100" s="22"/>
      <c r="N100" s="22"/>
      <c r="O100" s="22"/>
      <c r="P100" s="22"/>
      <c r="Q100" s="22"/>
      <c r="R100" s="22"/>
      <c r="S100" s="22"/>
      <c r="T100" s="22"/>
      <c r="U100" s="22"/>
    </row>
    <row r="101" spans="1:21" ht="12.75" customHeight="1" x14ac:dyDescent="0.2">
      <c r="A101" s="23"/>
      <c r="B101" s="23"/>
      <c r="C101" s="22"/>
      <c r="D101" s="22"/>
      <c r="E101" s="22"/>
      <c r="F101" s="22"/>
      <c r="G101" s="22"/>
      <c r="H101" s="22"/>
      <c r="I101" s="22"/>
      <c r="J101" s="22"/>
      <c r="K101" s="22"/>
      <c r="L101" s="22"/>
      <c r="M101" s="22"/>
      <c r="N101" s="22"/>
      <c r="O101" s="22"/>
      <c r="P101" s="22"/>
      <c r="Q101" s="22"/>
      <c r="R101" s="22"/>
      <c r="S101" s="22"/>
      <c r="T101" s="22"/>
      <c r="U101" s="22"/>
    </row>
    <row r="102" spans="1:21" ht="12.75" customHeight="1" x14ac:dyDescent="0.2">
      <c r="A102" s="23"/>
      <c r="B102" s="23"/>
      <c r="C102" s="22"/>
      <c r="D102" s="22"/>
      <c r="E102" s="22"/>
      <c r="F102" s="22"/>
      <c r="G102" s="22"/>
      <c r="H102" s="22"/>
      <c r="I102" s="22"/>
      <c r="J102" s="22"/>
      <c r="K102" s="22"/>
      <c r="L102" s="22"/>
      <c r="M102" s="22"/>
      <c r="N102" s="22"/>
      <c r="O102" s="22"/>
      <c r="P102" s="22"/>
      <c r="Q102" s="22"/>
      <c r="R102" s="22"/>
      <c r="S102" s="22"/>
      <c r="T102" s="22"/>
      <c r="U102" s="22"/>
    </row>
    <row r="103" spans="1:21" ht="12.75" customHeight="1" x14ac:dyDescent="0.2">
      <c r="A103" s="23"/>
      <c r="B103" s="23"/>
      <c r="C103" s="22"/>
      <c r="D103" s="22"/>
      <c r="E103" s="22"/>
      <c r="F103" s="22"/>
      <c r="G103" s="22"/>
      <c r="H103" s="22"/>
      <c r="I103" s="22"/>
      <c r="J103" s="22"/>
      <c r="K103" s="22"/>
      <c r="L103" s="22"/>
      <c r="M103" s="22"/>
      <c r="N103" s="22"/>
      <c r="O103" s="22"/>
      <c r="P103" s="22"/>
      <c r="Q103" s="22"/>
      <c r="R103" s="22"/>
      <c r="S103" s="22"/>
      <c r="T103" s="22"/>
      <c r="U103" s="22"/>
    </row>
    <row r="104" spans="1:21" ht="12.75" customHeight="1" x14ac:dyDescent="0.2">
      <c r="A104" s="23"/>
      <c r="B104" s="23"/>
      <c r="C104" s="22"/>
      <c r="D104" s="22"/>
      <c r="E104" s="22"/>
      <c r="F104" s="22"/>
      <c r="G104" s="22"/>
      <c r="H104" s="22"/>
      <c r="I104" s="22"/>
      <c r="J104" s="22"/>
      <c r="K104" s="22"/>
      <c r="L104" s="22"/>
      <c r="M104" s="22"/>
      <c r="N104" s="22"/>
      <c r="O104" s="22"/>
      <c r="P104" s="22"/>
      <c r="Q104" s="22"/>
      <c r="R104" s="22"/>
      <c r="S104" s="22"/>
      <c r="T104" s="22"/>
      <c r="U104" s="22"/>
    </row>
    <row r="105" spans="1:21" ht="12.75" customHeight="1" x14ac:dyDescent="0.2">
      <c r="A105" s="23"/>
      <c r="B105" s="23"/>
      <c r="C105" s="22"/>
      <c r="D105" s="22"/>
      <c r="E105" s="22"/>
      <c r="F105" s="22"/>
      <c r="G105" s="22"/>
      <c r="H105" s="22"/>
      <c r="I105" s="22"/>
      <c r="J105" s="22"/>
      <c r="K105" s="22"/>
      <c r="L105" s="22"/>
      <c r="M105" s="22"/>
      <c r="N105" s="22"/>
      <c r="O105" s="22"/>
      <c r="P105" s="22"/>
      <c r="Q105" s="22"/>
      <c r="R105" s="22"/>
      <c r="S105" s="22"/>
      <c r="T105" s="22"/>
      <c r="U105" s="22"/>
    </row>
    <row r="106" spans="1:21" ht="12.75" customHeight="1" x14ac:dyDescent="0.2">
      <c r="A106" s="23"/>
      <c r="B106" s="23"/>
      <c r="C106" s="22"/>
      <c r="D106" s="22"/>
      <c r="E106" s="22"/>
      <c r="F106" s="22"/>
      <c r="G106" s="22"/>
      <c r="H106" s="22"/>
      <c r="I106" s="22"/>
      <c r="J106" s="22"/>
      <c r="K106" s="22"/>
      <c r="L106" s="22"/>
      <c r="M106" s="22"/>
      <c r="N106" s="22"/>
      <c r="O106" s="22"/>
      <c r="P106" s="22"/>
      <c r="Q106" s="22"/>
      <c r="R106" s="22"/>
      <c r="S106" s="22"/>
      <c r="T106" s="22"/>
      <c r="U106" s="22"/>
    </row>
    <row r="107" spans="1:21" ht="12.75" customHeight="1" x14ac:dyDescent="0.2">
      <c r="A107" s="23"/>
      <c r="B107" s="23"/>
      <c r="C107" s="22"/>
      <c r="D107" s="22"/>
      <c r="E107" s="22"/>
      <c r="F107" s="22"/>
      <c r="G107" s="22"/>
      <c r="H107" s="22"/>
      <c r="I107" s="22"/>
      <c r="J107" s="22"/>
      <c r="K107" s="22"/>
      <c r="L107" s="22"/>
      <c r="M107" s="22"/>
      <c r="N107" s="22"/>
      <c r="O107" s="22"/>
      <c r="P107" s="22"/>
      <c r="Q107" s="22"/>
      <c r="R107" s="22"/>
      <c r="S107" s="22"/>
      <c r="T107" s="22"/>
      <c r="U107" s="22"/>
    </row>
    <row r="108" spans="1:21" ht="12.75" customHeight="1" x14ac:dyDescent="0.2">
      <c r="A108" s="23"/>
      <c r="B108" s="23"/>
      <c r="C108" s="22"/>
      <c r="D108" s="22"/>
      <c r="E108" s="22"/>
      <c r="F108" s="22"/>
      <c r="G108" s="22"/>
      <c r="H108" s="22"/>
      <c r="I108" s="22"/>
      <c r="J108" s="22"/>
      <c r="K108" s="22"/>
      <c r="L108" s="22"/>
      <c r="M108" s="22"/>
      <c r="N108" s="22"/>
      <c r="O108" s="22"/>
      <c r="P108" s="22"/>
      <c r="Q108" s="22"/>
      <c r="R108" s="22"/>
      <c r="S108" s="22"/>
      <c r="T108" s="22"/>
      <c r="U108" s="22"/>
    </row>
    <row r="109" spans="1:21" ht="12.75" customHeight="1" x14ac:dyDescent="0.2">
      <c r="A109" s="23"/>
      <c r="B109" s="23"/>
      <c r="C109" s="22"/>
      <c r="D109" s="22"/>
      <c r="E109" s="22"/>
      <c r="F109" s="22"/>
      <c r="G109" s="22"/>
      <c r="H109" s="22"/>
      <c r="I109" s="22"/>
      <c r="J109" s="22"/>
      <c r="K109" s="22"/>
      <c r="L109" s="22"/>
      <c r="M109" s="22"/>
      <c r="N109" s="22"/>
      <c r="O109" s="22"/>
      <c r="P109" s="22"/>
      <c r="Q109" s="22"/>
      <c r="R109" s="22"/>
      <c r="S109" s="22"/>
      <c r="T109" s="22"/>
      <c r="U109" s="22"/>
    </row>
    <row r="110" spans="1:21" ht="12.75" customHeight="1" x14ac:dyDescent="0.2">
      <c r="A110" s="23"/>
      <c r="B110" s="23"/>
      <c r="C110" s="22"/>
      <c r="D110" s="22"/>
      <c r="E110" s="22"/>
      <c r="F110" s="22"/>
      <c r="G110" s="22"/>
      <c r="H110" s="22"/>
      <c r="I110" s="22"/>
      <c r="J110" s="22"/>
      <c r="K110" s="22"/>
      <c r="L110" s="22"/>
      <c r="M110" s="22"/>
      <c r="N110" s="22"/>
      <c r="O110" s="22"/>
      <c r="P110" s="22"/>
      <c r="Q110" s="22"/>
      <c r="R110" s="22"/>
      <c r="S110" s="22"/>
      <c r="T110" s="22"/>
      <c r="U110" s="22"/>
    </row>
    <row r="111" spans="1:21" ht="12.75" customHeight="1" x14ac:dyDescent="0.2">
      <c r="A111" s="23"/>
      <c r="B111" s="23"/>
      <c r="C111" s="22"/>
      <c r="D111" s="22"/>
      <c r="E111" s="22"/>
      <c r="F111" s="22"/>
      <c r="G111" s="22"/>
      <c r="H111" s="22"/>
      <c r="I111" s="22"/>
      <c r="J111" s="22"/>
      <c r="K111" s="22"/>
      <c r="L111" s="22"/>
      <c r="M111" s="22"/>
      <c r="N111" s="22"/>
      <c r="O111" s="22"/>
      <c r="P111" s="22"/>
      <c r="Q111" s="22"/>
      <c r="R111" s="22"/>
      <c r="S111" s="22"/>
      <c r="T111" s="22"/>
      <c r="U111" s="22"/>
    </row>
    <row r="112" spans="1:21" ht="12.75" customHeight="1" x14ac:dyDescent="0.2">
      <c r="A112" s="23"/>
      <c r="B112" s="23"/>
      <c r="C112" s="22"/>
      <c r="D112" s="22"/>
      <c r="E112" s="22"/>
      <c r="F112" s="22"/>
      <c r="G112" s="22"/>
      <c r="H112" s="22"/>
      <c r="I112" s="22"/>
      <c r="J112" s="22"/>
      <c r="K112" s="22"/>
      <c r="L112" s="22"/>
      <c r="M112" s="22"/>
      <c r="N112" s="22"/>
      <c r="O112" s="22"/>
      <c r="P112" s="22"/>
      <c r="Q112" s="22"/>
      <c r="R112" s="22"/>
      <c r="S112" s="22"/>
      <c r="T112" s="22"/>
      <c r="U112" s="22"/>
    </row>
    <row r="113" spans="1:21" ht="12.75" customHeight="1" x14ac:dyDescent="0.2">
      <c r="A113" s="23"/>
      <c r="B113" s="23"/>
      <c r="C113" s="22"/>
      <c r="D113" s="22"/>
      <c r="E113" s="22"/>
      <c r="F113" s="22"/>
      <c r="G113" s="22"/>
      <c r="H113" s="22"/>
      <c r="I113" s="22"/>
      <c r="J113" s="22"/>
      <c r="K113" s="22"/>
      <c r="L113" s="22"/>
      <c r="M113" s="22"/>
      <c r="N113" s="22"/>
      <c r="O113" s="22"/>
      <c r="P113" s="22"/>
      <c r="Q113" s="22"/>
      <c r="R113" s="22"/>
      <c r="S113" s="22"/>
      <c r="T113" s="22"/>
      <c r="U113" s="22"/>
    </row>
    <row r="114" spans="1:21" ht="12.75" customHeight="1" x14ac:dyDescent="0.2">
      <c r="A114" s="23"/>
      <c r="B114" s="23"/>
      <c r="C114" s="22"/>
      <c r="D114" s="22"/>
      <c r="E114" s="22"/>
      <c r="F114" s="22"/>
      <c r="G114" s="22"/>
      <c r="H114" s="22"/>
      <c r="I114" s="22"/>
      <c r="J114" s="22"/>
      <c r="K114" s="22"/>
      <c r="L114" s="22"/>
      <c r="M114" s="22"/>
      <c r="N114" s="22"/>
      <c r="O114" s="22"/>
      <c r="P114" s="22"/>
      <c r="Q114" s="22"/>
      <c r="R114" s="22"/>
      <c r="S114" s="22"/>
      <c r="T114" s="22"/>
      <c r="U114" s="22"/>
    </row>
    <row r="115" spans="1:21" ht="12.75" customHeight="1" x14ac:dyDescent="0.2">
      <c r="A115" s="23"/>
      <c r="B115" s="23"/>
      <c r="C115" s="22"/>
      <c r="D115" s="22"/>
      <c r="E115" s="22"/>
      <c r="F115" s="22"/>
      <c r="G115" s="22"/>
      <c r="H115" s="22"/>
      <c r="I115" s="22"/>
      <c r="J115" s="22"/>
      <c r="K115" s="22"/>
      <c r="L115" s="22"/>
      <c r="M115" s="22"/>
      <c r="N115" s="22"/>
      <c r="O115" s="22"/>
      <c r="P115" s="22"/>
      <c r="Q115" s="22"/>
      <c r="R115" s="22"/>
      <c r="S115" s="22"/>
      <c r="T115" s="22"/>
      <c r="U115" s="22"/>
    </row>
    <row r="116" spans="1:21" ht="12.75" customHeight="1" x14ac:dyDescent="0.2">
      <c r="A116" s="23"/>
      <c r="B116" s="23"/>
      <c r="C116" s="22"/>
      <c r="D116" s="22"/>
      <c r="E116" s="22"/>
      <c r="F116" s="22"/>
      <c r="G116" s="22"/>
      <c r="H116" s="22"/>
      <c r="I116" s="22"/>
      <c r="J116" s="22"/>
      <c r="K116" s="22"/>
      <c r="L116" s="22"/>
      <c r="M116" s="22"/>
      <c r="N116" s="22"/>
      <c r="O116" s="22"/>
      <c r="P116" s="22"/>
      <c r="Q116" s="22"/>
      <c r="R116" s="22"/>
      <c r="S116" s="22"/>
      <c r="T116" s="22"/>
      <c r="U116" s="22"/>
    </row>
    <row r="117" spans="1:21" ht="12.75" customHeight="1" x14ac:dyDescent="0.2">
      <c r="A117" s="23"/>
      <c r="B117" s="23"/>
      <c r="C117" s="22"/>
      <c r="D117" s="22"/>
      <c r="E117" s="22"/>
      <c r="F117" s="22"/>
      <c r="G117" s="22"/>
      <c r="H117" s="22"/>
      <c r="I117" s="22"/>
      <c r="J117" s="22"/>
      <c r="K117" s="22"/>
      <c r="L117" s="22"/>
      <c r="M117" s="22"/>
      <c r="N117" s="22"/>
      <c r="O117" s="22"/>
      <c r="P117" s="22"/>
      <c r="Q117" s="22"/>
      <c r="R117" s="22"/>
      <c r="S117" s="22"/>
      <c r="T117" s="22"/>
      <c r="U117" s="22"/>
    </row>
    <row r="118" spans="1:21" ht="12.75" customHeight="1" x14ac:dyDescent="0.2">
      <c r="A118" s="23"/>
      <c r="B118" s="23"/>
      <c r="C118" s="22"/>
      <c r="D118" s="22"/>
      <c r="E118" s="22"/>
      <c r="F118" s="22"/>
      <c r="G118" s="22"/>
      <c r="H118" s="22"/>
      <c r="I118" s="22"/>
      <c r="J118" s="22"/>
      <c r="K118" s="22"/>
      <c r="L118" s="22"/>
      <c r="M118" s="22"/>
      <c r="N118" s="22"/>
      <c r="O118" s="22"/>
      <c r="P118" s="22"/>
      <c r="Q118" s="22"/>
      <c r="R118" s="22"/>
      <c r="S118" s="22"/>
      <c r="T118" s="22"/>
      <c r="U118" s="22"/>
    </row>
    <row r="119" spans="1:21" ht="12.75" customHeight="1" x14ac:dyDescent="0.2">
      <c r="A119" s="23"/>
      <c r="B119" s="23"/>
      <c r="C119" s="22"/>
      <c r="D119" s="22"/>
      <c r="E119" s="22"/>
      <c r="F119" s="22"/>
      <c r="G119" s="22"/>
      <c r="H119" s="22"/>
      <c r="I119" s="22"/>
      <c r="J119" s="22"/>
      <c r="K119" s="22"/>
      <c r="L119" s="22"/>
      <c r="M119" s="22"/>
      <c r="N119" s="22"/>
      <c r="O119" s="22"/>
      <c r="P119" s="22"/>
      <c r="Q119" s="22"/>
      <c r="R119" s="22"/>
      <c r="S119" s="22"/>
      <c r="T119" s="22"/>
      <c r="U119" s="22"/>
    </row>
    <row r="120" spans="1:21" ht="12.75" customHeight="1" x14ac:dyDescent="0.2">
      <c r="A120" s="23"/>
      <c r="B120" s="23"/>
      <c r="C120" s="22"/>
      <c r="D120" s="22"/>
      <c r="E120" s="22"/>
      <c r="F120" s="22"/>
      <c r="G120" s="22"/>
      <c r="H120" s="22"/>
      <c r="I120" s="22"/>
      <c r="J120" s="22"/>
      <c r="K120" s="22"/>
      <c r="L120" s="22"/>
      <c r="M120" s="22"/>
      <c r="N120" s="22"/>
      <c r="O120" s="22"/>
      <c r="P120" s="22"/>
      <c r="Q120" s="22"/>
      <c r="R120" s="22"/>
      <c r="S120" s="22"/>
      <c r="T120" s="22"/>
      <c r="U120" s="22"/>
    </row>
    <row r="121" spans="1:21" ht="12.75" customHeight="1" x14ac:dyDescent="0.2">
      <c r="A121" s="23"/>
      <c r="B121" s="23"/>
      <c r="C121" s="22"/>
      <c r="D121" s="22"/>
      <c r="E121" s="22"/>
      <c r="F121" s="22"/>
      <c r="G121" s="22"/>
      <c r="H121" s="22"/>
      <c r="I121" s="22"/>
      <c r="J121" s="22"/>
      <c r="K121" s="22"/>
      <c r="L121" s="22"/>
      <c r="M121" s="22"/>
      <c r="N121" s="22"/>
      <c r="O121" s="22"/>
      <c r="P121" s="22"/>
      <c r="Q121" s="22"/>
      <c r="R121" s="22"/>
      <c r="S121" s="22"/>
      <c r="T121" s="22"/>
      <c r="U121" s="22"/>
    </row>
    <row r="122" spans="1:21" ht="12.75" customHeight="1" x14ac:dyDescent="0.2">
      <c r="A122" s="23"/>
      <c r="B122" s="23"/>
      <c r="C122" s="22"/>
      <c r="D122" s="22"/>
      <c r="E122" s="22"/>
      <c r="F122" s="22"/>
      <c r="G122" s="22"/>
      <c r="H122" s="22"/>
      <c r="I122" s="22"/>
      <c r="J122" s="22"/>
      <c r="K122" s="22"/>
      <c r="L122" s="22"/>
      <c r="M122" s="22"/>
      <c r="N122" s="22"/>
      <c r="O122" s="22"/>
      <c r="P122" s="22"/>
      <c r="Q122" s="22"/>
      <c r="R122" s="22"/>
      <c r="S122" s="22"/>
      <c r="T122" s="22"/>
      <c r="U122" s="22"/>
    </row>
    <row r="123" spans="1:21" ht="12.75" customHeight="1" x14ac:dyDescent="0.2">
      <c r="A123" s="23"/>
      <c r="B123" s="23"/>
      <c r="C123" s="22"/>
      <c r="D123" s="22"/>
      <c r="E123" s="22"/>
      <c r="F123" s="22"/>
      <c r="G123" s="22"/>
      <c r="H123" s="22"/>
      <c r="I123" s="22"/>
      <c r="J123" s="22"/>
      <c r="K123" s="22"/>
      <c r="L123" s="22"/>
      <c r="M123" s="22"/>
      <c r="N123" s="22"/>
      <c r="O123" s="22"/>
      <c r="P123" s="22"/>
      <c r="Q123" s="22"/>
      <c r="R123" s="22"/>
      <c r="S123" s="22"/>
      <c r="T123" s="22"/>
      <c r="U123" s="22"/>
    </row>
    <row r="124" spans="1:21" ht="12.75" customHeight="1" x14ac:dyDescent="0.2">
      <c r="A124" s="23"/>
      <c r="B124" s="23"/>
      <c r="C124" s="22"/>
      <c r="D124" s="22"/>
      <c r="E124" s="22"/>
      <c r="F124" s="22"/>
      <c r="G124" s="22"/>
      <c r="H124" s="22"/>
      <c r="I124" s="22"/>
      <c r="J124" s="22"/>
      <c r="K124" s="22"/>
      <c r="L124" s="22"/>
      <c r="M124" s="22"/>
      <c r="N124" s="22"/>
      <c r="O124" s="22"/>
      <c r="P124" s="22"/>
      <c r="Q124" s="22"/>
      <c r="R124" s="22"/>
      <c r="S124" s="22"/>
      <c r="T124" s="22"/>
      <c r="U124" s="22"/>
    </row>
    <row r="125" spans="1:21" ht="12.75" customHeight="1" x14ac:dyDescent="0.2">
      <c r="A125" s="23"/>
      <c r="B125" s="23"/>
      <c r="C125" s="22"/>
      <c r="D125" s="22"/>
      <c r="E125" s="22"/>
      <c r="F125" s="22"/>
      <c r="G125" s="22"/>
      <c r="H125" s="22"/>
      <c r="I125" s="22"/>
      <c r="J125" s="22"/>
      <c r="K125" s="22"/>
      <c r="L125" s="22"/>
      <c r="M125" s="22"/>
      <c r="N125" s="22"/>
      <c r="O125" s="22"/>
      <c r="P125" s="22"/>
      <c r="Q125" s="22"/>
      <c r="R125" s="22"/>
      <c r="S125" s="22"/>
      <c r="T125" s="22"/>
      <c r="U125" s="22"/>
    </row>
    <row r="126" spans="1:21" ht="12.75" customHeight="1" x14ac:dyDescent="0.2">
      <c r="A126" s="23"/>
      <c r="B126" s="23"/>
      <c r="C126" s="22"/>
      <c r="D126" s="22"/>
      <c r="E126" s="22"/>
      <c r="F126" s="22"/>
      <c r="G126" s="22"/>
      <c r="H126" s="22"/>
      <c r="I126" s="22"/>
      <c r="J126" s="22"/>
      <c r="K126" s="22"/>
      <c r="L126" s="22"/>
      <c r="M126" s="22"/>
      <c r="N126" s="22"/>
      <c r="O126" s="22"/>
      <c r="P126" s="22"/>
      <c r="Q126" s="22"/>
      <c r="R126" s="22"/>
      <c r="S126" s="22"/>
      <c r="T126" s="22"/>
      <c r="U126" s="22"/>
    </row>
    <row r="127" spans="1:21" ht="12.75" customHeight="1" x14ac:dyDescent="0.2">
      <c r="A127" s="23"/>
      <c r="B127" s="23"/>
      <c r="C127" s="22"/>
      <c r="D127" s="22"/>
      <c r="E127" s="22"/>
      <c r="F127" s="22"/>
      <c r="G127" s="22"/>
      <c r="H127" s="22"/>
      <c r="I127" s="22"/>
      <c r="J127" s="22"/>
      <c r="K127" s="22"/>
      <c r="L127" s="22"/>
      <c r="M127" s="22"/>
      <c r="N127" s="22"/>
      <c r="O127" s="22"/>
      <c r="P127" s="22"/>
      <c r="Q127" s="22"/>
      <c r="R127" s="22"/>
      <c r="S127" s="22"/>
      <c r="T127" s="22"/>
      <c r="U127" s="22"/>
    </row>
    <row r="128" spans="1:21" ht="12.75" customHeight="1" x14ac:dyDescent="0.2">
      <c r="A128" s="23"/>
      <c r="B128" s="23"/>
      <c r="C128" s="22"/>
      <c r="D128" s="22"/>
      <c r="E128" s="22"/>
      <c r="F128" s="22"/>
      <c r="G128" s="22"/>
      <c r="H128" s="22"/>
      <c r="I128" s="22"/>
      <c r="J128" s="22"/>
      <c r="K128" s="22"/>
      <c r="L128" s="22"/>
      <c r="M128" s="22"/>
      <c r="N128" s="22"/>
      <c r="O128" s="22"/>
      <c r="P128" s="22"/>
      <c r="Q128" s="22"/>
      <c r="R128" s="22"/>
      <c r="S128" s="22"/>
      <c r="T128" s="22"/>
      <c r="U128" s="22"/>
    </row>
    <row r="129" spans="1:21" ht="12.75" customHeight="1" x14ac:dyDescent="0.2">
      <c r="A129" s="23"/>
      <c r="B129" s="23"/>
      <c r="C129" s="22"/>
      <c r="D129" s="22"/>
      <c r="E129" s="22"/>
      <c r="F129" s="22"/>
      <c r="G129" s="22"/>
      <c r="H129" s="22"/>
      <c r="I129" s="22"/>
      <c r="J129" s="22"/>
      <c r="K129" s="22"/>
      <c r="L129" s="22"/>
      <c r="M129" s="22"/>
      <c r="N129" s="22"/>
      <c r="O129" s="22"/>
      <c r="P129" s="22"/>
      <c r="Q129" s="22"/>
      <c r="R129" s="22"/>
      <c r="S129" s="22"/>
      <c r="T129" s="22"/>
      <c r="U129" s="22"/>
    </row>
    <row r="130" spans="1:21" ht="12.75" customHeight="1" x14ac:dyDescent="0.2">
      <c r="A130" s="23"/>
      <c r="B130" s="23"/>
      <c r="C130" s="22"/>
      <c r="D130" s="22"/>
      <c r="E130" s="22"/>
      <c r="F130" s="22"/>
      <c r="G130" s="22"/>
      <c r="H130" s="22"/>
      <c r="I130" s="22"/>
      <c r="J130" s="22"/>
      <c r="K130" s="22"/>
      <c r="L130" s="22"/>
      <c r="M130" s="22"/>
      <c r="N130" s="22"/>
      <c r="O130" s="22"/>
      <c r="P130" s="22"/>
      <c r="Q130" s="22"/>
      <c r="R130" s="22"/>
      <c r="S130" s="22"/>
      <c r="T130" s="22"/>
      <c r="U130" s="22"/>
    </row>
    <row r="131" spans="1:21" ht="12.75" customHeight="1" x14ac:dyDescent="0.2">
      <c r="A131" s="23"/>
      <c r="B131" s="23"/>
      <c r="C131" s="22"/>
      <c r="D131" s="22"/>
      <c r="E131" s="22"/>
      <c r="F131" s="22"/>
      <c r="G131" s="22"/>
      <c r="H131" s="22"/>
      <c r="I131" s="22"/>
      <c r="J131" s="22"/>
      <c r="K131" s="22"/>
      <c r="L131" s="22"/>
      <c r="M131" s="22"/>
      <c r="N131" s="22"/>
      <c r="O131" s="22"/>
      <c r="P131" s="22"/>
      <c r="Q131" s="22"/>
      <c r="R131" s="22"/>
      <c r="S131" s="22"/>
      <c r="T131" s="22"/>
      <c r="U131" s="22"/>
    </row>
    <row r="132" spans="1:21" ht="12.75" customHeight="1" x14ac:dyDescent="0.2">
      <c r="A132" s="23"/>
      <c r="B132" s="23"/>
      <c r="C132" s="22"/>
      <c r="D132" s="22"/>
      <c r="E132" s="22"/>
      <c r="F132" s="22"/>
      <c r="G132" s="22"/>
      <c r="H132" s="22"/>
      <c r="I132" s="22"/>
      <c r="J132" s="22"/>
      <c r="K132" s="22"/>
      <c r="L132" s="22"/>
      <c r="M132" s="22"/>
      <c r="N132" s="22"/>
      <c r="O132" s="22"/>
      <c r="P132" s="22"/>
      <c r="Q132" s="22"/>
      <c r="R132" s="22"/>
      <c r="S132" s="22"/>
      <c r="T132" s="22"/>
      <c r="U132" s="22"/>
    </row>
    <row r="133" spans="1:21" ht="12.75" customHeight="1" x14ac:dyDescent="0.2">
      <c r="A133" s="23"/>
      <c r="B133" s="23"/>
      <c r="C133" s="22"/>
      <c r="D133" s="22"/>
      <c r="E133" s="22"/>
      <c r="F133" s="22"/>
      <c r="G133" s="22"/>
      <c r="H133" s="22"/>
      <c r="I133" s="22"/>
      <c r="J133" s="22"/>
      <c r="K133" s="22"/>
      <c r="L133" s="22"/>
      <c r="M133" s="22"/>
      <c r="N133" s="22"/>
      <c r="O133" s="22"/>
      <c r="P133" s="22"/>
      <c r="Q133" s="22"/>
      <c r="R133" s="22"/>
      <c r="S133" s="22"/>
      <c r="T133" s="22"/>
      <c r="U133" s="22"/>
    </row>
    <row r="134" spans="1:21" ht="12.75" customHeight="1" x14ac:dyDescent="0.2">
      <c r="A134" s="23"/>
      <c r="B134" s="23"/>
      <c r="C134" s="22"/>
      <c r="D134" s="22"/>
      <c r="E134" s="22"/>
      <c r="F134" s="22"/>
      <c r="G134" s="22"/>
      <c r="H134" s="22"/>
      <c r="I134" s="22"/>
      <c r="J134" s="22"/>
      <c r="K134" s="22"/>
      <c r="L134" s="22"/>
      <c r="M134" s="22"/>
      <c r="N134" s="22"/>
      <c r="O134" s="22"/>
      <c r="P134" s="22"/>
      <c r="Q134" s="22"/>
      <c r="R134" s="22"/>
      <c r="S134" s="22"/>
      <c r="T134" s="22"/>
      <c r="U134" s="22"/>
    </row>
    <row r="135" spans="1:21" ht="12.75" customHeight="1" x14ac:dyDescent="0.2">
      <c r="A135" s="23"/>
      <c r="B135" s="23"/>
      <c r="C135" s="22"/>
      <c r="D135" s="22"/>
      <c r="E135" s="22"/>
      <c r="F135" s="22"/>
      <c r="G135" s="22"/>
      <c r="H135" s="22"/>
      <c r="I135" s="22"/>
      <c r="J135" s="22"/>
      <c r="K135" s="22"/>
      <c r="L135" s="22"/>
      <c r="M135" s="22"/>
      <c r="N135" s="22"/>
      <c r="O135" s="22"/>
      <c r="P135" s="22"/>
      <c r="Q135" s="22"/>
      <c r="R135" s="22"/>
      <c r="S135" s="22"/>
      <c r="T135" s="22"/>
      <c r="U135" s="22"/>
    </row>
    <row r="136" spans="1:21" ht="12.75" customHeight="1" x14ac:dyDescent="0.2">
      <c r="A136" s="23"/>
      <c r="B136" s="23"/>
      <c r="C136" s="22"/>
      <c r="D136" s="22"/>
      <c r="E136" s="22"/>
      <c r="F136" s="22"/>
      <c r="G136" s="22"/>
      <c r="H136" s="22"/>
      <c r="I136" s="22"/>
      <c r="J136" s="22"/>
      <c r="K136" s="22"/>
      <c r="L136" s="22"/>
      <c r="M136" s="22"/>
      <c r="N136" s="22"/>
      <c r="O136" s="22"/>
      <c r="P136" s="22"/>
      <c r="Q136" s="22"/>
      <c r="R136" s="22"/>
      <c r="S136" s="22"/>
      <c r="T136" s="22"/>
      <c r="U136" s="22"/>
    </row>
    <row r="137" spans="1:21" ht="12.75" customHeight="1" x14ac:dyDescent="0.2">
      <c r="A137" s="23"/>
      <c r="B137" s="23"/>
      <c r="C137" s="22"/>
      <c r="D137" s="22"/>
      <c r="E137" s="22"/>
      <c r="F137" s="22"/>
      <c r="G137" s="22"/>
      <c r="H137" s="22"/>
      <c r="I137" s="22"/>
      <c r="J137" s="22"/>
      <c r="K137" s="22"/>
      <c r="L137" s="22"/>
      <c r="M137" s="22"/>
      <c r="N137" s="22"/>
      <c r="O137" s="22"/>
      <c r="P137" s="22"/>
      <c r="Q137" s="22"/>
      <c r="R137" s="22"/>
      <c r="S137" s="22"/>
      <c r="T137" s="22"/>
      <c r="U137" s="22"/>
    </row>
    <row r="138" spans="1:21" ht="12.75" customHeight="1" x14ac:dyDescent="0.2">
      <c r="A138" s="23"/>
      <c r="B138" s="23"/>
      <c r="C138" s="22"/>
      <c r="D138" s="22"/>
      <c r="E138" s="22"/>
      <c r="F138" s="22"/>
      <c r="G138" s="22"/>
      <c r="H138" s="22"/>
      <c r="I138" s="22"/>
      <c r="J138" s="22"/>
      <c r="K138" s="22"/>
      <c r="L138" s="22"/>
      <c r="M138" s="22"/>
      <c r="N138" s="22"/>
      <c r="O138" s="22"/>
      <c r="P138" s="22"/>
      <c r="Q138" s="22"/>
      <c r="R138" s="22"/>
      <c r="S138" s="22"/>
      <c r="T138" s="22"/>
      <c r="U138" s="22"/>
    </row>
    <row r="139" spans="1:21" ht="12.75" customHeight="1" x14ac:dyDescent="0.2">
      <c r="A139" s="23"/>
      <c r="B139" s="23"/>
      <c r="C139" s="22"/>
      <c r="D139" s="22"/>
      <c r="E139" s="22"/>
      <c r="F139" s="22"/>
      <c r="G139" s="22"/>
      <c r="H139" s="22"/>
      <c r="I139" s="22"/>
      <c r="J139" s="22"/>
      <c r="K139" s="22"/>
      <c r="L139" s="22"/>
      <c r="M139" s="22"/>
      <c r="N139" s="22"/>
      <c r="O139" s="22"/>
      <c r="P139" s="22"/>
      <c r="Q139" s="22"/>
      <c r="R139" s="22"/>
      <c r="S139" s="22"/>
      <c r="T139" s="22"/>
      <c r="U139" s="22"/>
    </row>
    <row r="140" spans="1:21" ht="12.75" customHeight="1" x14ac:dyDescent="0.2">
      <c r="A140" s="23"/>
      <c r="B140" s="23"/>
      <c r="C140" s="22"/>
      <c r="D140" s="22"/>
      <c r="E140" s="22"/>
      <c r="F140" s="22"/>
      <c r="G140" s="22"/>
      <c r="H140" s="22"/>
      <c r="I140" s="22"/>
      <c r="J140" s="22"/>
      <c r="K140" s="22"/>
      <c r="L140" s="22"/>
      <c r="M140" s="22"/>
      <c r="N140" s="22"/>
      <c r="O140" s="22"/>
      <c r="P140" s="22"/>
      <c r="Q140" s="22"/>
      <c r="R140" s="22"/>
      <c r="S140" s="22"/>
      <c r="T140" s="22"/>
      <c r="U140" s="22"/>
    </row>
    <row r="141" spans="1:21" ht="12.75" customHeight="1" x14ac:dyDescent="0.2">
      <c r="A141" s="23"/>
      <c r="B141" s="23"/>
      <c r="C141" s="22"/>
      <c r="D141" s="22"/>
      <c r="E141" s="22"/>
      <c r="F141" s="22"/>
      <c r="G141" s="22"/>
      <c r="H141" s="22"/>
      <c r="I141" s="22"/>
      <c r="J141" s="22"/>
      <c r="K141" s="22"/>
      <c r="L141" s="22"/>
      <c r="M141" s="22"/>
      <c r="N141" s="22"/>
      <c r="O141" s="22"/>
      <c r="P141" s="22"/>
      <c r="Q141" s="22"/>
      <c r="R141" s="22"/>
      <c r="S141" s="22"/>
      <c r="T141" s="22"/>
      <c r="U141" s="22"/>
    </row>
    <row r="142" spans="1:21" ht="12.75" customHeight="1" x14ac:dyDescent="0.2">
      <c r="A142" s="23"/>
      <c r="B142" s="23"/>
      <c r="C142" s="22"/>
      <c r="D142" s="22"/>
      <c r="E142" s="22"/>
      <c r="F142" s="22"/>
      <c r="G142" s="22"/>
      <c r="H142" s="22"/>
      <c r="I142" s="22"/>
      <c r="J142" s="22"/>
      <c r="K142" s="22"/>
      <c r="L142" s="22"/>
      <c r="M142" s="22"/>
      <c r="N142" s="22"/>
      <c r="O142" s="22"/>
      <c r="P142" s="22"/>
      <c r="Q142" s="22"/>
      <c r="R142" s="22"/>
      <c r="S142" s="22"/>
      <c r="T142" s="22"/>
      <c r="U142" s="22"/>
    </row>
    <row r="143" spans="1:21" ht="12.75" customHeight="1" x14ac:dyDescent="0.2">
      <c r="A143" s="23"/>
      <c r="B143" s="23"/>
      <c r="C143" s="22"/>
      <c r="D143" s="22"/>
      <c r="E143" s="22"/>
      <c r="F143" s="22"/>
      <c r="G143" s="22"/>
      <c r="H143" s="22"/>
      <c r="I143" s="22"/>
      <c r="J143" s="22"/>
      <c r="K143" s="22"/>
      <c r="L143" s="22"/>
      <c r="M143" s="22"/>
      <c r="N143" s="22"/>
      <c r="O143" s="22"/>
      <c r="P143" s="22"/>
      <c r="Q143" s="22"/>
      <c r="R143" s="22"/>
      <c r="S143" s="22"/>
      <c r="T143" s="22"/>
      <c r="U143" s="22"/>
    </row>
    <row r="144" spans="1:21" ht="12.75" customHeight="1" x14ac:dyDescent="0.2">
      <c r="A144" s="23"/>
      <c r="B144" s="23"/>
      <c r="C144" s="22"/>
      <c r="D144" s="22"/>
      <c r="E144" s="22"/>
      <c r="F144" s="22"/>
      <c r="G144" s="22"/>
      <c r="H144" s="22"/>
      <c r="I144" s="22"/>
      <c r="J144" s="22"/>
      <c r="K144" s="22"/>
      <c r="L144" s="22"/>
      <c r="M144" s="22"/>
      <c r="N144" s="22"/>
      <c r="O144" s="22"/>
      <c r="P144" s="22"/>
      <c r="Q144" s="22"/>
      <c r="R144" s="22"/>
      <c r="S144" s="22"/>
      <c r="T144" s="22"/>
      <c r="U144" s="22"/>
    </row>
    <row r="145" spans="1:21" ht="12.75" customHeight="1" x14ac:dyDescent="0.2">
      <c r="A145" s="23"/>
      <c r="B145" s="23"/>
      <c r="C145" s="22"/>
      <c r="D145" s="22"/>
      <c r="E145" s="22"/>
      <c r="F145" s="22"/>
      <c r="G145" s="22"/>
      <c r="H145" s="22"/>
      <c r="I145" s="22"/>
      <c r="J145" s="22"/>
      <c r="K145" s="22"/>
      <c r="L145" s="22"/>
      <c r="M145" s="22"/>
      <c r="N145" s="22"/>
      <c r="O145" s="22"/>
      <c r="P145" s="22"/>
      <c r="Q145" s="22"/>
      <c r="R145" s="22"/>
      <c r="S145" s="22"/>
      <c r="T145" s="22"/>
      <c r="U145" s="22"/>
    </row>
    <row r="146" spans="1:21" ht="12.75" customHeight="1" x14ac:dyDescent="0.2">
      <c r="A146" s="23"/>
      <c r="B146" s="23"/>
      <c r="C146" s="22"/>
      <c r="D146" s="22"/>
      <c r="E146" s="22"/>
      <c r="F146" s="22"/>
      <c r="G146" s="22"/>
      <c r="H146" s="22"/>
      <c r="I146" s="22"/>
      <c r="J146" s="22"/>
      <c r="K146" s="22"/>
      <c r="L146" s="22"/>
      <c r="M146" s="22"/>
      <c r="N146" s="22"/>
      <c r="O146" s="22"/>
      <c r="P146" s="22"/>
      <c r="Q146" s="22"/>
      <c r="R146" s="22"/>
      <c r="S146" s="22"/>
      <c r="T146" s="22"/>
      <c r="U146" s="22"/>
    </row>
    <row r="147" spans="1:21" ht="12.75" customHeight="1" x14ac:dyDescent="0.2">
      <c r="A147" s="23"/>
      <c r="B147" s="23"/>
      <c r="C147" s="22"/>
      <c r="D147" s="22"/>
      <c r="E147" s="22"/>
      <c r="F147" s="22"/>
      <c r="G147" s="22"/>
      <c r="H147" s="22"/>
      <c r="I147" s="22"/>
      <c r="J147" s="22"/>
      <c r="K147" s="22"/>
      <c r="L147" s="22"/>
      <c r="M147" s="22"/>
      <c r="N147" s="22"/>
      <c r="O147" s="22"/>
      <c r="P147" s="22"/>
      <c r="Q147" s="22"/>
      <c r="R147" s="22"/>
      <c r="S147" s="22"/>
      <c r="T147" s="22"/>
      <c r="U147" s="22"/>
    </row>
    <row r="148" spans="1:21" ht="12.75" customHeight="1" x14ac:dyDescent="0.2">
      <c r="A148" s="23"/>
      <c r="B148" s="23"/>
      <c r="C148" s="22"/>
      <c r="D148" s="22"/>
      <c r="E148" s="22"/>
      <c r="F148" s="22"/>
      <c r="G148" s="22"/>
      <c r="H148" s="22"/>
      <c r="I148" s="22"/>
      <c r="J148" s="22"/>
      <c r="K148" s="22"/>
      <c r="L148" s="22"/>
      <c r="M148" s="22"/>
      <c r="N148" s="22"/>
      <c r="O148" s="22"/>
      <c r="P148" s="22"/>
      <c r="Q148" s="22"/>
      <c r="R148" s="22"/>
      <c r="S148" s="22"/>
      <c r="T148" s="22"/>
      <c r="U148" s="22"/>
    </row>
    <row r="149" spans="1:21" ht="12.75" customHeight="1" x14ac:dyDescent="0.2">
      <c r="A149" s="23"/>
      <c r="B149" s="23"/>
      <c r="C149" s="22"/>
      <c r="D149" s="22"/>
      <c r="E149" s="22"/>
      <c r="F149" s="22"/>
      <c r="G149" s="22"/>
      <c r="H149" s="22"/>
      <c r="I149" s="22"/>
      <c r="J149" s="22"/>
      <c r="K149" s="22"/>
      <c r="L149" s="22"/>
      <c r="M149" s="22"/>
      <c r="N149" s="22"/>
      <c r="O149" s="22"/>
      <c r="P149" s="22"/>
      <c r="Q149" s="22"/>
      <c r="R149" s="22"/>
      <c r="S149" s="22"/>
      <c r="T149" s="22"/>
      <c r="U149" s="22"/>
    </row>
    <row r="150" spans="1:21" ht="12.75" customHeight="1" x14ac:dyDescent="0.2">
      <c r="A150" s="23"/>
      <c r="B150" s="23"/>
      <c r="C150" s="22"/>
      <c r="D150" s="22"/>
      <c r="E150" s="22"/>
      <c r="F150" s="22"/>
      <c r="G150" s="22"/>
      <c r="H150" s="22"/>
      <c r="I150" s="22"/>
      <c r="J150" s="22"/>
      <c r="K150" s="22"/>
      <c r="L150" s="22"/>
      <c r="M150" s="22"/>
      <c r="N150" s="22"/>
      <c r="O150" s="22"/>
      <c r="P150" s="22"/>
      <c r="Q150" s="22"/>
      <c r="R150" s="22"/>
      <c r="S150" s="22"/>
      <c r="T150" s="22"/>
      <c r="U150" s="22"/>
    </row>
    <row r="151" spans="1:21" ht="12.75" customHeight="1" x14ac:dyDescent="0.2">
      <c r="A151" s="23"/>
      <c r="B151" s="23"/>
      <c r="C151" s="22"/>
      <c r="D151" s="22"/>
      <c r="E151" s="22"/>
      <c r="F151" s="22"/>
      <c r="G151" s="22"/>
      <c r="H151" s="22"/>
      <c r="I151" s="22"/>
      <c r="J151" s="22"/>
      <c r="K151" s="22"/>
      <c r="L151" s="22"/>
      <c r="M151" s="22"/>
      <c r="N151" s="22"/>
      <c r="O151" s="22"/>
      <c r="P151" s="22"/>
      <c r="Q151" s="22"/>
      <c r="R151" s="22"/>
      <c r="S151" s="22"/>
      <c r="T151" s="22"/>
      <c r="U151" s="22"/>
    </row>
    <row r="152" spans="1:21" ht="12.75" customHeight="1" x14ac:dyDescent="0.2">
      <c r="A152" s="23"/>
      <c r="B152" s="23"/>
      <c r="C152" s="22"/>
      <c r="D152" s="22"/>
      <c r="E152" s="22"/>
      <c r="F152" s="22"/>
      <c r="G152" s="22"/>
      <c r="H152" s="22"/>
      <c r="I152" s="22"/>
      <c r="J152" s="22"/>
      <c r="K152" s="22"/>
      <c r="L152" s="22"/>
      <c r="M152" s="22"/>
      <c r="N152" s="22"/>
      <c r="O152" s="22"/>
      <c r="P152" s="22"/>
      <c r="Q152" s="22"/>
      <c r="R152" s="22"/>
      <c r="S152" s="22"/>
      <c r="T152" s="22"/>
      <c r="U152" s="22"/>
    </row>
    <row r="153" spans="1:21" ht="12.75" customHeight="1" x14ac:dyDescent="0.2">
      <c r="A153" s="23"/>
      <c r="B153" s="23"/>
      <c r="C153" s="22"/>
      <c r="D153" s="22"/>
      <c r="E153" s="22"/>
      <c r="F153" s="22"/>
      <c r="G153" s="22"/>
      <c r="H153" s="22"/>
      <c r="I153" s="22"/>
      <c r="J153" s="22"/>
      <c r="K153" s="22"/>
      <c r="L153" s="22"/>
      <c r="M153" s="22"/>
      <c r="N153" s="22"/>
      <c r="O153" s="22"/>
      <c r="P153" s="22"/>
      <c r="Q153" s="22"/>
      <c r="R153" s="22"/>
      <c r="S153" s="22"/>
      <c r="T153" s="22"/>
      <c r="U153" s="22"/>
    </row>
    <row r="154" spans="1:21" ht="12.75" customHeight="1" x14ac:dyDescent="0.2">
      <c r="A154" s="23"/>
      <c r="B154" s="23"/>
      <c r="C154" s="22"/>
      <c r="D154" s="22"/>
      <c r="E154" s="22"/>
      <c r="F154" s="22"/>
      <c r="G154" s="22"/>
      <c r="H154" s="22"/>
      <c r="I154" s="22"/>
      <c r="J154" s="22"/>
      <c r="K154" s="22"/>
      <c r="L154" s="22"/>
      <c r="M154" s="22"/>
      <c r="N154" s="22"/>
      <c r="O154" s="22"/>
      <c r="P154" s="22"/>
      <c r="Q154" s="22"/>
      <c r="R154" s="22"/>
      <c r="S154" s="22"/>
      <c r="T154" s="22"/>
      <c r="U154" s="22"/>
    </row>
    <row r="155" spans="1:21" ht="12.75" customHeight="1" x14ac:dyDescent="0.2">
      <c r="A155" s="23"/>
      <c r="B155" s="23"/>
      <c r="C155" s="22"/>
      <c r="D155" s="22"/>
      <c r="E155" s="22"/>
      <c r="F155" s="22"/>
      <c r="G155" s="22"/>
      <c r="H155" s="22"/>
      <c r="I155" s="22"/>
      <c r="J155" s="22"/>
      <c r="K155" s="22"/>
      <c r="L155" s="22"/>
      <c r="M155" s="22"/>
      <c r="N155" s="22"/>
      <c r="O155" s="22"/>
      <c r="P155" s="22"/>
      <c r="Q155" s="22"/>
      <c r="R155" s="22"/>
      <c r="S155" s="22"/>
      <c r="T155" s="22"/>
      <c r="U155" s="22"/>
    </row>
    <row r="156" spans="1:21" ht="12.75" customHeight="1" x14ac:dyDescent="0.2">
      <c r="A156" s="23"/>
      <c r="B156" s="23"/>
      <c r="C156" s="22"/>
      <c r="D156" s="22"/>
      <c r="E156" s="22"/>
      <c r="F156" s="22"/>
      <c r="G156" s="22"/>
      <c r="H156" s="22"/>
      <c r="I156" s="22"/>
      <c r="J156" s="22"/>
      <c r="K156" s="22"/>
      <c r="L156" s="22"/>
      <c r="M156" s="22"/>
      <c r="N156" s="22"/>
      <c r="O156" s="22"/>
      <c r="P156" s="22"/>
      <c r="Q156" s="22"/>
      <c r="R156" s="22"/>
      <c r="S156" s="22"/>
      <c r="T156" s="22"/>
      <c r="U156" s="22"/>
    </row>
    <row r="157" spans="1:21" ht="12.75" customHeight="1" x14ac:dyDescent="0.2">
      <c r="A157" s="23"/>
      <c r="B157" s="23"/>
      <c r="C157" s="22"/>
      <c r="D157" s="22"/>
      <c r="E157" s="22"/>
      <c r="F157" s="22"/>
      <c r="G157" s="22"/>
      <c r="H157" s="22"/>
      <c r="I157" s="22"/>
      <c r="J157" s="22"/>
      <c r="K157" s="22"/>
      <c r="L157" s="22"/>
      <c r="M157" s="22"/>
      <c r="N157" s="22"/>
      <c r="O157" s="22"/>
      <c r="P157" s="22"/>
      <c r="Q157" s="22"/>
      <c r="R157" s="22"/>
      <c r="S157" s="22"/>
      <c r="T157" s="22"/>
      <c r="U157" s="22"/>
    </row>
    <row r="158" spans="1:21" ht="12.75" customHeight="1" x14ac:dyDescent="0.2">
      <c r="A158" s="23"/>
      <c r="B158" s="23"/>
      <c r="C158" s="22"/>
      <c r="D158" s="22"/>
      <c r="E158" s="22"/>
      <c r="F158" s="22"/>
      <c r="G158" s="22"/>
      <c r="H158" s="22"/>
      <c r="I158" s="22"/>
      <c r="J158" s="22"/>
      <c r="K158" s="22"/>
      <c r="L158" s="22"/>
      <c r="M158" s="22"/>
      <c r="N158" s="22"/>
      <c r="O158" s="22"/>
      <c r="P158" s="22"/>
      <c r="Q158" s="22"/>
      <c r="R158" s="22"/>
      <c r="S158" s="22"/>
      <c r="T158" s="22"/>
      <c r="U158" s="22"/>
    </row>
    <row r="159" spans="1:21" ht="12.75" customHeight="1" x14ac:dyDescent="0.2">
      <c r="A159" s="23"/>
      <c r="B159" s="23"/>
      <c r="C159" s="22"/>
      <c r="D159" s="22"/>
      <c r="E159" s="22"/>
      <c r="F159" s="22"/>
      <c r="G159" s="22"/>
      <c r="H159" s="22"/>
      <c r="I159" s="22"/>
      <c r="J159" s="22"/>
      <c r="K159" s="22"/>
      <c r="L159" s="22"/>
      <c r="M159" s="22"/>
      <c r="N159" s="22"/>
      <c r="O159" s="22"/>
      <c r="P159" s="22"/>
      <c r="Q159" s="22"/>
      <c r="R159" s="22"/>
      <c r="S159" s="22"/>
      <c r="T159" s="22"/>
      <c r="U159" s="22"/>
    </row>
    <row r="160" spans="1:21" ht="12.75" customHeight="1" x14ac:dyDescent="0.2">
      <c r="A160" s="23"/>
      <c r="B160" s="23"/>
      <c r="C160" s="22"/>
      <c r="D160" s="22"/>
      <c r="E160" s="22"/>
      <c r="F160" s="22"/>
      <c r="G160" s="22"/>
      <c r="H160" s="22"/>
      <c r="I160" s="22"/>
      <c r="J160" s="22"/>
      <c r="K160" s="22"/>
      <c r="L160" s="22"/>
      <c r="M160" s="22"/>
      <c r="N160" s="22"/>
      <c r="O160" s="22"/>
      <c r="P160" s="22"/>
      <c r="Q160" s="22"/>
      <c r="R160" s="22"/>
      <c r="S160" s="22"/>
      <c r="T160" s="22"/>
      <c r="U160" s="22"/>
    </row>
    <row r="161" spans="1:21" ht="12.75" customHeight="1" x14ac:dyDescent="0.2">
      <c r="A161" s="23"/>
      <c r="B161" s="23"/>
      <c r="C161" s="22"/>
      <c r="D161" s="22"/>
      <c r="E161" s="22"/>
      <c r="F161" s="22"/>
      <c r="G161" s="22"/>
      <c r="H161" s="22"/>
      <c r="I161" s="22"/>
      <c r="J161" s="22"/>
      <c r="K161" s="22"/>
      <c r="L161" s="22"/>
      <c r="M161" s="22"/>
      <c r="N161" s="22"/>
      <c r="O161" s="22"/>
      <c r="P161" s="22"/>
      <c r="Q161" s="22"/>
      <c r="R161" s="22"/>
      <c r="S161" s="22"/>
      <c r="T161" s="22"/>
      <c r="U161" s="22"/>
    </row>
    <row r="162" spans="1:21" ht="12.75" customHeight="1" x14ac:dyDescent="0.2">
      <c r="A162" s="23"/>
      <c r="B162" s="23"/>
      <c r="C162" s="22"/>
      <c r="D162" s="22"/>
      <c r="E162" s="22"/>
      <c r="F162" s="22"/>
      <c r="G162" s="22"/>
      <c r="H162" s="22"/>
      <c r="I162" s="22"/>
      <c r="J162" s="22"/>
      <c r="K162" s="22"/>
      <c r="L162" s="22"/>
      <c r="M162" s="22"/>
      <c r="N162" s="22"/>
      <c r="O162" s="22"/>
      <c r="P162" s="22"/>
      <c r="Q162" s="22"/>
      <c r="R162" s="22"/>
      <c r="S162" s="22"/>
      <c r="T162" s="22"/>
      <c r="U162" s="22"/>
    </row>
    <row r="163" spans="1:21" ht="12.75" customHeight="1" x14ac:dyDescent="0.2">
      <c r="A163" s="23"/>
      <c r="B163" s="23"/>
      <c r="C163" s="22"/>
      <c r="D163" s="22"/>
      <c r="E163" s="22"/>
      <c r="F163" s="22"/>
      <c r="G163" s="22"/>
      <c r="H163" s="22"/>
      <c r="I163" s="22"/>
      <c r="J163" s="22"/>
      <c r="K163" s="22"/>
      <c r="L163" s="22"/>
      <c r="M163" s="22"/>
      <c r="N163" s="22"/>
      <c r="O163" s="22"/>
      <c r="P163" s="22"/>
      <c r="Q163" s="22"/>
      <c r="R163" s="22"/>
      <c r="S163" s="22"/>
      <c r="T163" s="22"/>
      <c r="U163" s="22"/>
    </row>
    <row r="164" spans="1:21" ht="12.75" customHeight="1" x14ac:dyDescent="0.2">
      <c r="A164" s="23"/>
      <c r="B164" s="23"/>
      <c r="C164" s="22"/>
      <c r="D164" s="22"/>
      <c r="E164" s="22"/>
      <c r="F164" s="22"/>
      <c r="G164" s="22"/>
      <c r="H164" s="22"/>
      <c r="I164" s="22"/>
      <c r="J164" s="22"/>
      <c r="K164" s="22"/>
      <c r="L164" s="22"/>
      <c r="M164" s="22"/>
      <c r="N164" s="22"/>
      <c r="O164" s="22"/>
      <c r="P164" s="22"/>
      <c r="Q164" s="22"/>
      <c r="R164" s="22"/>
      <c r="S164" s="22"/>
      <c r="T164" s="22"/>
      <c r="U164" s="22"/>
    </row>
    <row r="165" spans="1:21" ht="12.75" customHeight="1" x14ac:dyDescent="0.2">
      <c r="A165" s="23"/>
      <c r="B165" s="23"/>
      <c r="C165" s="22"/>
      <c r="D165" s="22"/>
      <c r="E165" s="22"/>
      <c r="F165" s="22"/>
      <c r="G165" s="22"/>
      <c r="H165" s="22"/>
      <c r="I165" s="22"/>
      <c r="J165" s="22"/>
      <c r="K165" s="22"/>
      <c r="L165" s="22"/>
      <c r="M165" s="22"/>
      <c r="N165" s="22"/>
      <c r="O165" s="22"/>
      <c r="P165" s="22"/>
      <c r="Q165" s="22"/>
      <c r="R165" s="22"/>
      <c r="S165" s="22"/>
      <c r="T165" s="22"/>
      <c r="U165" s="22"/>
    </row>
    <row r="166" spans="1:21" ht="12.75" customHeight="1" x14ac:dyDescent="0.2">
      <c r="A166" s="23"/>
      <c r="B166" s="23"/>
      <c r="C166" s="22"/>
      <c r="D166" s="22"/>
      <c r="E166" s="22"/>
      <c r="F166" s="22"/>
      <c r="G166" s="22"/>
      <c r="H166" s="22"/>
      <c r="I166" s="22"/>
      <c r="J166" s="22"/>
      <c r="K166" s="22"/>
      <c r="L166" s="22"/>
      <c r="M166" s="22"/>
      <c r="N166" s="22"/>
      <c r="O166" s="22"/>
      <c r="P166" s="22"/>
      <c r="Q166" s="22"/>
      <c r="R166" s="22"/>
      <c r="S166" s="22"/>
      <c r="T166" s="22"/>
      <c r="U166" s="22"/>
    </row>
    <row r="167" spans="1:21" ht="12.75" customHeight="1" x14ac:dyDescent="0.2">
      <c r="A167" s="23"/>
      <c r="B167" s="23"/>
      <c r="C167" s="22"/>
      <c r="D167" s="22"/>
      <c r="E167" s="22"/>
      <c r="F167" s="22"/>
      <c r="G167" s="22"/>
      <c r="H167" s="22"/>
      <c r="I167" s="22"/>
      <c r="J167" s="22"/>
      <c r="K167" s="22"/>
      <c r="L167" s="22"/>
      <c r="M167" s="22"/>
      <c r="N167" s="22"/>
      <c r="O167" s="22"/>
      <c r="P167" s="22"/>
      <c r="Q167" s="22"/>
      <c r="R167" s="22"/>
      <c r="S167" s="22"/>
      <c r="T167" s="22"/>
      <c r="U167" s="22"/>
    </row>
    <row r="168" spans="1:21" ht="12.75" customHeight="1" x14ac:dyDescent="0.2">
      <c r="A168" s="23"/>
      <c r="B168" s="23"/>
      <c r="C168" s="22"/>
      <c r="D168" s="22"/>
      <c r="E168" s="22"/>
      <c r="F168" s="22"/>
      <c r="G168" s="22"/>
      <c r="H168" s="22"/>
      <c r="I168" s="22"/>
      <c r="J168" s="22"/>
      <c r="K168" s="22"/>
      <c r="L168" s="22"/>
      <c r="M168" s="22"/>
      <c r="N168" s="22"/>
      <c r="O168" s="22"/>
      <c r="P168" s="22"/>
      <c r="Q168" s="22"/>
      <c r="R168" s="22"/>
      <c r="S168" s="22"/>
      <c r="T168" s="22"/>
      <c r="U168" s="22"/>
    </row>
    <row r="169" spans="1:21" ht="12.75" customHeight="1" x14ac:dyDescent="0.2">
      <c r="A169" s="23"/>
      <c r="B169" s="23"/>
      <c r="C169" s="22"/>
      <c r="D169" s="22"/>
      <c r="E169" s="22"/>
      <c r="F169" s="22"/>
      <c r="G169" s="22"/>
      <c r="H169" s="22"/>
      <c r="I169" s="22"/>
      <c r="J169" s="22"/>
      <c r="K169" s="22"/>
      <c r="L169" s="22"/>
      <c r="M169" s="22"/>
      <c r="N169" s="22"/>
      <c r="O169" s="22"/>
      <c r="P169" s="22"/>
      <c r="Q169" s="22"/>
      <c r="R169" s="22"/>
      <c r="S169" s="22"/>
      <c r="T169" s="22"/>
      <c r="U169" s="22"/>
    </row>
    <row r="170" spans="1:21" ht="12.75" customHeight="1" x14ac:dyDescent="0.2">
      <c r="A170" s="23"/>
      <c r="B170" s="23"/>
      <c r="C170" s="22"/>
      <c r="D170" s="22"/>
      <c r="E170" s="22"/>
      <c r="F170" s="22"/>
      <c r="G170" s="22"/>
      <c r="H170" s="22"/>
      <c r="I170" s="22"/>
      <c r="J170" s="22"/>
      <c r="K170" s="22"/>
      <c r="L170" s="22"/>
      <c r="M170" s="22"/>
      <c r="N170" s="22"/>
      <c r="O170" s="22"/>
      <c r="P170" s="22"/>
      <c r="Q170" s="22"/>
      <c r="R170" s="22"/>
      <c r="S170" s="22"/>
      <c r="T170" s="22"/>
      <c r="U170" s="22"/>
    </row>
    <row r="171" spans="1:21" ht="12.75" customHeight="1" x14ac:dyDescent="0.2">
      <c r="A171" s="23"/>
      <c r="B171" s="23"/>
      <c r="C171" s="22"/>
      <c r="D171" s="22"/>
      <c r="E171" s="22"/>
      <c r="F171" s="22"/>
      <c r="G171" s="22"/>
      <c r="H171" s="22"/>
      <c r="I171" s="22"/>
      <c r="J171" s="22"/>
      <c r="K171" s="22"/>
      <c r="L171" s="22"/>
      <c r="M171" s="22"/>
      <c r="N171" s="22"/>
      <c r="O171" s="22"/>
      <c r="P171" s="22"/>
      <c r="Q171" s="22"/>
      <c r="R171" s="22"/>
      <c r="S171" s="22"/>
      <c r="T171" s="22"/>
      <c r="U171" s="22"/>
    </row>
    <row r="172" spans="1:21" ht="12.75" customHeight="1" x14ac:dyDescent="0.2">
      <c r="A172" s="23"/>
      <c r="B172" s="23"/>
      <c r="C172" s="22"/>
      <c r="D172" s="22"/>
      <c r="E172" s="22"/>
      <c r="F172" s="22"/>
      <c r="G172" s="22"/>
      <c r="H172" s="22"/>
      <c r="I172" s="22"/>
      <c r="J172" s="22"/>
      <c r="K172" s="22"/>
      <c r="L172" s="22"/>
      <c r="M172" s="22"/>
      <c r="N172" s="22"/>
      <c r="O172" s="22"/>
      <c r="P172" s="22"/>
      <c r="Q172" s="22"/>
      <c r="R172" s="22"/>
      <c r="S172" s="22"/>
      <c r="T172" s="22"/>
      <c r="U172" s="22"/>
    </row>
    <row r="173" spans="1:21" ht="12.75" customHeight="1" x14ac:dyDescent="0.2">
      <c r="A173" s="23"/>
      <c r="B173" s="23"/>
      <c r="C173" s="22"/>
      <c r="D173" s="22"/>
      <c r="E173" s="22"/>
      <c r="F173" s="22"/>
      <c r="G173" s="22"/>
      <c r="H173" s="22"/>
      <c r="I173" s="22"/>
      <c r="J173" s="22"/>
      <c r="K173" s="22"/>
      <c r="L173" s="22"/>
      <c r="M173" s="22"/>
      <c r="N173" s="22"/>
      <c r="O173" s="22"/>
      <c r="P173" s="22"/>
      <c r="Q173" s="22"/>
      <c r="R173" s="22"/>
      <c r="S173" s="22"/>
      <c r="T173" s="22"/>
      <c r="U173" s="22"/>
    </row>
    <row r="174" spans="1:21" ht="12.75" customHeight="1" x14ac:dyDescent="0.2">
      <c r="A174" s="23"/>
      <c r="B174" s="23"/>
      <c r="C174" s="22"/>
      <c r="D174" s="22"/>
      <c r="E174" s="22"/>
      <c r="F174" s="22"/>
      <c r="G174" s="22"/>
      <c r="H174" s="22"/>
      <c r="I174" s="22"/>
      <c r="J174" s="22"/>
      <c r="K174" s="22"/>
      <c r="L174" s="22"/>
      <c r="M174" s="22"/>
      <c r="N174" s="22"/>
      <c r="O174" s="22"/>
      <c r="P174" s="22"/>
      <c r="Q174" s="22"/>
      <c r="R174" s="22"/>
      <c r="S174" s="22"/>
      <c r="T174" s="22"/>
      <c r="U174" s="22"/>
    </row>
    <row r="175" spans="1:21" ht="12.75" customHeight="1" x14ac:dyDescent="0.2">
      <c r="A175" s="23"/>
      <c r="B175" s="23"/>
      <c r="C175" s="22"/>
      <c r="D175" s="22"/>
      <c r="E175" s="22"/>
      <c r="F175" s="22"/>
      <c r="G175" s="22"/>
      <c r="H175" s="22"/>
      <c r="I175" s="22"/>
      <c r="J175" s="22"/>
      <c r="K175" s="22"/>
      <c r="L175" s="22"/>
      <c r="M175" s="22"/>
      <c r="N175" s="22"/>
      <c r="O175" s="22"/>
      <c r="P175" s="22"/>
      <c r="Q175" s="22"/>
      <c r="R175" s="22"/>
      <c r="S175" s="22"/>
      <c r="T175" s="22"/>
      <c r="U175" s="22"/>
    </row>
    <row r="176" spans="1:21" ht="12.75" customHeight="1" x14ac:dyDescent="0.2">
      <c r="A176" s="23"/>
      <c r="B176" s="23"/>
      <c r="C176" s="22"/>
      <c r="D176" s="22"/>
      <c r="E176" s="22"/>
      <c r="F176" s="22"/>
      <c r="G176" s="22"/>
      <c r="H176" s="22"/>
      <c r="I176" s="22"/>
      <c r="J176" s="22"/>
      <c r="K176" s="22"/>
      <c r="L176" s="22"/>
      <c r="M176" s="22"/>
      <c r="N176" s="22"/>
      <c r="O176" s="22"/>
      <c r="P176" s="22"/>
      <c r="Q176" s="22"/>
      <c r="R176" s="22"/>
      <c r="S176" s="22"/>
      <c r="T176" s="22"/>
      <c r="U176" s="22"/>
    </row>
    <row r="177" spans="1:21" ht="12.75" customHeight="1" x14ac:dyDescent="0.2">
      <c r="A177" s="23"/>
      <c r="B177" s="23"/>
      <c r="C177" s="22"/>
      <c r="D177" s="22"/>
      <c r="E177" s="22"/>
      <c r="F177" s="22"/>
      <c r="G177" s="22"/>
      <c r="H177" s="22"/>
      <c r="I177" s="22"/>
      <c r="J177" s="22"/>
      <c r="K177" s="22"/>
      <c r="L177" s="22"/>
      <c r="M177" s="22"/>
      <c r="N177" s="22"/>
      <c r="O177" s="22"/>
      <c r="P177" s="22"/>
      <c r="Q177" s="22"/>
      <c r="R177" s="22"/>
      <c r="S177" s="22"/>
      <c r="T177" s="22"/>
      <c r="U177" s="22"/>
    </row>
    <row r="178" spans="1:21" ht="12.75" customHeight="1" x14ac:dyDescent="0.2">
      <c r="A178" s="23"/>
      <c r="B178" s="23"/>
      <c r="C178" s="22"/>
      <c r="D178" s="22"/>
      <c r="E178" s="22"/>
      <c r="F178" s="22"/>
      <c r="G178" s="22"/>
      <c r="H178" s="22"/>
      <c r="I178" s="22"/>
      <c r="J178" s="22"/>
      <c r="K178" s="22"/>
      <c r="L178" s="22"/>
      <c r="M178" s="22"/>
      <c r="N178" s="22"/>
      <c r="O178" s="22"/>
      <c r="P178" s="22"/>
      <c r="Q178" s="22"/>
      <c r="R178" s="22"/>
      <c r="S178" s="22"/>
      <c r="T178" s="22"/>
      <c r="U178" s="22"/>
    </row>
    <row r="179" spans="1:21" ht="12.75" customHeight="1" x14ac:dyDescent="0.2">
      <c r="A179" s="23"/>
      <c r="B179" s="23"/>
      <c r="C179" s="22"/>
      <c r="D179" s="22"/>
      <c r="E179" s="22"/>
      <c r="F179" s="22"/>
      <c r="G179" s="22"/>
      <c r="H179" s="22"/>
      <c r="I179" s="22"/>
      <c r="J179" s="22"/>
      <c r="K179" s="22"/>
      <c r="L179" s="22"/>
      <c r="M179" s="22"/>
      <c r="N179" s="22"/>
      <c r="O179" s="22"/>
      <c r="P179" s="22"/>
      <c r="Q179" s="22"/>
      <c r="R179" s="22"/>
      <c r="S179" s="22"/>
      <c r="T179" s="22"/>
      <c r="U179" s="22"/>
    </row>
    <row r="180" spans="1:21" ht="12.75" customHeight="1" x14ac:dyDescent="0.2">
      <c r="A180" s="23"/>
      <c r="B180" s="23"/>
      <c r="C180" s="22"/>
      <c r="D180" s="22"/>
      <c r="E180" s="22"/>
      <c r="F180" s="22"/>
      <c r="G180" s="22"/>
      <c r="H180" s="22"/>
      <c r="I180" s="22"/>
      <c r="J180" s="22"/>
      <c r="K180" s="22"/>
      <c r="L180" s="22"/>
      <c r="M180" s="22"/>
      <c r="N180" s="22"/>
      <c r="O180" s="22"/>
      <c r="P180" s="22"/>
      <c r="Q180" s="22"/>
      <c r="R180" s="22"/>
      <c r="S180" s="22"/>
      <c r="T180" s="22"/>
      <c r="U180" s="22"/>
    </row>
    <row r="181" spans="1:21" ht="12.75" customHeight="1" x14ac:dyDescent="0.2">
      <c r="A181" s="23"/>
      <c r="B181" s="23"/>
      <c r="C181" s="22"/>
      <c r="D181" s="22"/>
      <c r="E181" s="22"/>
      <c r="F181" s="22"/>
      <c r="G181" s="22"/>
      <c r="H181" s="22"/>
      <c r="I181" s="22"/>
      <c r="J181" s="22"/>
      <c r="K181" s="22"/>
      <c r="L181" s="22"/>
      <c r="M181" s="22"/>
      <c r="N181" s="22"/>
      <c r="O181" s="22"/>
      <c r="P181" s="22"/>
      <c r="Q181" s="22"/>
      <c r="R181" s="22"/>
      <c r="S181" s="22"/>
      <c r="T181" s="22"/>
      <c r="U181" s="22"/>
    </row>
    <row r="182" spans="1:21" ht="12.75" customHeight="1" x14ac:dyDescent="0.2">
      <c r="A182" s="23"/>
      <c r="B182" s="23"/>
      <c r="C182" s="22"/>
      <c r="D182" s="22"/>
      <c r="E182" s="22"/>
      <c r="F182" s="22"/>
      <c r="G182" s="22"/>
      <c r="H182" s="22"/>
      <c r="I182" s="22"/>
      <c r="J182" s="22"/>
      <c r="K182" s="22"/>
      <c r="L182" s="22"/>
      <c r="M182" s="22"/>
      <c r="N182" s="22"/>
      <c r="O182" s="22"/>
      <c r="P182" s="22"/>
      <c r="Q182" s="22"/>
      <c r="R182" s="22"/>
      <c r="S182" s="22"/>
      <c r="T182" s="22"/>
      <c r="U182" s="22"/>
    </row>
    <row r="183" spans="1:21" ht="12.75" customHeight="1" x14ac:dyDescent="0.2">
      <c r="A183" s="23"/>
      <c r="B183" s="23"/>
      <c r="C183" s="22"/>
      <c r="D183" s="22"/>
      <c r="E183" s="22"/>
      <c r="F183" s="22"/>
      <c r="G183" s="22"/>
      <c r="H183" s="22"/>
      <c r="I183" s="22"/>
      <c r="J183" s="22"/>
      <c r="K183" s="22"/>
      <c r="L183" s="22"/>
      <c r="M183" s="22"/>
      <c r="N183" s="22"/>
      <c r="O183" s="22"/>
      <c r="P183" s="22"/>
      <c r="Q183" s="22"/>
      <c r="R183" s="22"/>
      <c r="S183" s="22"/>
      <c r="T183" s="22"/>
      <c r="U183" s="22"/>
    </row>
    <row r="184" spans="1:21" ht="12.75" customHeight="1" x14ac:dyDescent="0.2">
      <c r="A184" s="23"/>
      <c r="B184" s="23"/>
      <c r="C184" s="22"/>
      <c r="D184" s="22"/>
      <c r="E184" s="22"/>
      <c r="F184" s="22"/>
      <c r="G184" s="22"/>
      <c r="H184" s="22"/>
      <c r="I184" s="22"/>
      <c r="J184" s="22"/>
      <c r="K184" s="22"/>
      <c r="L184" s="22"/>
      <c r="M184" s="22"/>
      <c r="N184" s="22"/>
      <c r="O184" s="22"/>
      <c r="P184" s="22"/>
      <c r="Q184" s="22"/>
      <c r="R184" s="22"/>
      <c r="S184" s="22"/>
      <c r="T184" s="22"/>
      <c r="U184" s="22"/>
    </row>
    <row r="185" spans="1:21" ht="12.75" customHeight="1" x14ac:dyDescent="0.2">
      <c r="A185" s="23"/>
      <c r="B185" s="23"/>
      <c r="C185" s="22"/>
      <c r="D185" s="22"/>
      <c r="E185" s="22"/>
      <c r="F185" s="22"/>
      <c r="G185" s="22"/>
      <c r="H185" s="22"/>
      <c r="I185" s="22"/>
      <c r="J185" s="22"/>
      <c r="K185" s="22"/>
      <c r="L185" s="22"/>
      <c r="M185" s="22"/>
      <c r="N185" s="22"/>
      <c r="O185" s="22"/>
      <c r="P185" s="22"/>
      <c r="Q185" s="22"/>
      <c r="R185" s="22"/>
      <c r="S185" s="22"/>
      <c r="T185" s="22"/>
      <c r="U185" s="22"/>
    </row>
    <row r="186" spans="1:21" ht="12.75" customHeight="1" x14ac:dyDescent="0.2">
      <c r="A186" s="23"/>
      <c r="B186" s="23"/>
      <c r="C186" s="22"/>
      <c r="D186" s="22"/>
      <c r="E186" s="22"/>
      <c r="F186" s="22"/>
      <c r="G186" s="22"/>
      <c r="H186" s="22"/>
      <c r="I186" s="22"/>
      <c r="J186" s="22"/>
      <c r="K186" s="22"/>
      <c r="L186" s="22"/>
      <c r="M186" s="22"/>
      <c r="N186" s="22"/>
      <c r="O186" s="22"/>
      <c r="P186" s="22"/>
      <c r="Q186" s="22"/>
      <c r="R186" s="22"/>
      <c r="S186" s="22"/>
      <c r="T186" s="22"/>
      <c r="U186" s="22"/>
    </row>
    <row r="187" spans="1:21" ht="12.75" customHeight="1" x14ac:dyDescent="0.2">
      <c r="A187" s="23"/>
      <c r="B187" s="23"/>
      <c r="C187" s="22"/>
      <c r="D187" s="22"/>
      <c r="E187" s="22"/>
      <c r="F187" s="22"/>
      <c r="G187" s="22"/>
      <c r="H187" s="22"/>
      <c r="I187" s="22"/>
      <c r="J187" s="22"/>
      <c r="K187" s="22"/>
      <c r="L187" s="22"/>
      <c r="M187" s="22"/>
      <c r="N187" s="22"/>
      <c r="O187" s="22"/>
      <c r="P187" s="22"/>
      <c r="Q187" s="22"/>
      <c r="R187" s="22"/>
      <c r="S187" s="22"/>
      <c r="T187" s="22"/>
      <c r="U187" s="22"/>
    </row>
    <row r="188" spans="1:21" ht="12.75" customHeight="1" x14ac:dyDescent="0.2">
      <c r="A188" s="23"/>
      <c r="B188" s="23"/>
      <c r="C188" s="22"/>
      <c r="D188" s="22"/>
      <c r="E188" s="22"/>
      <c r="F188" s="22"/>
      <c r="G188" s="22"/>
      <c r="H188" s="22"/>
      <c r="I188" s="22"/>
      <c r="J188" s="22"/>
      <c r="K188" s="22"/>
      <c r="L188" s="22"/>
      <c r="M188" s="22"/>
      <c r="N188" s="22"/>
      <c r="O188" s="22"/>
      <c r="P188" s="22"/>
      <c r="Q188" s="22"/>
      <c r="R188" s="22"/>
      <c r="S188" s="22"/>
      <c r="T188" s="22"/>
      <c r="U188" s="22"/>
    </row>
    <row r="189" spans="1:21" ht="12.75" customHeight="1" x14ac:dyDescent="0.2">
      <c r="A189" s="23"/>
      <c r="B189" s="23"/>
      <c r="C189" s="22"/>
      <c r="D189" s="22"/>
      <c r="E189" s="22"/>
      <c r="F189" s="22"/>
      <c r="G189" s="22"/>
      <c r="H189" s="22"/>
      <c r="I189" s="22"/>
      <c r="J189" s="22"/>
      <c r="K189" s="22"/>
      <c r="L189" s="22"/>
      <c r="M189" s="22"/>
      <c r="N189" s="22"/>
      <c r="O189" s="22"/>
      <c r="P189" s="22"/>
      <c r="Q189" s="22"/>
      <c r="R189" s="22"/>
      <c r="S189" s="22"/>
      <c r="T189" s="22"/>
      <c r="U189" s="22"/>
    </row>
    <row r="190" spans="1:21" ht="12.75" customHeight="1" x14ac:dyDescent="0.2">
      <c r="A190" s="23"/>
      <c r="B190" s="23"/>
      <c r="C190" s="22"/>
      <c r="D190" s="22"/>
      <c r="E190" s="22"/>
      <c r="F190" s="22"/>
      <c r="G190" s="22"/>
      <c r="H190" s="22"/>
      <c r="I190" s="22"/>
      <c r="J190" s="22"/>
      <c r="K190" s="22"/>
      <c r="L190" s="22"/>
      <c r="M190" s="22"/>
      <c r="N190" s="22"/>
      <c r="O190" s="22"/>
      <c r="P190" s="22"/>
      <c r="Q190" s="22"/>
      <c r="R190" s="22"/>
      <c r="S190" s="22"/>
      <c r="T190" s="22"/>
      <c r="U190" s="22"/>
    </row>
    <row r="191" spans="1:21" ht="12.75" customHeight="1" x14ac:dyDescent="0.2">
      <c r="A191" s="23"/>
      <c r="B191" s="23"/>
      <c r="C191" s="22"/>
      <c r="D191" s="22"/>
      <c r="E191" s="22"/>
      <c r="F191" s="22"/>
      <c r="G191" s="22"/>
      <c r="H191" s="22"/>
      <c r="I191" s="22"/>
      <c r="J191" s="22"/>
      <c r="K191" s="22"/>
      <c r="L191" s="22"/>
      <c r="M191" s="22"/>
      <c r="N191" s="22"/>
      <c r="O191" s="22"/>
      <c r="P191" s="22"/>
      <c r="Q191" s="22"/>
      <c r="R191" s="22"/>
      <c r="S191" s="22"/>
      <c r="T191" s="22"/>
      <c r="U191" s="22"/>
    </row>
    <row r="192" spans="1:21" ht="12.75" customHeight="1" x14ac:dyDescent="0.2">
      <c r="A192" s="23"/>
      <c r="B192" s="23"/>
      <c r="C192" s="22"/>
      <c r="D192" s="22"/>
      <c r="E192" s="22"/>
      <c r="F192" s="22"/>
      <c r="G192" s="22"/>
      <c r="H192" s="22"/>
      <c r="I192" s="22"/>
      <c r="J192" s="22"/>
      <c r="K192" s="22"/>
      <c r="L192" s="22"/>
      <c r="M192" s="22"/>
      <c r="N192" s="22"/>
      <c r="O192" s="22"/>
      <c r="P192" s="22"/>
      <c r="Q192" s="22"/>
      <c r="R192" s="22"/>
      <c r="S192" s="22"/>
      <c r="T192" s="22"/>
      <c r="U192" s="22"/>
    </row>
    <row r="193" spans="1:21" ht="12.75" customHeight="1" x14ac:dyDescent="0.2">
      <c r="A193" s="23"/>
      <c r="B193" s="23"/>
      <c r="C193" s="22"/>
      <c r="D193" s="22"/>
      <c r="E193" s="22"/>
      <c r="F193" s="22"/>
      <c r="G193" s="22"/>
      <c r="H193" s="22"/>
      <c r="I193" s="22"/>
      <c r="J193" s="22"/>
      <c r="K193" s="22"/>
      <c r="L193" s="22"/>
      <c r="M193" s="22"/>
      <c r="N193" s="22"/>
      <c r="O193" s="22"/>
      <c r="P193" s="22"/>
      <c r="Q193" s="22"/>
      <c r="R193" s="22"/>
      <c r="S193" s="22"/>
      <c r="T193" s="22"/>
      <c r="U193" s="22"/>
    </row>
    <row r="194" spans="1:21" ht="12.75" customHeight="1" x14ac:dyDescent="0.2">
      <c r="A194" s="23"/>
      <c r="B194" s="23"/>
      <c r="C194" s="22"/>
      <c r="D194" s="22"/>
      <c r="E194" s="22"/>
      <c r="F194" s="22"/>
      <c r="G194" s="22"/>
      <c r="H194" s="22"/>
      <c r="I194" s="22"/>
      <c r="J194" s="22"/>
      <c r="K194" s="22"/>
      <c r="L194" s="22"/>
      <c r="M194" s="22"/>
      <c r="N194" s="22"/>
      <c r="O194" s="22"/>
      <c r="P194" s="22"/>
      <c r="Q194" s="22"/>
      <c r="R194" s="22"/>
      <c r="S194" s="22"/>
      <c r="T194" s="22"/>
      <c r="U194" s="22"/>
    </row>
    <row r="195" spans="1:21" ht="12.75" customHeight="1" x14ac:dyDescent="0.2">
      <c r="A195" s="23"/>
      <c r="B195" s="23"/>
      <c r="C195" s="22"/>
      <c r="D195" s="22"/>
      <c r="E195" s="22"/>
      <c r="F195" s="22"/>
      <c r="G195" s="22"/>
      <c r="H195" s="22"/>
      <c r="I195" s="22"/>
      <c r="J195" s="22"/>
      <c r="K195" s="22"/>
      <c r="L195" s="22"/>
      <c r="M195" s="22"/>
      <c r="N195" s="22"/>
      <c r="O195" s="22"/>
      <c r="P195" s="22"/>
      <c r="Q195" s="22"/>
      <c r="R195" s="22"/>
      <c r="S195" s="22"/>
      <c r="T195" s="22"/>
      <c r="U195" s="22"/>
    </row>
    <row r="196" spans="1:21" ht="12.75" customHeight="1" x14ac:dyDescent="0.2">
      <c r="A196" s="23"/>
      <c r="B196" s="23"/>
      <c r="C196" s="22"/>
      <c r="D196" s="22"/>
      <c r="E196" s="22"/>
      <c r="F196" s="22"/>
      <c r="G196" s="22"/>
      <c r="H196" s="22"/>
      <c r="I196" s="22"/>
      <c r="J196" s="22"/>
      <c r="K196" s="22"/>
      <c r="L196" s="22"/>
      <c r="M196" s="22"/>
      <c r="N196" s="22"/>
      <c r="O196" s="22"/>
      <c r="P196" s="22"/>
      <c r="Q196" s="22"/>
      <c r="R196" s="22"/>
      <c r="S196" s="22"/>
      <c r="T196" s="22"/>
      <c r="U196" s="22"/>
    </row>
    <row r="197" spans="1:21" ht="12.75" customHeight="1" x14ac:dyDescent="0.2">
      <c r="A197" s="23"/>
      <c r="B197" s="23"/>
      <c r="C197" s="22"/>
      <c r="D197" s="22"/>
      <c r="E197" s="22"/>
      <c r="F197" s="22"/>
      <c r="G197" s="22"/>
      <c r="H197" s="22"/>
      <c r="I197" s="22"/>
      <c r="J197" s="22"/>
      <c r="K197" s="22"/>
      <c r="L197" s="22"/>
      <c r="M197" s="22"/>
      <c r="N197" s="22"/>
      <c r="O197" s="22"/>
      <c r="P197" s="22"/>
      <c r="Q197" s="22"/>
      <c r="R197" s="22"/>
      <c r="S197" s="22"/>
      <c r="T197" s="22"/>
      <c r="U197" s="22"/>
    </row>
    <row r="198" spans="1:21" ht="12.75" customHeight="1" x14ac:dyDescent="0.2">
      <c r="A198" s="23"/>
      <c r="B198" s="23"/>
      <c r="C198" s="22"/>
      <c r="D198" s="22"/>
      <c r="E198" s="22"/>
      <c r="F198" s="22"/>
      <c r="G198" s="22"/>
      <c r="H198" s="22"/>
      <c r="I198" s="22"/>
      <c r="J198" s="22"/>
      <c r="K198" s="22"/>
      <c r="L198" s="22"/>
      <c r="M198" s="22"/>
      <c r="N198" s="22"/>
      <c r="O198" s="22"/>
      <c r="P198" s="22"/>
      <c r="Q198" s="22"/>
      <c r="R198" s="22"/>
      <c r="S198" s="22"/>
      <c r="T198" s="22"/>
      <c r="U198" s="22"/>
    </row>
    <row r="199" spans="1:21" ht="12.75" customHeight="1" x14ac:dyDescent="0.2">
      <c r="A199" s="23"/>
      <c r="B199" s="23"/>
      <c r="C199" s="22"/>
      <c r="D199" s="22"/>
      <c r="E199" s="22"/>
      <c r="F199" s="22"/>
      <c r="G199" s="22"/>
      <c r="H199" s="22"/>
      <c r="I199" s="22"/>
      <c r="J199" s="22"/>
      <c r="K199" s="22"/>
      <c r="L199" s="22"/>
      <c r="M199" s="22"/>
      <c r="N199" s="22"/>
      <c r="O199" s="22"/>
      <c r="P199" s="22"/>
      <c r="Q199" s="22"/>
      <c r="R199" s="22"/>
      <c r="S199" s="22"/>
      <c r="T199" s="22"/>
      <c r="U199" s="22"/>
    </row>
    <row r="200" spans="1:21" ht="12.75" customHeight="1" x14ac:dyDescent="0.2">
      <c r="A200" s="23"/>
      <c r="B200" s="23"/>
      <c r="C200" s="22"/>
      <c r="D200" s="22"/>
      <c r="E200" s="22"/>
      <c r="F200" s="22"/>
      <c r="G200" s="22"/>
      <c r="H200" s="22"/>
      <c r="I200" s="22"/>
      <c r="J200" s="22"/>
      <c r="K200" s="22"/>
      <c r="L200" s="22"/>
      <c r="M200" s="22"/>
      <c r="N200" s="22"/>
      <c r="O200" s="22"/>
      <c r="P200" s="22"/>
      <c r="Q200" s="22"/>
      <c r="R200" s="22"/>
      <c r="S200" s="22"/>
      <c r="T200" s="22"/>
      <c r="U200" s="22"/>
    </row>
    <row r="201" spans="1:21" ht="12.75" customHeight="1" x14ac:dyDescent="0.2">
      <c r="A201" s="23"/>
      <c r="B201" s="23"/>
      <c r="C201" s="22"/>
      <c r="D201" s="22"/>
      <c r="E201" s="22"/>
      <c r="F201" s="22"/>
      <c r="G201" s="22"/>
      <c r="H201" s="22"/>
      <c r="I201" s="22"/>
      <c r="J201" s="22"/>
      <c r="K201" s="22"/>
      <c r="L201" s="22"/>
      <c r="M201" s="22"/>
      <c r="N201" s="22"/>
      <c r="O201" s="22"/>
      <c r="P201" s="22"/>
      <c r="Q201" s="22"/>
      <c r="R201" s="22"/>
      <c r="S201" s="22"/>
      <c r="T201" s="22"/>
      <c r="U201" s="22"/>
    </row>
    <row r="202" spans="1:21" ht="12.75" customHeight="1" x14ac:dyDescent="0.2">
      <c r="A202" s="23"/>
      <c r="B202" s="23"/>
      <c r="C202" s="22"/>
      <c r="D202" s="22"/>
      <c r="E202" s="22"/>
      <c r="F202" s="22"/>
      <c r="G202" s="22"/>
      <c r="H202" s="22"/>
      <c r="I202" s="22"/>
      <c r="J202" s="22"/>
      <c r="K202" s="22"/>
      <c r="L202" s="22"/>
      <c r="M202" s="22"/>
      <c r="N202" s="22"/>
      <c r="O202" s="22"/>
      <c r="P202" s="22"/>
      <c r="Q202" s="22"/>
      <c r="R202" s="22"/>
      <c r="S202" s="22"/>
      <c r="T202" s="22"/>
      <c r="U202" s="22"/>
    </row>
    <row r="203" spans="1:21" ht="12.75" customHeight="1" x14ac:dyDescent="0.2">
      <c r="A203" s="23"/>
      <c r="B203" s="23"/>
      <c r="C203" s="22"/>
      <c r="D203" s="22"/>
      <c r="E203" s="22"/>
      <c r="F203" s="22"/>
      <c r="G203" s="22"/>
      <c r="H203" s="22"/>
      <c r="I203" s="22"/>
      <c r="J203" s="22"/>
      <c r="K203" s="22"/>
      <c r="L203" s="22"/>
      <c r="M203" s="22"/>
      <c r="N203" s="22"/>
      <c r="O203" s="22"/>
      <c r="P203" s="22"/>
      <c r="Q203" s="22"/>
      <c r="R203" s="22"/>
      <c r="S203" s="22"/>
      <c r="T203" s="22"/>
      <c r="U203" s="22"/>
    </row>
    <row r="204" spans="1:21" ht="12.75" customHeight="1" x14ac:dyDescent="0.2">
      <c r="A204" s="23"/>
      <c r="B204" s="23"/>
      <c r="C204" s="22"/>
      <c r="D204" s="22"/>
      <c r="E204" s="22"/>
      <c r="F204" s="22"/>
      <c r="G204" s="22"/>
      <c r="H204" s="22"/>
      <c r="I204" s="22"/>
      <c r="J204" s="22"/>
      <c r="K204" s="22"/>
      <c r="L204" s="22"/>
      <c r="M204" s="22"/>
      <c r="N204" s="22"/>
      <c r="O204" s="22"/>
      <c r="P204" s="22"/>
      <c r="Q204" s="22"/>
      <c r="R204" s="22"/>
      <c r="S204" s="22"/>
      <c r="T204" s="22"/>
      <c r="U204" s="22"/>
    </row>
    <row r="205" spans="1:21" ht="12.75" customHeight="1" x14ac:dyDescent="0.2">
      <c r="A205" s="23"/>
      <c r="B205" s="23"/>
      <c r="C205" s="22"/>
      <c r="D205" s="22"/>
      <c r="E205" s="22"/>
      <c r="F205" s="22"/>
      <c r="G205" s="22"/>
      <c r="H205" s="22"/>
      <c r="I205" s="22"/>
      <c r="J205" s="22"/>
      <c r="K205" s="22"/>
      <c r="L205" s="22"/>
      <c r="M205" s="22"/>
      <c r="N205" s="22"/>
      <c r="O205" s="22"/>
      <c r="P205" s="22"/>
      <c r="Q205" s="22"/>
      <c r="R205" s="22"/>
      <c r="S205" s="22"/>
      <c r="T205" s="22"/>
      <c r="U205" s="22"/>
    </row>
    <row r="206" spans="1:21" ht="12.75" customHeight="1" x14ac:dyDescent="0.2">
      <c r="A206" s="23"/>
      <c r="B206" s="23"/>
      <c r="C206" s="22"/>
      <c r="D206" s="22"/>
      <c r="E206" s="22"/>
      <c r="F206" s="22"/>
      <c r="G206" s="22"/>
      <c r="H206" s="22"/>
      <c r="I206" s="22"/>
      <c r="J206" s="22"/>
      <c r="K206" s="22"/>
      <c r="L206" s="22"/>
      <c r="M206" s="22"/>
      <c r="N206" s="22"/>
      <c r="O206" s="22"/>
      <c r="P206" s="22"/>
      <c r="Q206" s="22"/>
      <c r="R206" s="22"/>
      <c r="S206" s="22"/>
      <c r="T206" s="22"/>
      <c r="U206" s="22"/>
    </row>
    <row r="207" spans="1:21" ht="12.75" customHeight="1" x14ac:dyDescent="0.2">
      <c r="A207" s="23"/>
      <c r="B207" s="23"/>
      <c r="C207" s="22"/>
      <c r="D207" s="22"/>
      <c r="E207" s="22"/>
      <c r="F207" s="22"/>
      <c r="G207" s="22"/>
      <c r="H207" s="22"/>
      <c r="I207" s="22"/>
      <c r="J207" s="22"/>
      <c r="K207" s="22"/>
      <c r="L207" s="22"/>
      <c r="M207" s="22"/>
      <c r="N207" s="22"/>
      <c r="O207" s="22"/>
      <c r="P207" s="22"/>
      <c r="Q207" s="22"/>
      <c r="R207" s="22"/>
      <c r="S207" s="22"/>
      <c r="T207" s="22"/>
      <c r="U207" s="22"/>
    </row>
    <row r="208" spans="1:21" ht="12.75" customHeight="1" x14ac:dyDescent="0.2">
      <c r="A208" s="23"/>
      <c r="B208" s="23"/>
      <c r="C208" s="22"/>
      <c r="D208" s="22"/>
      <c r="E208" s="22"/>
      <c r="F208" s="22"/>
      <c r="G208" s="22"/>
      <c r="H208" s="22"/>
      <c r="I208" s="22"/>
      <c r="J208" s="22"/>
      <c r="K208" s="22"/>
      <c r="L208" s="22"/>
      <c r="M208" s="22"/>
      <c r="N208" s="22"/>
      <c r="O208" s="22"/>
      <c r="P208" s="22"/>
      <c r="Q208" s="22"/>
      <c r="R208" s="22"/>
      <c r="S208" s="22"/>
      <c r="T208" s="22"/>
      <c r="U208" s="22"/>
    </row>
    <row r="209" spans="1:21" ht="12.75" customHeight="1" x14ac:dyDescent="0.2">
      <c r="A209" s="23"/>
      <c r="B209" s="23"/>
      <c r="C209" s="22"/>
      <c r="D209" s="22"/>
      <c r="E209" s="22"/>
      <c r="F209" s="22"/>
      <c r="G209" s="22"/>
      <c r="H209" s="22"/>
      <c r="I209" s="22"/>
      <c r="J209" s="22"/>
      <c r="K209" s="22"/>
      <c r="L209" s="22"/>
      <c r="M209" s="22"/>
      <c r="N209" s="22"/>
      <c r="O209" s="22"/>
      <c r="P209" s="22"/>
      <c r="Q209" s="22"/>
      <c r="R209" s="22"/>
      <c r="S209" s="22"/>
      <c r="T209" s="22"/>
      <c r="U209" s="22"/>
    </row>
    <row r="210" spans="1:21" ht="12.75" customHeight="1" x14ac:dyDescent="0.2">
      <c r="A210" s="23"/>
      <c r="B210" s="23"/>
      <c r="C210" s="22"/>
      <c r="D210" s="22"/>
      <c r="E210" s="22"/>
      <c r="F210" s="22"/>
      <c r="G210" s="22"/>
      <c r="H210" s="22"/>
      <c r="I210" s="22"/>
      <c r="J210" s="22"/>
      <c r="K210" s="22"/>
      <c r="L210" s="22"/>
      <c r="M210" s="22"/>
      <c r="N210" s="22"/>
      <c r="O210" s="22"/>
      <c r="P210" s="22"/>
      <c r="Q210" s="22"/>
      <c r="R210" s="22"/>
      <c r="S210" s="22"/>
      <c r="T210" s="22"/>
      <c r="U210" s="22"/>
    </row>
    <row r="211" spans="1:21" ht="12.75" customHeight="1" x14ac:dyDescent="0.2">
      <c r="A211" s="23"/>
      <c r="B211" s="23"/>
      <c r="C211" s="22"/>
      <c r="D211" s="22"/>
      <c r="E211" s="22"/>
      <c r="F211" s="22"/>
      <c r="G211" s="22"/>
      <c r="H211" s="22"/>
      <c r="I211" s="22"/>
      <c r="J211" s="22"/>
      <c r="K211" s="22"/>
      <c r="L211" s="22"/>
      <c r="M211" s="22"/>
      <c r="N211" s="22"/>
      <c r="O211" s="22"/>
      <c r="P211" s="22"/>
      <c r="Q211" s="22"/>
      <c r="R211" s="22"/>
      <c r="S211" s="22"/>
      <c r="T211" s="22"/>
      <c r="U211" s="22"/>
    </row>
    <row r="212" spans="1:21" ht="12.75" customHeight="1" x14ac:dyDescent="0.2">
      <c r="A212" s="23"/>
      <c r="B212" s="23"/>
      <c r="C212" s="22"/>
      <c r="D212" s="22"/>
      <c r="E212" s="22"/>
      <c r="F212" s="22"/>
      <c r="G212" s="22"/>
      <c r="H212" s="22"/>
      <c r="I212" s="22"/>
      <c r="J212" s="22"/>
      <c r="K212" s="22"/>
      <c r="L212" s="22"/>
      <c r="M212" s="22"/>
      <c r="N212" s="22"/>
      <c r="O212" s="22"/>
      <c r="P212" s="22"/>
      <c r="Q212" s="22"/>
      <c r="R212" s="22"/>
      <c r="S212" s="22"/>
      <c r="T212" s="22"/>
      <c r="U212" s="22"/>
    </row>
    <row r="213" spans="1:21" ht="12.75" customHeight="1" x14ac:dyDescent="0.2">
      <c r="A213" s="23"/>
      <c r="B213" s="23"/>
      <c r="C213" s="22"/>
      <c r="D213" s="22"/>
      <c r="E213" s="22"/>
      <c r="F213" s="22"/>
      <c r="G213" s="22"/>
      <c r="H213" s="22"/>
      <c r="I213" s="22"/>
      <c r="J213" s="22"/>
      <c r="K213" s="22"/>
      <c r="L213" s="22"/>
      <c r="M213" s="22"/>
      <c r="N213" s="22"/>
      <c r="O213" s="22"/>
      <c r="P213" s="22"/>
      <c r="Q213" s="22"/>
      <c r="R213" s="22"/>
      <c r="S213" s="22"/>
      <c r="T213" s="22"/>
      <c r="U213" s="22"/>
    </row>
    <row r="214" spans="1:21" ht="12.75" customHeight="1" x14ac:dyDescent="0.2">
      <c r="A214" s="23"/>
      <c r="B214" s="23"/>
      <c r="C214" s="22"/>
      <c r="D214" s="22"/>
      <c r="E214" s="22"/>
      <c r="F214" s="22"/>
      <c r="G214" s="22"/>
      <c r="H214" s="22"/>
      <c r="I214" s="22"/>
      <c r="J214" s="22"/>
      <c r="K214" s="22"/>
      <c r="L214" s="22"/>
      <c r="M214" s="22"/>
      <c r="N214" s="22"/>
      <c r="O214" s="22"/>
      <c r="P214" s="22"/>
      <c r="Q214" s="22"/>
      <c r="R214" s="22"/>
      <c r="S214" s="22"/>
      <c r="T214" s="22"/>
      <c r="U214" s="22"/>
    </row>
    <row r="215" spans="1:21" ht="12.75" customHeight="1" x14ac:dyDescent="0.2">
      <c r="A215" s="23"/>
      <c r="B215" s="23"/>
      <c r="C215" s="22"/>
      <c r="D215" s="22"/>
      <c r="E215" s="22"/>
      <c r="F215" s="22"/>
      <c r="G215" s="22"/>
      <c r="H215" s="22"/>
      <c r="I215" s="22"/>
      <c r="J215" s="22"/>
      <c r="K215" s="22"/>
      <c r="L215" s="22"/>
      <c r="M215" s="22"/>
      <c r="N215" s="22"/>
      <c r="O215" s="22"/>
      <c r="P215" s="22"/>
      <c r="Q215" s="22"/>
      <c r="R215" s="22"/>
      <c r="S215" s="22"/>
      <c r="T215" s="22"/>
      <c r="U215" s="22"/>
    </row>
    <row r="216" spans="1:21" ht="12.75" customHeight="1" x14ac:dyDescent="0.2">
      <c r="A216" s="23"/>
      <c r="B216" s="23"/>
      <c r="C216" s="22"/>
      <c r="D216" s="22"/>
      <c r="E216" s="22"/>
      <c r="F216" s="22"/>
      <c r="G216" s="22"/>
      <c r="H216" s="22"/>
      <c r="I216" s="22"/>
      <c r="J216" s="22"/>
      <c r="K216" s="22"/>
      <c r="L216" s="22"/>
      <c r="M216" s="22"/>
      <c r="N216" s="22"/>
      <c r="O216" s="22"/>
      <c r="P216" s="22"/>
      <c r="Q216" s="22"/>
      <c r="R216" s="22"/>
      <c r="S216" s="22"/>
      <c r="T216" s="22"/>
      <c r="U216" s="22"/>
    </row>
    <row r="217" spans="1:21" ht="12.75" customHeight="1" x14ac:dyDescent="0.2">
      <c r="A217" s="23"/>
      <c r="B217" s="23"/>
      <c r="C217" s="22"/>
      <c r="D217" s="22"/>
      <c r="E217" s="22"/>
      <c r="F217" s="22"/>
      <c r="G217" s="22"/>
      <c r="H217" s="22"/>
      <c r="I217" s="22"/>
      <c r="J217" s="22"/>
      <c r="K217" s="22"/>
      <c r="L217" s="22"/>
      <c r="M217" s="22"/>
      <c r="N217" s="22"/>
      <c r="O217" s="22"/>
      <c r="P217" s="22"/>
      <c r="Q217" s="22"/>
      <c r="R217" s="22"/>
      <c r="S217" s="22"/>
      <c r="T217" s="22"/>
      <c r="U217" s="22"/>
    </row>
    <row r="218" spans="1:21" ht="12.75" customHeight="1" x14ac:dyDescent="0.2">
      <c r="A218" s="23"/>
      <c r="B218" s="23"/>
      <c r="C218" s="22"/>
      <c r="D218" s="22"/>
      <c r="E218" s="22"/>
      <c r="F218" s="22"/>
      <c r="G218" s="22"/>
      <c r="H218" s="22"/>
      <c r="I218" s="22"/>
      <c r="J218" s="22"/>
      <c r="K218" s="22"/>
      <c r="L218" s="22"/>
      <c r="M218" s="22"/>
      <c r="N218" s="22"/>
      <c r="O218" s="22"/>
      <c r="P218" s="22"/>
      <c r="Q218" s="22"/>
      <c r="R218" s="22"/>
      <c r="S218" s="22"/>
      <c r="T218" s="22"/>
      <c r="U218" s="22"/>
    </row>
    <row r="219" spans="1:21" ht="12.75" customHeight="1" x14ac:dyDescent="0.2">
      <c r="A219" s="23"/>
      <c r="B219" s="23"/>
      <c r="C219" s="22"/>
      <c r="D219" s="22"/>
      <c r="E219" s="22"/>
      <c r="F219" s="22"/>
      <c r="G219" s="22"/>
      <c r="H219" s="22"/>
      <c r="I219" s="22"/>
      <c r="J219" s="22"/>
      <c r="K219" s="22"/>
      <c r="L219" s="22"/>
      <c r="M219" s="22"/>
      <c r="N219" s="22"/>
      <c r="O219" s="22"/>
      <c r="P219" s="22"/>
      <c r="Q219" s="22"/>
      <c r="R219" s="22"/>
      <c r="S219" s="22"/>
      <c r="T219" s="22"/>
      <c r="U219" s="22"/>
    </row>
    <row r="220" spans="1:21" ht="12.75" customHeight="1" x14ac:dyDescent="0.2">
      <c r="A220" s="23"/>
      <c r="B220" s="23"/>
      <c r="C220" s="22"/>
      <c r="D220" s="22"/>
      <c r="E220" s="22"/>
      <c r="F220" s="22"/>
      <c r="G220" s="22"/>
      <c r="H220" s="22"/>
      <c r="I220" s="22"/>
      <c r="J220" s="22"/>
      <c r="K220" s="22"/>
      <c r="L220" s="22"/>
      <c r="M220" s="22"/>
      <c r="N220" s="22"/>
      <c r="O220" s="22"/>
      <c r="P220" s="22"/>
      <c r="Q220" s="22"/>
      <c r="R220" s="22"/>
      <c r="S220" s="22"/>
      <c r="T220" s="22"/>
      <c r="U220" s="22"/>
    </row>
    <row r="221" spans="1:21" ht="12.75" customHeight="1" x14ac:dyDescent="0.2">
      <c r="A221" s="23"/>
      <c r="B221" s="23"/>
      <c r="C221" s="22"/>
      <c r="D221" s="22"/>
      <c r="E221" s="22"/>
      <c r="F221" s="22"/>
      <c r="G221" s="22"/>
      <c r="H221" s="22"/>
      <c r="I221" s="22"/>
      <c r="J221" s="22"/>
      <c r="K221" s="22"/>
      <c r="L221" s="22"/>
      <c r="M221" s="22"/>
      <c r="N221" s="22"/>
      <c r="O221" s="22"/>
      <c r="P221" s="22"/>
      <c r="Q221" s="22"/>
      <c r="R221" s="22"/>
      <c r="S221" s="22"/>
      <c r="T221" s="22"/>
      <c r="U221" s="22"/>
    </row>
    <row r="222" spans="1:21" ht="12.75" customHeight="1" x14ac:dyDescent="0.2">
      <c r="A222" s="23"/>
      <c r="B222" s="23"/>
      <c r="C222" s="22"/>
      <c r="D222" s="22"/>
      <c r="E222" s="22"/>
      <c r="F222" s="22"/>
      <c r="G222" s="22"/>
      <c r="H222" s="22"/>
      <c r="I222" s="22"/>
      <c r="J222" s="22"/>
      <c r="K222" s="22"/>
      <c r="L222" s="22"/>
      <c r="M222" s="22"/>
      <c r="N222" s="22"/>
      <c r="O222" s="22"/>
      <c r="P222" s="22"/>
      <c r="Q222" s="22"/>
      <c r="R222" s="22"/>
      <c r="S222" s="22"/>
      <c r="T222" s="22"/>
      <c r="U222" s="22"/>
    </row>
    <row r="223" spans="1:21" ht="12.75" customHeight="1" x14ac:dyDescent="0.2">
      <c r="A223" s="23"/>
      <c r="B223" s="23"/>
      <c r="C223" s="22"/>
      <c r="D223" s="22"/>
      <c r="E223" s="22"/>
      <c r="F223" s="22"/>
      <c r="G223" s="22"/>
      <c r="H223" s="22"/>
      <c r="I223" s="22"/>
      <c r="J223" s="22"/>
      <c r="K223" s="22"/>
      <c r="L223" s="22"/>
      <c r="M223" s="22"/>
      <c r="N223" s="22"/>
      <c r="O223" s="22"/>
      <c r="P223" s="22"/>
      <c r="Q223" s="22"/>
      <c r="R223" s="22"/>
      <c r="S223" s="22"/>
      <c r="T223" s="22"/>
      <c r="U223" s="22"/>
    </row>
    <row r="224" spans="1:21" ht="12.75" customHeight="1" x14ac:dyDescent="0.2">
      <c r="A224" s="23"/>
      <c r="B224" s="23"/>
      <c r="C224" s="22"/>
      <c r="D224" s="22"/>
      <c r="E224" s="22"/>
      <c r="F224" s="22"/>
      <c r="G224" s="22"/>
      <c r="H224" s="22"/>
      <c r="I224" s="22"/>
      <c r="J224" s="22"/>
      <c r="K224" s="22"/>
      <c r="L224" s="22"/>
      <c r="M224" s="22"/>
      <c r="N224" s="22"/>
      <c r="O224" s="22"/>
      <c r="P224" s="22"/>
      <c r="Q224" s="22"/>
      <c r="R224" s="22"/>
      <c r="S224" s="22"/>
      <c r="T224" s="22"/>
      <c r="U224" s="22"/>
    </row>
    <row r="225" spans="1:21" ht="12.75" customHeight="1" x14ac:dyDescent="0.2">
      <c r="A225" s="23"/>
      <c r="B225" s="23"/>
      <c r="C225" s="22"/>
      <c r="D225" s="22"/>
      <c r="E225" s="22"/>
      <c r="F225" s="22"/>
      <c r="G225" s="22"/>
      <c r="H225" s="22"/>
      <c r="I225" s="22"/>
      <c r="J225" s="22"/>
      <c r="K225" s="22"/>
      <c r="L225" s="22"/>
      <c r="M225" s="22"/>
      <c r="N225" s="22"/>
      <c r="O225" s="22"/>
      <c r="P225" s="22"/>
      <c r="Q225" s="22"/>
      <c r="R225" s="22"/>
      <c r="S225" s="22"/>
      <c r="T225" s="22"/>
      <c r="U225" s="22"/>
    </row>
    <row r="226" spans="1:21" ht="12.75" customHeight="1" x14ac:dyDescent="0.2">
      <c r="A226" s="23"/>
      <c r="B226" s="23"/>
      <c r="C226" s="22"/>
      <c r="D226" s="22"/>
      <c r="E226" s="22"/>
      <c r="F226" s="22"/>
      <c r="G226" s="22"/>
      <c r="H226" s="22"/>
      <c r="I226" s="22"/>
      <c r="J226" s="22"/>
      <c r="K226" s="22"/>
      <c r="L226" s="22"/>
      <c r="M226" s="22"/>
      <c r="N226" s="22"/>
      <c r="O226" s="22"/>
      <c r="P226" s="22"/>
      <c r="Q226" s="22"/>
      <c r="R226" s="22"/>
      <c r="S226" s="22"/>
      <c r="T226" s="22"/>
      <c r="U226" s="22"/>
    </row>
    <row r="227" spans="1:21" ht="12.75" customHeight="1" x14ac:dyDescent="0.2">
      <c r="A227" s="23"/>
      <c r="B227" s="23"/>
      <c r="C227" s="22"/>
      <c r="D227" s="22"/>
      <c r="E227" s="22"/>
      <c r="F227" s="22"/>
      <c r="G227" s="22"/>
      <c r="H227" s="22"/>
      <c r="I227" s="22"/>
      <c r="J227" s="22"/>
      <c r="K227" s="22"/>
      <c r="L227" s="22"/>
      <c r="M227" s="22"/>
      <c r="N227" s="22"/>
      <c r="O227" s="22"/>
      <c r="P227" s="22"/>
      <c r="Q227" s="22"/>
      <c r="R227" s="22"/>
      <c r="S227" s="22"/>
      <c r="T227" s="22"/>
      <c r="U227" s="22"/>
    </row>
    <row r="228" spans="1:21" ht="12.75" customHeight="1" x14ac:dyDescent="0.2">
      <c r="A228" s="23"/>
      <c r="B228" s="23"/>
      <c r="C228" s="22"/>
      <c r="D228" s="22"/>
      <c r="E228" s="22"/>
      <c r="F228" s="22"/>
      <c r="G228" s="22"/>
      <c r="H228" s="22"/>
      <c r="I228" s="22"/>
      <c r="J228" s="22"/>
      <c r="K228" s="22"/>
      <c r="L228" s="22"/>
      <c r="M228" s="22"/>
      <c r="N228" s="22"/>
      <c r="O228" s="22"/>
      <c r="P228" s="22"/>
      <c r="Q228" s="22"/>
      <c r="R228" s="22"/>
      <c r="S228" s="22"/>
      <c r="T228" s="22"/>
      <c r="U228" s="22"/>
    </row>
    <row r="229" spans="1:21" ht="12.75" customHeight="1" x14ac:dyDescent="0.2">
      <c r="A229" s="23"/>
      <c r="B229" s="23"/>
      <c r="C229" s="22"/>
      <c r="D229" s="22"/>
      <c r="E229" s="22"/>
      <c r="F229" s="22"/>
      <c r="G229" s="22"/>
      <c r="H229" s="22"/>
      <c r="I229" s="22"/>
      <c r="J229" s="22"/>
      <c r="K229" s="22"/>
      <c r="L229" s="22"/>
      <c r="M229" s="22"/>
      <c r="N229" s="22"/>
      <c r="O229" s="22"/>
      <c r="P229" s="22"/>
      <c r="Q229" s="22"/>
      <c r="R229" s="22"/>
      <c r="S229" s="22"/>
      <c r="T229" s="22"/>
      <c r="U229" s="22"/>
    </row>
    <row r="230" spans="1:21" ht="12.75" customHeight="1" x14ac:dyDescent="0.2">
      <c r="A230" s="23"/>
      <c r="B230" s="23"/>
      <c r="C230" s="22"/>
      <c r="D230" s="22"/>
      <c r="E230" s="22"/>
      <c r="F230" s="22"/>
      <c r="G230" s="22"/>
      <c r="H230" s="22"/>
      <c r="I230" s="22"/>
      <c r="J230" s="22"/>
      <c r="K230" s="22"/>
      <c r="L230" s="22"/>
      <c r="M230" s="22"/>
      <c r="N230" s="22"/>
      <c r="O230" s="22"/>
      <c r="P230" s="22"/>
      <c r="Q230" s="22"/>
      <c r="R230" s="22"/>
      <c r="S230" s="22"/>
      <c r="T230" s="22"/>
      <c r="U230" s="22"/>
    </row>
    <row r="231" spans="1:21" ht="12.75" customHeight="1" x14ac:dyDescent="0.2">
      <c r="A231" s="23"/>
      <c r="B231" s="23"/>
      <c r="C231" s="22"/>
      <c r="D231" s="22"/>
      <c r="E231" s="22"/>
      <c r="F231" s="22"/>
      <c r="G231" s="22"/>
      <c r="H231" s="22"/>
      <c r="I231" s="22"/>
      <c r="J231" s="22"/>
      <c r="K231" s="22"/>
      <c r="L231" s="22"/>
      <c r="M231" s="22"/>
      <c r="N231" s="22"/>
      <c r="O231" s="22"/>
      <c r="P231" s="22"/>
      <c r="Q231" s="22"/>
      <c r="R231" s="22"/>
      <c r="S231" s="22"/>
      <c r="T231" s="22"/>
      <c r="U231" s="22"/>
    </row>
    <row r="232" spans="1:21" ht="12.75" customHeight="1" x14ac:dyDescent="0.2">
      <c r="A232" s="23"/>
      <c r="B232" s="23"/>
      <c r="C232" s="22"/>
      <c r="D232" s="22"/>
      <c r="E232" s="22"/>
      <c r="F232" s="22"/>
      <c r="G232" s="22"/>
      <c r="H232" s="22"/>
      <c r="I232" s="22"/>
      <c r="J232" s="22"/>
      <c r="K232" s="22"/>
      <c r="L232" s="22"/>
      <c r="M232" s="22"/>
      <c r="N232" s="22"/>
      <c r="O232" s="22"/>
      <c r="P232" s="22"/>
      <c r="Q232" s="22"/>
      <c r="R232" s="22"/>
      <c r="S232" s="22"/>
      <c r="T232" s="22"/>
      <c r="U232" s="22"/>
    </row>
    <row r="233" spans="1:21" ht="12.75" customHeight="1" x14ac:dyDescent="0.2">
      <c r="A233" s="23"/>
      <c r="B233" s="23"/>
      <c r="C233" s="22"/>
      <c r="D233" s="22"/>
      <c r="E233" s="22"/>
      <c r="F233" s="22"/>
      <c r="G233" s="22"/>
      <c r="H233" s="22"/>
      <c r="I233" s="22"/>
      <c r="J233" s="22"/>
      <c r="K233" s="22"/>
      <c r="L233" s="22"/>
      <c r="M233" s="22"/>
      <c r="N233" s="22"/>
      <c r="O233" s="22"/>
      <c r="P233" s="22"/>
      <c r="Q233" s="22"/>
      <c r="R233" s="22"/>
      <c r="S233" s="22"/>
      <c r="T233" s="22"/>
      <c r="U233" s="22"/>
    </row>
    <row r="234" spans="1:21" ht="12.75" customHeight="1" x14ac:dyDescent="0.2">
      <c r="A234" s="23"/>
      <c r="B234" s="23"/>
      <c r="C234" s="22"/>
      <c r="D234" s="22"/>
      <c r="E234" s="22"/>
      <c r="F234" s="22"/>
      <c r="G234" s="22"/>
      <c r="H234" s="22"/>
      <c r="I234" s="22"/>
      <c r="J234" s="22"/>
      <c r="K234" s="22"/>
      <c r="L234" s="22"/>
      <c r="M234" s="22"/>
      <c r="N234" s="22"/>
      <c r="O234" s="22"/>
      <c r="P234" s="22"/>
      <c r="Q234" s="22"/>
      <c r="R234" s="22"/>
      <c r="S234" s="22"/>
      <c r="T234" s="22"/>
      <c r="U234" s="22"/>
    </row>
    <row r="235" spans="1:21" ht="12.75" customHeight="1" x14ac:dyDescent="0.2">
      <c r="A235" s="23"/>
      <c r="B235" s="23"/>
      <c r="C235" s="22"/>
      <c r="D235" s="22"/>
      <c r="E235" s="22"/>
      <c r="F235" s="22"/>
      <c r="G235" s="22"/>
      <c r="H235" s="22"/>
      <c r="I235" s="22"/>
      <c r="J235" s="22"/>
      <c r="K235" s="22"/>
      <c r="L235" s="22"/>
      <c r="M235" s="22"/>
      <c r="N235" s="22"/>
      <c r="O235" s="22"/>
      <c r="P235" s="22"/>
      <c r="Q235" s="22"/>
      <c r="R235" s="22"/>
      <c r="S235" s="22"/>
      <c r="T235" s="22"/>
      <c r="U235" s="22"/>
    </row>
    <row r="236" spans="1:21" ht="12.75" customHeight="1" x14ac:dyDescent="0.2">
      <c r="A236" s="23"/>
      <c r="B236" s="23"/>
      <c r="C236" s="22"/>
      <c r="D236" s="22"/>
      <c r="E236" s="22"/>
      <c r="F236" s="22"/>
      <c r="G236" s="22"/>
      <c r="H236" s="22"/>
      <c r="I236" s="22"/>
      <c r="J236" s="22"/>
      <c r="K236" s="22"/>
      <c r="L236" s="22"/>
      <c r="M236" s="22"/>
      <c r="N236" s="22"/>
      <c r="O236" s="22"/>
      <c r="P236" s="22"/>
      <c r="Q236" s="22"/>
      <c r="R236" s="22"/>
      <c r="S236" s="22"/>
      <c r="T236" s="22"/>
      <c r="U236" s="22"/>
    </row>
    <row r="237" spans="1:21" ht="12.75" customHeight="1" x14ac:dyDescent="0.2">
      <c r="A237" s="23"/>
      <c r="B237" s="23"/>
      <c r="C237" s="22"/>
      <c r="D237" s="22"/>
      <c r="E237" s="22"/>
      <c r="F237" s="22"/>
      <c r="G237" s="22"/>
      <c r="H237" s="22"/>
      <c r="I237" s="22"/>
      <c r="J237" s="22"/>
      <c r="K237" s="22"/>
      <c r="L237" s="22"/>
      <c r="M237" s="22"/>
      <c r="N237" s="22"/>
      <c r="O237" s="22"/>
      <c r="P237" s="22"/>
      <c r="Q237" s="22"/>
      <c r="R237" s="22"/>
      <c r="S237" s="22"/>
      <c r="T237" s="22"/>
      <c r="U237" s="22"/>
    </row>
    <row r="238" spans="1:21" ht="12.75" customHeight="1" x14ac:dyDescent="0.2">
      <c r="A238" s="23"/>
      <c r="B238" s="23"/>
      <c r="C238" s="22"/>
      <c r="D238" s="22"/>
      <c r="E238" s="22"/>
      <c r="F238" s="22"/>
      <c r="G238" s="22"/>
      <c r="H238" s="22"/>
      <c r="I238" s="22"/>
      <c r="J238" s="22"/>
      <c r="K238" s="22"/>
      <c r="L238" s="22"/>
      <c r="M238" s="22"/>
      <c r="N238" s="22"/>
      <c r="O238" s="22"/>
      <c r="P238" s="22"/>
      <c r="Q238" s="22"/>
      <c r="R238" s="22"/>
      <c r="S238" s="22"/>
      <c r="T238" s="22"/>
      <c r="U238" s="22"/>
    </row>
    <row r="239" spans="1:21" ht="12.75" customHeight="1" x14ac:dyDescent="0.2">
      <c r="A239" s="23"/>
      <c r="B239" s="23"/>
      <c r="C239" s="22"/>
      <c r="D239" s="22"/>
      <c r="E239" s="22"/>
      <c r="F239" s="22"/>
      <c r="G239" s="22"/>
      <c r="H239" s="22"/>
      <c r="I239" s="22"/>
      <c r="J239" s="22"/>
      <c r="K239" s="22"/>
      <c r="L239" s="22"/>
      <c r="M239" s="22"/>
      <c r="N239" s="22"/>
      <c r="O239" s="22"/>
      <c r="P239" s="22"/>
      <c r="Q239" s="22"/>
      <c r="R239" s="22"/>
      <c r="S239" s="22"/>
      <c r="T239" s="22"/>
      <c r="U239" s="22"/>
    </row>
    <row r="240" spans="1:21" ht="12.75" customHeight="1" x14ac:dyDescent="0.2">
      <c r="A240" s="23"/>
      <c r="B240" s="23"/>
      <c r="C240" s="22"/>
      <c r="D240" s="22"/>
      <c r="E240" s="22"/>
      <c r="F240" s="22"/>
      <c r="G240" s="22"/>
      <c r="H240" s="22"/>
      <c r="I240" s="22"/>
      <c r="J240" s="22"/>
      <c r="K240" s="22"/>
      <c r="L240" s="22"/>
      <c r="M240" s="22"/>
      <c r="N240" s="22"/>
      <c r="O240" s="22"/>
      <c r="P240" s="22"/>
      <c r="Q240" s="22"/>
      <c r="R240" s="22"/>
      <c r="S240" s="22"/>
      <c r="T240" s="22"/>
      <c r="U240" s="22"/>
    </row>
    <row r="241" spans="1:21" ht="12.75" customHeight="1" x14ac:dyDescent="0.2">
      <c r="A241" s="23"/>
      <c r="B241" s="23"/>
      <c r="C241" s="22"/>
      <c r="D241" s="22"/>
      <c r="E241" s="22"/>
      <c r="F241" s="22"/>
      <c r="G241" s="22"/>
      <c r="H241" s="22"/>
      <c r="I241" s="22"/>
      <c r="J241" s="22"/>
      <c r="K241" s="22"/>
      <c r="L241" s="22"/>
      <c r="M241" s="22"/>
      <c r="N241" s="22"/>
      <c r="O241" s="22"/>
      <c r="P241" s="22"/>
      <c r="Q241" s="22"/>
      <c r="R241" s="22"/>
      <c r="S241" s="22"/>
      <c r="T241" s="22"/>
      <c r="U241" s="22"/>
    </row>
    <row r="242" spans="1:21" ht="12.75" customHeight="1" x14ac:dyDescent="0.2">
      <c r="A242" s="23"/>
      <c r="B242" s="23"/>
      <c r="C242" s="22"/>
      <c r="D242" s="22"/>
      <c r="E242" s="22"/>
      <c r="F242" s="22"/>
      <c r="G242" s="22"/>
      <c r="H242" s="22"/>
      <c r="I242" s="22"/>
      <c r="J242" s="22"/>
      <c r="K242" s="22"/>
      <c r="L242" s="22"/>
      <c r="M242" s="22"/>
      <c r="N242" s="22"/>
      <c r="O242" s="22"/>
      <c r="P242" s="22"/>
      <c r="Q242" s="22"/>
      <c r="R242" s="22"/>
      <c r="S242" s="22"/>
      <c r="T242" s="22"/>
      <c r="U242" s="22"/>
    </row>
    <row r="243" spans="1:21" ht="12.75" customHeight="1" x14ac:dyDescent="0.2">
      <c r="A243" s="23"/>
      <c r="B243" s="23"/>
      <c r="C243" s="22"/>
      <c r="D243" s="22"/>
      <c r="E243" s="22"/>
      <c r="F243" s="22"/>
      <c r="G243" s="22"/>
      <c r="H243" s="22"/>
      <c r="I243" s="22"/>
      <c r="J243" s="22"/>
      <c r="K243" s="22"/>
      <c r="L243" s="22"/>
      <c r="M243" s="22"/>
      <c r="N243" s="22"/>
      <c r="O243" s="22"/>
      <c r="P243" s="22"/>
      <c r="Q243" s="22"/>
      <c r="R243" s="22"/>
      <c r="S243" s="22"/>
      <c r="T243" s="22"/>
      <c r="U243" s="22"/>
    </row>
    <row r="244" spans="1:21" ht="12.75" customHeight="1" x14ac:dyDescent="0.2">
      <c r="A244" s="23"/>
      <c r="B244" s="23"/>
      <c r="C244" s="22"/>
      <c r="D244" s="22"/>
      <c r="E244" s="22"/>
      <c r="F244" s="22"/>
      <c r="G244" s="22"/>
      <c r="H244" s="22"/>
      <c r="I244" s="22"/>
      <c r="J244" s="22"/>
      <c r="K244" s="22"/>
      <c r="L244" s="22"/>
      <c r="M244" s="22"/>
      <c r="N244" s="22"/>
      <c r="O244" s="22"/>
      <c r="P244" s="22"/>
      <c r="Q244" s="22"/>
      <c r="R244" s="22"/>
      <c r="S244" s="22"/>
      <c r="T244" s="22"/>
      <c r="U244" s="22"/>
    </row>
    <row r="245" spans="1:21" ht="12.75" customHeight="1" x14ac:dyDescent="0.2">
      <c r="A245" s="23"/>
      <c r="B245" s="23"/>
      <c r="C245" s="22"/>
      <c r="D245" s="22"/>
      <c r="E245" s="22"/>
      <c r="F245" s="22"/>
      <c r="G245" s="22"/>
      <c r="H245" s="22"/>
      <c r="I245" s="22"/>
      <c r="J245" s="22"/>
      <c r="K245" s="22"/>
      <c r="L245" s="22"/>
      <c r="M245" s="22"/>
      <c r="N245" s="22"/>
      <c r="O245" s="22"/>
      <c r="P245" s="22"/>
      <c r="Q245" s="22"/>
      <c r="R245" s="22"/>
      <c r="S245" s="22"/>
      <c r="T245" s="22"/>
      <c r="U245" s="22"/>
    </row>
    <row r="246" spans="1:21" ht="12.75" customHeight="1" x14ac:dyDescent="0.2">
      <c r="A246" s="23"/>
      <c r="B246" s="23"/>
      <c r="C246" s="22"/>
      <c r="D246" s="22"/>
      <c r="E246" s="22"/>
      <c r="F246" s="22"/>
      <c r="G246" s="22"/>
      <c r="H246" s="22"/>
      <c r="I246" s="22"/>
      <c r="J246" s="22"/>
      <c r="K246" s="22"/>
      <c r="L246" s="22"/>
      <c r="M246" s="22"/>
      <c r="N246" s="22"/>
      <c r="O246" s="22"/>
      <c r="P246" s="22"/>
      <c r="Q246" s="22"/>
      <c r="R246" s="22"/>
      <c r="S246" s="22"/>
      <c r="T246" s="22"/>
      <c r="U246" s="22"/>
    </row>
    <row r="247" spans="1:21" ht="12.75" customHeight="1" x14ac:dyDescent="0.2">
      <c r="A247" s="23"/>
      <c r="B247" s="23"/>
      <c r="C247" s="22"/>
      <c r="D247" s="22"/>
      <c r="E247" s="22"/>
      <c r="F247" s="22"/>
      <c r="G247" s="22"/>
      <c r="H247" s="22"/>
      <c r="I247" s="22"/>
      <c r="J247" s="22"/>
      <c r="K247" s="22"/>
      <c r="L247" s="22"/>
      <c r="M247" s="22"/>
      <c r="N247" s="22"/>
      <c r="O247" s="22"/>
      <c r="P247" s="22"/>
      <c r="Q247" s="22"/>
      <c r="R247" s="22"/>
      <c r="S247" s="22"/>
      <c r="T247" s="22"/>
      <c r="U247" s="22"/>
    </row>
    <row r="248" spans="1:21" ht="12.75" customHeight="1" x14ac:dyDescent="0.2">
      <c r="A248" s="23"/>
      <c r="B248" s="23"/>
      <c r="C248" s="22"/>
      <c r="D248" s="22"/>
      <c r="E248" s="22"/>
      <c r="F248" s="22"/>
      <c r="G248" s="22"/>
      <c r="H248" s="22"/>
      <c r="I248" s="22"/>
      <c r="J248" s="22"/>
      <c r="K248" s="22"/>
      <c r="L248" s="22"/>
      <c r="M248" s="22"/>
      <c r="N248" s="22"/>
      <c r="O248" s="22"/>
      <c r="P248" s="22"/>
      <c r="Q248" s="22"/>
      <c r="R248" s="22"/>
      <c r="S248" s="22"/>
      <c r="T248" s="22"/>
      <c r="U248" s="22"/>
    </row>
    <row r="249" spans="1:21" ht="12.75" customHeight="1" x14ac:dyDescent="0.2">
      <c r="A249" s="23"/>
      <c r="B249" s="23"/>
      <c r="C249" s="22"/>
      <c r="D249" s="22"/>
      <c r="E249" s="22"/>
      <c r="F249" s="22"/>
      <c r="G249" s="22"/>
      <c r="H249" s="22"/>
      <c r="I249" s="22"/>
      <c r="J249" s="22"/>
      <c r="K249" s="22"/>
      <c r="L249" s="22"/>
      <c r="M249" s="22"/>
      <c r="N249" s="22"/>
      <c r="O249" s="22"/>
      <c r="P249" s="22"/>
      <c r="Q249" s="22"/>
      <c r="R249" s="22"/>
      <c r="S249" s="22"/>
      <c r="T249" s="22"/>
      <c r="U249" s="22"/>
    </row>
    <row r="250" spans="1:21" ht="12.75" customHeight="1" x14ac:dyDescent="0.2">
      <c r="A250" s="23"/>
      <c r="B250" s="23"/>
      <c r="C250" s="22"/>
      <c r="D250" s="22"/>
      <c r="E250" s="22"/>
      <c r="F250" s="22"/>
      <c r="G250" s="22"/>
      <c r="H250" s="22"/>
      <c r="I250" s="22"/>
      <c r="J250" s="22"/>
      <c r="K250" s="22"/>
      <c r="L250" s="22"/>
      <c r="M250" s="22"/>
      <c r="N250" s="22"/>
      <c r="O250" s="22"/>
      <c r="P250" s="22"/>
      <c r="Q250" s="22"/>
      <c r="R250" s="22"/>
      <c r="S250" s="22"/>
      <c r="T250" s="22"/>
      <c r="U250" s="22"/>
    </row>
    <row r="251" spans="1:21" ht="12.75" customHeight="1" x14ac:dyDescent="0.2">
      <c r="A251" s="23"/>
      <c r="B251" s="23"/>
      <c r="C251" s="22"/>
      <c r="D251" s="22"/>
      <c r="E251" s="22"/>
      <c r="F251" s="22"/>
      <c r="G251" s="22"/>
      <c r="H251" s="22"/>
      <c r="I251" s="22"/>
      <c r="J251" s="22"/>
      <c r="K251" s="22"/>
      <c r="L251" s="22"/>
      <c r="M251" s="22"/>
      <c r="N251" s="22"/>
      <c r="O251" s="22"/>
      <c r="P251" s="22"/>
      <c r="Q251" s="22"/>
      <c r="R251" s="22"/>
      <c r="S251" s="22"/>
      <c r="T251" s="22"/>
      <c r="U251" s="22"/>
    </row>
    <row r="252" spans="1:21" ht="12.75" customHeight="1" x14ac:dyDescent="0.2">
      <c r="A252" s="23"/>
      <c r="B252" s="23"/>
      <c r="C252" s="22"/>
      <c r="D252" s="22"/>
      <c r="E252" s="22"/>
      <c r="F252" s="22"/>
      <c r="G252" s="22"/>
      <c r="H252" s="22"/>
      <c r="I252" s="22"/>
      <c r="J252" s="22"/>
      <c r="K252" s="22"/>
      <c r="L252" s="22"/>
      <c r="M252" s="22"/>
      <c r="N252" s="22"/>
      <c r="O252" s="22"/>
      <c r="P252" s="22"/>
      <c r="Q252" s="22"/>
      <c r="R252" s="22"/>
      <c r="S252" s="22"/>
      <c r="T252" s="22"/>
      <c r="U252" s="22"/>
    </row>
    <row r="253" spans="1:21" ht="12.75" customHeight="1" x14ac:dyDescent="0.2">
      <c r="A253" s="23"/>
      <c r="B253" s="23"/>
      <c r="C253" s="22"/>
      <c r="D253" s="22"/>
      <c r="E253" s="22"/>
      <c r="F253" s="22"/>
      <c r="G253" s="22"/>
      <c r="H253" s="22"/>
      <c r="I253" s="22"/>
      <c r="J253" s="22"/>
      <c r="K253" s="22"/>
      <c r="L253" s="22"/>
      <c r="M253" s="22"/>
      <c r="N253" s="22"/>
      <c r="O253" s="22"/>
      <c r="P253" s="22"/>
      <c r="Q253" s="22"/>
      <c r="R253" s="22"/>
      <c r="S253" s="22"/>
      <c r="T253" s="22"/>
      <c r="U253" s="22"/>
    </row>
    <row r="254" spans="1:21" ht="12.75" customHeight="1" x14ac:dyDescent="0.2">
      <c r="A254" s="23"/>
      <c r="B254" s="23"/>
      <c r="C254" s="22"/>
      <c r="D254" s="22"/>
      <c r="E254" s="22"/>
      <c r="F254" s="22"/>
      <c r="G254" s="22"/>
      <c r="H254" s="22"/>
      <c r="I254" s="22"/>
      <c r="J254" s="22"/>
      <c r="K254" s="22"/>
      <c r="L254" s="22"/>
      <c r="M254" s="22"/>
      <c r="N254" s="22"/>
      <c r="O254" s="22"/>
      <c r="P254" s="22"/>
      <c r="Q254" s="22"/>
      <c r="R254" s="22"/>
      <c r="S254" s="22"/>
      <c r="T254" s="22"/>
      <c r="U254" s="22"/>
    </row>
    <row r="255" spans="1:21" ht="12.75" customHeight="1" x14ac:dyDescent="0.2">
      <c r="A255" s="23"/>
      <c r="B255" s="23"/>
      <c r="C255" s="22"/>
      <c r="D255" s="22"/>
      <c r="E255" s="22"/>
      <c r="F255" s="22"/>
      <c r="G255" s="22"/>
      <c r="H255" s="22"/>
      <c r="I255" s="22"/>
      <c r="J255" s="22"/>
      <c r="K255" s="22"/>
      <c r="L255" s="22"/>
      <c r="M255" s="22"/>
      <c r="N255" s="22"/>
      <c r="O255" s="22"/>
      <c r="P255" s="22"/>
      <c r="Q255" s="22"/>
      <c r="R255" s="22"/>
      <c r="S255" s="22"/>
      <c r="T255" s="22"/>
      <c r="U255" s="22"/>
    </row>
    <row r="256" spans="1:21" ht="12.75" customHeight="1" x14ac:dyDescent="0.2">
      <c r="A256" s="23"/>
      <c r="B256" s="23"/>
      <c r="C256" s="22"/>
      <c r="D256" s="22"/>
      <c r="E256" s="22"/>
      <c r="F256" s="22"/>
      <c r="G256" s="22"/>
      <c r="H256" s="22"/>
      <c r="I256" s="22"/>
      <c r="J256" s="22"/>
      <c r="K256" s="22"/>
      <c r="L256" s="22"/>
      <c r="M256" s="22"/>
      <c r="N256" s="22"/>
      <c r="O256" s="22"/>
      <c r="P256" s="22"/>
      <c r="Q256" s="22"/>
      <c r="R256" s="22"/>
      <c r="S256" s="22"/>
      <c r="T256" s="22"/>
      <c r="U256" s="22"/>
    </row>
    <row r="257" spans="1:21" ht="12.75" customHeight="1" x14ac:dyDescent="0.2">
      <c r="A257" s="23"/>
      <c r="B257" s="23"/>
      <c r="C257" s="22"/>
      <c r="D257" s="22"/>
      <c r="E257" s="22"/>
      <c r="F257" s="22"/>
      <c r="G257" s="22"/>
      <c r="H257" s="22"/>
      <c r="I257" s="22"/>
      <c r="J257" s="22"/>
      <c r="K257" s="22"/>
      <c r="L257" s="22"/>
      <c r="M257" s="22"/>
      <c r="N257" s="22"/>
      <c r="O257" s="22"/>
      <c r="P257" s="22"/>
      <c r="Q257" s="22"/>
      <c r="R257" s="22"/>
      <c r="S257" s="22"/>
      <c r="T257" s="22"/>
      <c r="U257" s="22"/>
    </row>
    <row r="258" spans="1:21" ht="12.75" customHeight="1" x14ac:dyDescent="0.2">
      <c r="A258" s="23"/>
      <c r="B258" s="23"/>
      <c r="C258" s="22"/>
      <c r="D258" s="22"/>
      <c r="E258" s="22"/>
      <c r="F258" s="22"/>
      <c r="G258" s="22"/>
      <c r="H258" s="22"/>
      <c r="I258" s="22"/>
      <c r="J258" s="22"/>
      <c r="K258" s="22"/>
      <c r="L258" s="22"/>
      <c r="M258" s="22"/>
      <c r="N258" s="22"/>
      <c r="O258" s="22"/>
      <c r="P258" s="22"/>
      <c r="Q258" s="22"/>
      <c r="R258" s="22"/>
      <c r="S258" s="22"/>
      <c r="T258" s="22"/>
      <c r="U258" s="22"/>
    </row>
    <row r="259" spans="1:21" ht="12.75" customHeight="1" x14ac:dyDescent="0.2">
      <c r="A259" s="23"/>
      <c r="B259" s="23"/>
      <c r="C259" s="22"/>
      <c r="D259" s="22"/>
      <c r="E259" s="22"/>
      <c r="F259" s="22"/>
      <c r="G259" s="22"/>
      <c r="H259" s="22"/>
      <c r="I259" s="22"/>
      <c r="J259" s="22"/>
      <c r="K259" s="22"/>
      <c r="L259" s="22"/>
      <c r="M259" s="22"/>
      <c r="N259" s="22"/>
      <c r="O259" s="22"/>
      <c r="P259" s="22"/>
      <c r="Q259" s="22"/>
      <c r="R259" s="22"/>
      <c r="S259" s="22"/>
      <c r="T259" s="22"/>
      <c r="U259" s="22"/>
    </row>
    <row r="260" spans="1:21" ht="12.75" customHeight="1" x14ac:dyDescent="0.2">
      <c r="A260" s="23"/>
      <c r="B260" s="23"/>
      <c r="C260" s="22"/>
      <c r="D260" s="22"/>
      <c r="E260" s="22"/>
      <c r="F260" s="22"/>
      <c r="G260" s="22"/>
      <c r="H260" s="22"/>
      <c r="I260" s="22"/>
      <c r="J260" s="22"/>
      <c r="K260" s="22"/>
      <c r="L260" s="22"/>
      <c r="M260" s="22"/>
      <c r="N260" s="22"/>
      <c r="O260" s="22"/>
      <c r="P260" s="22"/>
      <c r="Q260" s="22"/>
      <c r="R260" s="22"/>
      <c r="S260" s="22"/>
      <c r="T260" s="22"/>
      <c r="U260" s="22"/>
    </row>
    <row r="261" spans="1:21" ht="12.75" customHeight="1" x14ac:dyDescent="0.2">
      <c r="A261" s="23"/>
      <c r="B261" s="23"/>
      <c r="C261" s="22"/>
      <c r="D261" s="22"/>
      <c r="E261" s="22"/>
      <c r="F261" s="22"/>
      <c r="G261" s="22"/>
      <c r="H261" s="22"/>
      <c r="I261" s="22"/>
      <c r="J261" s="22"/>
      <c r="K261" s="22"/>
      <c r="L261" s="22"/>
      <c r="M261" s="22"/>
      <c r="N261" s="22"/>
      <c r="O261" s="22"/>
      <c r="P261" s="22"/>
      <c r="Q261" s="22"/>
      <c r="R261" s="22"/>
      <c r="S261" s="22"/>
      <c r="T261" s="22"/>
      <c r="U261" s="22"/>
    </row>
    <row r="262" spans="1:21" ht="12.75" customHeight="1" x14ac:dyDescent="0.2">
      <c r="A262" s="23"/>
      <c r="B262" s="23"/>
      <c r="C262" s="22"/>
      <c r="D262" s="22"/>
      <c r="E262" s="22"/>
      <c r="F262" s="22"/>
      <c r="G262" s="22"/>
      <c r="H262" s="22"/>
      <c r="I262" s="22"/>
      <c r="J262" s="22"/>
      <c r="K262" s="22"/>
      <c r="L262" s="22"/>
      <c r="M262" s="22"/>
      <c r="N262" s="22"/>
      <c r="O262" s="22"/>
      <c r="P262" s="22"/>
      <c r="Q262" s="22"/>
      <c r="R262" s="22"/>
      <c r="S262" s="22"/>
      <c r="T262" s="22"/>
      <c r="U262" s="22"/>
    </row>
    <row r="263" spans="1:21" ht="12.75" customHeight="1" x14ac:dyDescent="0.2">
      <c r="A263" s="23"/>
      <c r="B263" s="23"/>
      <c r="C263" s="22"/>
      <c r="D263" s="22"/>
      <c r="E263" s="22"/>
      <c r="F263" s="22"/>
      <c r="G263" s="22"/>
      <c r="H263" s="22"/>
      <c r="I263" s="22"/>
      <c r="J263" s="22"/>
      <c r="K263" s="22"/>
      <c r="L263" s="22"/>
      <c r="M263" s="22"/>
      <c r="N263" s="22"/>
      <c r="O263" s="22"/>
      <c r="P263" s="22"/>
      <c r="Q263" s="22"/>
      <c r="R263" s="22"/>
      <c r="S263" s="22"/>
      <c r="T263" s="22"/>
      <c r="U263" s="22"/>
    </row>
    <row r="264" spans="1:21" ht="12.75" customHeight="1" x14ac:dyDescent="0.2">
      <c r="A264" s="23"/>
      <c r="B264" s="23"/>
      <c r="C264" s="22"/>
      <c r="D264" s="22"/>
      <c r="E264" s="22"/>
      <c r="F264" s="22"/>
      <c r="G264" s="22"/>
      <c r="H264" s="22"/>
      <c r="I264" s="22"/>
      <c r="J264" s="22"/>
      <c r="K264" s="22"/>
      <c r="L264" s="22"/>
      <c r="M264" s="22"/>
      <c r="N264" s="22"/>
      <c r="O264" s="22"/>
      <c r="P264" s="22"/>
      <c r="Q264" s="22"/>
      <c r="R264" s="22"/>
      <c r="S264" s="22"/>
      <c r="T264" s="22"/>
      <c r="U264" s="22"/>
    </row>
    <row r="265" spans="1:21" ht="12.75" customHeight="1" x14ac:dyDescent="0.2">
      <c r="A265" s="23"/>
      <c r="B265" s="23"/>
      <c r="C265" s="22"/>
      <c r="D265" s="22"/>
      <c r="E265" s="22"/>
      <c r="F265" s="22"/>
      <c r="G265" s="22"/>
      <c r="H265" s="22"/>
      <c r="I265" s="22"/>
      <c r="J265" s="22"/>
      <c r="K265" s="22"/>
      <c r="L265" s="22"/>
      <c r="M265" s="22"/>
      <c r="N265" s="22"/>
      <c r="O265" s="22"/>
      <c r="P265" s="22"/>
      <c r="Q265" s="22"/>
      <c r="R265" s="22"/>
      <c r="S265" s="22"/>
      <c r="T265" s="22"/>
      <c r="U265" s="22"/>
    </row>
    <row r="266" spans="1:21" ht="12.75" customHeight="1" x14ac:dyDescent="0.2">
      <c r="A266" s="23"/>
      <c r="B266" s="23"/>
      <c r="C266" s="22"/>
      <c r="D266" s="22"/>
      <c r="E266" s="22"/>
      <c r="F266" s="22"/>
      <c r="G266" s="22"/>
      <c r="H266" s="22"/>
      <c r="I266" s="22"/>
      <c r="J266" s="22"/>
      <c r="K266" s="22"/>
      <c r="L266" s="22"/>
      <c r="M266" s="22"/>
      <c r="N266" s="22"/>
      <c r="O266" s="22"/>
      <c r="P266" s="22"/>
      <c r="Q266" s="22"/>
      <c r="R266" s="22"/>
      <c r="S266" s="22"/>
      <c r="T266" s="22"/>
      <c r="U266" s="22"/>
    </row>
    <row r="267" spans="1:21" ht="12.75" customHeight="1" x14ac:dyDescent="0.2">
      <c r="A267" s="23"/>
      <c r="B267" s="23"/>
      <c r="C267" s="22"/>
      <c r="D267" s="22"/>
      <c r="E267" s="22"/>
      <c r="F267" s="22"/>
      <c r="G267" s="22"/>
      <c r="H267" s="22"/>
      <c r="I267" s="22"/>
      <c r="J267" s="22"/>
      <c r="K267" s="22"/>
      <c r="L267" s="22"/>
      <c r="M267" s="22"/>
      <c r="N267" s="22"/>
      <c r="O267" s="22"/>
      <c r="P267" s="22"/>
      <c r="Q267" s="22"/>
      <c r="R267" s="22"/>
      <c r="S267" s="22"/>
      <c r="T267" s="22"/>
      <c r="U267" s="22"/>
    </row>
    <row r="268" spans="1:21" ht="12.75" customHeight="1" x14ac:dyDescent="0.2">
      <c r="A268" s="23"/>
      <c r="B268" s="23"/>
      <c r="C268" s="22"/>
      <c r="D268" s="22"/>
      <c r="E268" s="22"/>
      <c r="F268" s="22"/>
      <c r="G268" s="22"/>
      <c r="H268" s="22"/>
      <c r="I268" s="22"/>
      <c r="J268" s="22"/>
      <c r="K268" s="22"/>
      <c r="L268" s="22"/>
      <c r="M268" s="22"/>
      <c r="N268" s="22"/>
      <c r="O268" s="22"/>
      <c r="P268" s="22"/>
      <c r="Q268" s="22"/>
      <c r="R268" s="22"/>
      <c r="S268" s="22"/>
      <c r="T268" s="22"/>
      <c r="U268" s="22"/>
    </row>
    <row r="269" spans="1:21" ht="12.75" customHeight="1" x14ac:dyDescent="0.2">
      <c r="A269" s="23"/>
      <c r="B269" s="23"/>
      <c r="C269" s="22"/>
      <c r="D269" s="22"/>
      <c r="E269" s="22"/>
      <c r="F269" s="22"/>
      <c r="G269" s="22"/>
      <c r="H269" s="22"/>
      <c r="I269" s="22"/>
      <c r="J269" s="22"/>
      <c r="K269" s="22"/>
      <c r="L269" s="22"/>
      <c r="M269" s="22"/>
      <c r="N269" s="22"/>
      <c r="O269" s="22"/>
      <c r="P269" s="22"/>
      <c r="Q269" s="22"/>
      <c r="R269" s="22"/>
      <c r="S269" s="22"/>
      <c r="T269" s="22"/>
      <c r="U269" s="22"/>
    </row>
    <row r="270" spans="1:21" ht="12.75" customHeight="1" x14ac:dyDescent="0.2">
      <c r="A270" s="23"/>
      <c r="B270" s="23"/>
      <c r="C270" s="22"/>
      <c r="D270" s="22"/>
      <c r="E270" s="22"/>
      <c r="F270" s="22"/>
      <c r="G270" s="22"/>
      <c r="H270" s="22"/>
      <c r="I270" s="22"/>
      <c r="J270" s="22"/>
      <c r="K270" s="22"/>
      <c r="L270" s="22"/>
      <c r="M270" s="22"/>
      <c r="N270" s="22"/>
      <c r="O270" s="22"/>
      <c r="P270" s="22"/>
      <c r="Q270" s="22"/>
      <c r="R270" s="22"/>
      <c r="S270" s="22"/>
      <c r="T270" s="22"/>
      <c r="U270" s="22"/>
    </row>
    <row r="271" spans="1:21" ht="12.75" customHeight="1" x14ac:dyDescent="0.2">
      <c r="A271" s="23"/>
      <c r="B271" s="23"/>
      <c r="C271" s="22"/>
      <c r="D271" s="22"/>
      <c r="E271" s="22"/>
      <c r="F271" s="22"/>
      <c r="G271" s="22"/>
      <c r="H271" s="22"/>
      <c r="I271" s="22"/>
      <c r="J271" s="22"/>
      <c r="K271" s="22"/>
      <c r="L271" s="22"/>
      <c r="M271" s="22"/>
      <c r="N271" s="22"/>
      <c r="O271" s="22"/>
      <c r="P271" s="22"/>
      <c r="Q271" s="22"/>
      <c r="R271" s="22"/>
      <c r="S271" s="22"/>
      <c r="T271" s="22"/>
      <c r="U271" s="22"/>
    </row>
    <row r="272" spans="1:21" ht="12.75" customHeight="1" x14ac:dyDescent="0.2">
      <c r="A272" s="23"/>
      <c r="B272" s="23"/>
      <c r="C272" s="22"/>
      <c r="D272" s="22"/>
      <c r="E272" s="22"/>
      <c r="F272" s="22"/>
      <c r="G272" s="22"/>
      <c r="H272" s="22"/>
      <c r="I272" s="22"/>
      <c r="J272" s="22"/>
      <c r="K272" s="22"/>
      <c r="L272" s="22"/>
      <c r="M272" s="22"/>
      <c r="N272" s="22"/>
      <c r="O272" s="22"/>
      <c r="P272" s="22"/>
      <c r="Q272" s="22"/>
      <c r="R272" s="22"/>
      <c r="S272" s="22"/>
      <c r="T272" s="22"/>
      <c r="U272" s="22"/>
    </row>
    <row r="273" spans="1:21" ht="12.75" customHeight="1" x14ac:dyDescent="0.2">
      <c r="A273" s="23"/>
      <c r="B273" s="23"/>
      <c r="C273" s="22"/>
      <c r="D273" s="22"/>
      <c r="E273" s="22"/>
      <c r="F273" s="22"/>
      <c r="G273" s="22"/>
      <c r="H273" s="22"/>
      <c r="I273" s="22"/>
      <c r="J273" s="22"/>
      <c r="K273" s="22"/>
      <c r="L273" s="22"/>
      <c r="M273" s="22"/>
      <c r="N273" s="22"/>
      <c r="O273" s="22"/>
      <c r="P273" s="22"/>
      <c r="Q273" s="22"/>
      <c r="R273" s="22"/>
      <c r="S273" s="22"/>
      <c r="T273" s="22"/>
      <c r="U273" s="22"/>
    </row>
    <row r="274" spans="1:21" ht="12.75" customHeight="1" x14ac:dyDescent="0.2">
      <c r="A274" s="23"/>
      <c r="B274" s="23"/>
      <c r="C274" s="22"/>
      <c r="D274" s="22"/>
      <c r="E274" s="22"/>
      <c r="F274" s="22"/>
      <c r="G274" s="22"/>
      <c r="H274" s="22"/>
      <c r="I274" s="22"/>
      <c r="J274" s="22"/>
      <c r="K274" s="22"/>
      <c r="L274" s="22"/>
      <c r="M274" s="22"/>
      <c r="N274" s="22"/>
      <c r="O274" s="22"/>
      <c r="P274" s="22"/>
      <c r="Q274" s="22"/>
      <c r="R274" s="22"/>
      <c r="S274" s="22"/>
      <c r="T274" s="22"/>
      <c r="U274" s="22"/>
    </row>
    <row r="275" spans="1:21" ht="12.75" customHeight="1" x14ac:dyDescent="0.2">
      <c r="A275" s="23"/>
      <c r="B275" s="23"/>
      <c r="C275" s="22"/>
      <c r="D275" s="22"/>
      <c r="E275" s="22"/>
      <c r="F275" s="22"/>
      <c r="G275" s="22"/>
      <c r="H275" s="22"/>
      <c r="I275" s="22"/>
      <c r="J275" s="22"/>
      <c r="K275" s="22"/>
      <c r="L275" s="22"/>
      <c r="M275" s="22"/>
      <c r="N275" s="22"/>
      <c r="O275" s="22"/>
      <c r="P275" s="22"/>
      <c r="Q275" s="22"/>
      <c r="R275" s="22"/>
      <c r="S275" s="22"/>
      <c r="T275" s="22"/>
      <c r="U275" s="22"/>
    </row>
    <row r="276" spans="1:21" ht="12.75" customHeight="1" x14ac:dyDescent="0.2">
      <c r="A276" s="23"/>
      <c r="B276" s="23"/>
      <c r="C276" s="22"/>
      <c r="D276" s="22"/>
      <c r="E276" s="22"/>
      <c r="F276" s="22"/>
      <c r="G276" s="22"/>
      <c r="H276" s="22"/>
      <c r="I276" s="22"/>
      <c r="J276" s="22"/>
      <c r="K276" s="22"/>
      <c r="L276" s="22"/>
      <c r="M276" s="22"/>
      <c r="N276" s="22"/>
      <c r="O276" s="22"/>
      <c r="P276" s="22"/>
      <c r="Q276" s="22"/>
      <c r="R276" s="22"/>
      <c r="S276" s="22"/>
      <c r="T276" s="22"/>
      <c r="U276" s="22"/>
    </row>
    <row r="277" spans="1:21" ht="12.75" customHeight="1" x14ac:dyDescent="0.2">
      <c r="A277" s="23"/>
      <c r="B277" s="23"/>
      <c r="C277" s="22"/>
      <c r="D277" s="22"/>
      <c r="E277" s="22"/>
      <c r="F277" s="22"/>
      <c r="G277" s="22"/>
      <c r="H277" s="22"/>
      <c r="I277" s="22"/>
      <c r="J277" s="22"/>
      <c r="K277" s="22"/>
      <c r="L277" s="22"/>
      <c r="M277" s="22"/>
      <c r="N277" s="22"/>
      <c r="O277" s="22"/>
      <c r="P277" s="22"/>
      <c r="Q277" s="22"/>
      <c r="R277" s="22"/>
      <c r="S277" s="22"/>
      <c r="T277" s="22"/>
      <c r="U277" s="22"/>
    </row>
    <row r="278" spans="1:21" ht="12.75" customHeight="1" x14ac:dyDescent="0.2">
      <c r="A278" s="23"/>
      <c r="B278" s="23"/>
      <c r="C278" s="22"/>
      <c r="D278" s="22"/>
      <c r="E278" s="22"/>
      <c r="F278" s="22"/>
      <c r="G278" s="22"/>
      <c r="H278" s="22"/>
      <c r="I278" s="22"/>
      <c r="J278" s="22"/>
      <c r="K278" s="22"/>
      <c r="L278" s="22"/>
      <c r="M278" s="22"/>
      <c r="N278" s="22"/>
      <c r="O278" s="22"/>
      <c r="P278" s="22"/>
      <c r="Q278" s="22"/>
      <c r="R278" s="22"/>
      <c r="S278" s="22"/>
      <c r="T278" s="22"/>
      <c r="U278" s="22"/>
    </row>
    <row r="279" spans="1:21" ht="12.75" customHeight="1" x14ac:dyDescent="0.2">
      <c r="A279" s="23"/>
      <c r="B279" s="23"/>
      <c r="C279" s="22"/>
      <c r="D279" s="22"/>
      <c r="E279" s="22"/>
      <c r="F279" s="22"/>
      <c r="G279" s="22"/>
      <c r="H279" s="22"/>
      <c r="I279" s="22"/>
      <c r="J279" s="22"/>
      <c r="K279" s="22"/>
      <c r="L279" s="22"/>
      <c r="M279" s="22"/>
      <c r="N279" s="22"/>
      <c r="O279" s="22"/>
      <c r="P279" s="22"/>
      <c r="Q279" s="22"/>
      <c r="R279" s="22"/>
      <c r="S279" s="22"/>
      <c r="T279" s="22"/>
      <c r="U279" s="22"/>
    </row>
    <row r="280" spans="1:21" ht="12.75" customHeight="1" x14ac:dyDescent="0.2">
      <c r="A280" s="23"/>
      <c r="B280" s="23"/>
      <c r="C280" s="22"/>
      <c r="D280" s="22"/>
      <c r="E280" s="22"/>
      <c r="F280" s="22"/>
      <c r="G280" s="22"/>
      <c r="H280" s="22"/>
      <c r="I280" s="22"/>
      <c r="J280" s="22"/>
      <c r="K280" s="22"/>
      <c r="L280" s="22"/>
      <c r="M280" s="22"/>
      <c r="N280" s="22"/>
      <c r="O280" s="22"/>
      <c r="P280" s="22"/>
      <c r="Q280" s="22"/>
      <c r="R280" s="22"/>
      <c r="S280" s="22"/>
      <c r="T280" s="22"/>
      <c r="U280" s="22"/>
    </row>
    <row r="281" spans="1:21" ht="12.75" customHeight="1" x14ac:dyDescent="0.2">
      <c r="A281" s="23"/>
      <c r="B281" s="23"/>
      <c r="C281" s="22"/>
      <c r="D281" s="22"/>
      <c r="E281" s="22"/>
      <c r="F281" s="22"/>
      <c r="G281" s="22"/>
      <c r="H281" s="22"/>
      <c r="I281" s="22"/>
      <c r="J281" s="22"/>
      <c r="K281" s="22"/>
      <c r="L281" s="22"/>
      <c r="M281" s="22"/>
      <c r="N281" s="22"/>
      <c r="O281" s="22"/>
      <c r="P281" s="22"/>
      <c r="Q281" s="22"/>
      <c r="R281" s="22"/>
      <c r="S281" s="22"/>
      <c r="T281" s="22"/>
      <c r="U281" s="22"/>
    </row>
    <row r="282" spans="1:21" ht="12.75" customHeight="1" x14ac:dyDescent="0.2">
      <c r="A282" s="23"/>
      <c r="B282" s="23"/>
      <c r="C282" s="22"/>
      <c r="D282" s="22"/>
      <c r="E282" s="22"/>
      <c r="F282" s="22"/>
      <c r="G282" s="22"/>
      <c r="H282" s="22"/>
      <c r="I282" s="22"/>
      <c r="J282" s="22"/>
      <c r="K282" s="22"/>
      <c r="L282" s="22"/>
      <c r="M282" s="22"/>
      <c r="N282" s="22"/>
      <c r="O282" s="22"/>
      <c r="P282" s="22"/>
      <c r="Q282" s="22"/>
      <c r="R282" s="22"/>
      <c r="S282" s="22"/>
      <c r="T282" s="22"/>
      <c r="U282" s="22"/>
    </row>
    <row r="283" spans="1:21" ht="12.75" customHeight="1" x14ac:dyDescent="0.2">
      <c r="A283" s="23"/>
      <c r="B283" s="23"/>
      <c r="C283" s="22"/>
      <c r="D283" s="22"/>
      <c r="E283" s="22"/>
      <c r="F283" s="22"/>
      <c r="G283" s="22"/>
      <c r="H283" s="22"/>
      <c r="I283" s="22"/>
      <c r="J283" s="22"/>
      <c r="K283" s="22"/>
      <c r="L283" s="22"/>
      <c r="M283" s="22"/>
      <c r="N283" s="22"/>
      <c r="O283" s="22"/>
      <c r="P283" s="22"/>
      <c r="Q283" s="22"/>
      <c r="R283" s="22"/>
      <c r="S283" s="22"/>
      <c r="T283" s="22"/>
      <c r="U283" s="22"/>
    </row>
    <row r="284" spans="1:21" ht="12.75" customHeight="1" x14ac:dyDescent="0.2">
      <c r="A284" s="23"/>
      <c r="B284" s="23"/>
      <c r="C284" s="22"/>
      <c r="D284" s="22"/>
      <c r="E284" s="22"/>
      <c r="F284" s="22"/>
      <c r="G284" s="22"/>
      <c r="H284" s="22"/>
      <c r="I284" s="22"/>
      <c r="J284" s="22"/>
      <c r="K284" s="22"/>
      <c r="L284" s="22"/>
      <c r="M284" s="22"/>
      <c r="N284" s="22"/>
      <c r="O284" s="22"/>
      <c r="P284" s="22"/>
      <c r="Q284" s="22"/>
      <c r="R284" s="22"/>
      <c r="S284" s="22"/>
      <c r="T284" s="22"/>
      <c r="U284" s="22"/>
    </row>
    <row r="285" spans="1:21" ht="12.75" customHeight="1" x14ac:dyDescent="0.2">
      <c r="A285" s="23"/>
      <c r="B285" s="23"/>
      <c r="C285" s="22"/>
      <c r="D285" s="22"/>
      <c r="E285" s="22"/>
      <c r="F285" s="22"/>
      <c r="G285" s="22"/>
      <c r="H285" s="22"/>
      <c r="I285" s="22"/>
      <c r="J285" s="22"/>
      <c r="K285" s="22"/>
      <c r="L285" s="22"/>
      <c r="M285" s="22"/>
      <c r="N285" s="22"/>
      <c r="O285" s="22"/>
      <c r="P285" s="22"/>
      <c r="Q285" s="22"/>
      <c r="R285" s="22"/>
      <c r="S285" s="22"/>
      <c r="T285" s="22"/>
      <c r="U285" s="22"/>
    </row>
    <row r="286" spans="1:21" ht="12.75" customHeight="1" x14ac:dyDescent="0.2">
      <c r="A286" s="23"/>
      <c r="B286" s="23"/>
      <c r="C286" s="22"/>
      <c r="D286" s="22"/>
      <c r="E286" s="22"/>
      <c r="F286" s="22"/>
      <c r="G286" s="22"/>
      <c r="H286" s="22"/>
      <c r="I286" s="22"/>
      <c r="J286" s="22"/>
      <c r="K286" s="22"/>
      <c r="L286" s="22"/>
      <c r="M286" s="22"/>
      <c r="N286" s="22"/>
      <c r="O286" s="22"/>
      <c r="P286" s="22"/>
      <c r="Q286" s="22"/>
      <c r="R286" s="22"/>
      <c r="S286" s="22"/>
      <c r="T286" s="22"/>
      <c r="U286" s="22"/>
    </row>
    <row r="287" spans="1:21" ht="12.75" customHeight="1" x14ac:dyDescent="0.2">
      <c r="A287" s="23"/>
      <c r="B287" s="23"/>
      <c r="C287" s="22"/>
      <c r="D287" s="22"/>
      <c r="E287" s="22"/>
      <c r="F287" s="22"/>
      <c r="G287" s="22"/>
      <c r="H287" s="22"/>
      <c r="I287" s="22"/>
      <c r="J287" s="22"/>
      <c r="K287" s="22"/>
      <c r="L287" s="22"/>
      <c r="M287" s="22"/>
      <c r="N287" s="22"/>
      <c r="O287" s="22"/>
      <c r="P287" s="22"/>
      <c r="Q287" s="22"/>
      <c r="R287" s="22"/>
      <c r="S287" s="22"/>
      <c r="T287" s="22"/>
      <c r="U287" s="22"/>
    </row>
    <row r="288" spans="1:21" ht="12.75" customHeight="1" x14ac:dyDescent="0.2">
      <c r="A288" s="23"/>
      <c r="B288" s="23"/>
      <c r="C288" s="22"/>
      <c r="D288" s="22"/>
      <c r="E288" s="22"/>
      <c r="F288" s="22"/>
      <c r="G288" s="22"/>
      <c r="H288" s="22"/>
      <c r="I288" s="22"/>
      <c r="J288" s="22"/>
      <c r="K288" s="22"/>
      <c r="L288" s="22"/>
      <c r="M288" s="22"/>
      <c r="N288" s="22"/>
      <c r="O288" s="22"/>
      <c r="P288" s="22"/>
      <c r="Q288" s="22"/>
      <c r="R288" s="22"/>
      <c r="S288" s="22"/>
      <c r="T288" s="22"/>
      <c r="U288" s="22"/>
    </row>
    <row r="289" spans="1:21" ht="12.75" customHeight="1" x14ac:dyDescent="0.2">
      <c r="A289" s="23"/>
      <c r="B289" s="23"/>
      <c r="C289" s="22"/>
      <c r="D289" s="22"/>
      <c r="E289" s="22"/>
      <c r="F289" s="22"/>
      <c r="G289" s="22"/>
      <c r="H289" s="22"/>
      <c r="I289" s="22"/>
      <c r="J289" s="22"/>
      <c r="K289" s="22"/>
      <c r="L289" s="22"/>
      <c r="M289" s="22"/>
      <c r="N289" s="22"/>
      <c r="O289" s="22"/>
      <c r="P289" s="22"/>
      <c r="Q289" s="22"/>
      <c r="R289" s="22"/>
      <c r="S289" s="22"/>
      <c r="T289" s="22"/>
      <c r="U289" s="22"/>
    </row>
    <row r="290" spans="1:21" ht="12.75" customHeight="1" x14ac:dyDescent="0.2">
      <c r="A290" s="23"/>
      <c r="B290" s="23"/>
      <c r="C290" s="22"/>
      <c r="D290" s="22"/>
      <c r="E290" s="22"/>
      <c r="F290" s="22"/>
      <c r="G290" s="22"/>
      <c r="H290" s="22"/>
      <c r="I290" s="22"/>
      <c r="J290" s="22"/>
      <c r="K290" s="22"/>
      <c r="L290" s="22"/>
      <c r="M290" s="22"/>
      <c r="N290" s="22"/>
      <c r="O290" s="22"/>
      <c r="P290" s="22"/>
      <c r="Q290" s="22"/>
      <c r="R290" s="22"/>
      <c r="S290" s="22"/>
      <c r="T290" s="22"/>
      <c r="U290" s="22"/>
    </row>
    <row r="291" spans="1:21" ht="12.75" customHeight="1" x14ac:dyDescent="0.2">
      <c r="A291" s="23"/>
      <c r="B291" s="23"/>
      <c r="C291" s="22"/>
      <c r="D291" s="22"/>
      <c r="E291" s="22"/>
      <c r="F291" s="22"/>
      <c r="G291" s="22"/>
      <c r="H291" s="22"/>
      <c r="I291" s="22"/>
      <c r="J291" s="22"/>
      <c r="K291" s="22"/>
      <c r="L291" s="22"/>
      <c r="M291" s="22"/>
      <c r="N291" s="22"/>
      <c r="O291" s="22"/>
      <c r="P291" s="22"/>
      <c r="Q291" s="22"/>
      <c r="R291" s="22"/>
      <c r="S291" s="22"/>
      <c r="T291" s="22"/>
      <c r="U291" s="22"/>
    </row>
    <row r="292" spans="1:21" ht="12.75" customHeight="1" x14ac:dyDescent="0.2">
      <c r="A292" s="23"/>
      <c r="B292" s="23"/>
      <c r="C292" s="22"/>
      <c r="D292" s="22"/>
      <c r="E292" s="22"/>
      <c r="F292" s="22"/>
      <c r="G292" s="22"/>
      <c r="H292" s="22"/>
      <c r="I292" s="22"/>
      <c r="J292" s="22"/>
      <c r="K292" s="22"/>
      <c r="L292" s="22"/>
      <c r="M292" s="22"/>
      <c r="N292" s="22"/>
      <c r="O292" s="22"/>
      <c r="P292" s="22"/>
      <c r="Q292" s="22"/>
      <c r="R292" s="22"/>
      <c r="S292" s="22"/>
      <c r="T292" s="22"/>
      <c r="U292" s="22"/>
    </row>
    <row r="293" spans="1:21" ht="12.75" customHeight="1" x14ac:dyDescent="0.2">
      <c r="A293" s="23"/>
      <c r="B293" s="23"/>
      <c r="C293" s="22"/>
      <c r="D293" s="22"/>
      <c r="E293" s="22"/>
      <c r="F293" s="22"/>
      <c r="G293" s="22"/>
      <c r="H293" s="22"/>
      <c r="I293" s="22"/>
      <c r="J293" s="22"/>
      <c r="K293" s="22"/>
      <c r="L293" s="22"/>
      <c r="M293" s="22"/>
      <c r="N293" s="22"/>
      <c r="O293" s="22"/>
      <c r="P293" s="22"/>
      <c r="Q293" s="22"/>
      <c r="R293" s="22"/>
      <c r="S293" s="22"/>
      <c r="T293" s="22"/>
      <c r="U293" s="22"/>
    </row>
    <row r="294" spans="1:21" ht="12.75" customHeight="1" x14ac:dyDescent="0.2">
      <c r="A294" s="23"/>
      <c r="B294" s="23"/>
      <c r="C294" s="22"/>
      <c r="D294" s="22"/>
      <c r="E294" s="22"/>
      <c r="F294" s="22"/>
      <c r="G294" s="22"/>
      <c r="H294" s="22"/>
      <c r="I294" s="22"/>
      <c r="J294" s="22"/>
      <c r="K294" s="22"/>
      <c r="L294" s="22"/>
      <c r="M294" s="22"/>
      <c r="N294" s="22"/>
      <c r="O294" s="22"/>
      <c r="P294" s="22"/>
      <c r="Q294" s="22"/>
      <c r="R294" s="22"/>
      <c r="S294" s="22"/>
      <c r="T294" s="22"/>
      <c r="U294" s="22"/>
    </row>
    <row r="295" spans="1:21" ht="12.75" customHeight="1" x14ac:dyDescent="0.2">
      <c r="A295" s="23"/>
      <c r="B295" s="23"/>
      <c r="C295" s="22"/>
      <c r="D295" s="22"/>
      <c r="E295" s="22"/>
      <c r="F295" s="22"/>
      <c r="G295" s="22"/>
      <c r="H295" s="22"/>
      <c r="I295" s="22"/>
      <c r="J295" s="22"/>
      <c r="K295" s="22"/>
      <c r="L295" s="22"/>
      <c r="M295" s="22"/>
      <c r="N295" s="22"/>
      <c r="O295" s="22"/>
      <c r="P295" s="22"/>
      <c r="Q295" s="22"/>
      <c r="R295" s="22"/>
      <c r="S295" s="22"/>
      <c r="T295" s="22"/>
      <c r="U295" s="22"/>
    </row>
    <row r="296" spans="1:21" ht="12.75" customHeight="1" x14ac:dyDescent="0.2">
      <c r="A296" s="23"/>
      <c r="B296" s="23"/>
      <c r="C296" s="22"/>
      <c r="D296" s="22"/>
      <c r="E296" s="22"/>
      <c r="F296" s="22"/>
      <c r="G296" s="22"/>
      <c r="H296" s="22"/>
      <c r="I296" s="22"/>
      <c r="J296" s="22"/>
      <c r="K296" s="22"/>
      <c r="L296" s="22"/>
      <c r="M296" s="22"/>
      <c r="N296" s="22"/>
      <c r="O296" s="22"/>
      <c r="P296" s="22"/>
      <c r="Q296" s="22"/>
      <c r="R296" s="22"/>
      <c r="S296" s="22"/>
      <c r="T296" s="22"/>
      <c r="U296" s="22"/>
    </row>
    <row r="297" spans="1:21" ht="12.75" customHeight="1" x14ac:dyDescent="0.2">
      <c r="A297" s="23"/>
      <c r="B297" s="23"/>
      <c r="C297" s="22"/>
      <c r="D297" s="22"/>
      <c r="E297" s="22"/>
      <c r="F297" s="22"/>
      <c r="G297" s="22"/>
      <c r="H297" s="22"/>
      <c r="I297" s="22"/>
      <c r="J297" s="22"/>
      <c r="K297" s="22"/>
      <c r="L297" s="22"/>
      <c r="M297" s="22"/>
      <c r="N297" s="22"/>
      <c r="O297" s="22"/>
      <c r="P297" s="22"/>
      <c r="Q297" s="22"/>
      <c r="R297" s="22"/>
      <c r="S297" s="22"/>
      <c r="T297" s="22"/>
      <c r="U297" s="22"/>
    </row>
    <row r="298" spans="1:21" ht="12.75" customHeight="1" x14ac:dyDescent="0.2">
      <c r="A298" s="23"/>
      <c r="B298" s="23"/>
      <c r="C298" s="22"/>
      <c r="D298" s="22"/>
      <c r="E298" s="22"/>
      <c r="F298" s="22"/>
      <c r="G298" s="22"/>
      <c r="H298" s="22"/>
      <c r="I298" s="22"/>
      <c r="J298" s="22"/>
      <c r="K298" s="22"/>
      <c r="L298" s="22"/>
      <c r="M298" s="22"/>
      <c r="N298" s="22"/>
      <c r="O298" s="22"/>
      <c r="P298" s="22"/>
      <c r="Q298" s="22"/>
      <c r="R298" s="22"/>
      <c r="S298" s="22"/>
      <c r="T298" s="22"/>
      <c r="U298" s="22"/>
    </row>
    <row r="299" spans="1:21" ht="12.75" customHeight="1" x14ac:dyDescent="0.2">
      <c r="A299" s="23"/>
      <c r="B299" s="23"/>
      <c r="C299" s="22"/>
      <c r="D299" s="22"/>
      <c r="E299" s="22"/>
      <c r="F299" s="22"/>
      <c r="G299" s="22"/>
      <c r="H299" s="22"/>
      <c r="I299" s="22"/>
      <c r="J299" s="22"/>
      <c r="K299" s="22"/>
      <c r="L299" s="22"/>
      <c r="M299" s="22"/>
      <c r="N299" s="22"/>
      <c r="O299" s="22"/>
      <c r="P299" s="22"/>
      <c r="Q299" s="22"/>
      <c r="R299" s="22"/>
      <c r="S299" s="22"/>
      <c r="T299" s="22"/>
      <c r="U299" s="22"/>
    </row>
    <row r="300" spans="1:21" ht="12.75" customHeight="1" x14ac:dyDescent="0.2">
      <c r="A300" s="23"/>
      <c r="B300" s="23"/>
      <c r="C300" s="22"/>
      <c r="D300" s="22"/>
      <c r="E300" s="22"/>
      <c r="F300" s="22"/>
      <c r="G300" s="22"/>
      <c r="H300" s="22"/>
      <c r="I300" s="22"/>
      <c r="J300" s="22"/>
      <c r="K300" s="22"/>
      <c r="L300" s="22"/>
      <c r="M300" s="22"/>
      <c r="N300" s="22"/>
      <c r="O300" s="22"/>
      <c r="P300" s="22"/>
      <c r="Q300" s="22"/>
      <c r="R300" s="22"/>
      <c r="S300" s="22"/>
      <c r="T300" s="22"/>
      <c r="U300" s="22"/>
    </row>
    <row r="301" spans="1:21" ht="12.75" customHeight="1" x14ac:dyDescent="0.2">
      <c r="A301" s="23"/>
      <c r="B301" s="23"/>
      <c r="C301" s="22"/>
      <c r="D301" s="22"/>
      <c r="E301" s="22"/>
      <c r="F301" s="22"/>
      <c r="G301" s="22"/>
      <c r="H301" s="22"/>
      <c r="I301" s="22"/>
      <c r="J301" s="22"/>
      <c r="K301" s="22"/>
      <c r="L301" s="22"/>
      <c r="M301" s="22"/>
      <c r="N301" s="22"/>
      <c r="O301" s="22"/>
      <c r="P301" s="22"/>
      <c r="Q301" s="22"/>
      <c r="R301" s="22"/>
      <c r="S301" s="22"/>
      <c r="T301" s="22"/>
      <c r="U301" s="22"/>
    </row>
    <row r="302" spans="1:21" ht="12.75" customHeight="1" x14ac:dyDescent="0.2">
      <c r="A302" s="23"/>
      <c r="B302" s="23"/>
      <c r="C302" s="22"/>
      <c r="D302" s="22"/>
      <c r="E302" s="22"/>
      <c r="F302" s="22"/>
      <c r="G302" s="22"/>
      <c r="H302" s="22"/>
      <c r="I302" s="22"/>
      <c r="J302" s="22"/>
      <c r="K302" s="22"/>
      <c r="L302" s="22"/>
      <c r="M302" s="22"/>
      <c r="N302" s="22"/>
      <c r="O302" s="22"/>
      <c r="P302" s="22"/>
      <c r="Q302" s="22"/>
      <c r="R302" s="22"/>
      <c r="S302" s="22"/>
      <c r="T302" s="22"/>
      <c r="U302" s="22"/>
    </row>
    <row r="303" spans="1:21" ht="12.75" customHeight="1" x14ac:dyDescent="0.2">
      <c r="A303" s="23"/>
      <c r="B303" s="23"/>
      <c r="C303" s="22"/>
      <c r="D303" s="22"/>
      <c r="E303" s="22"/>
      <c r="F303" s="22"/>
      <c r="G303" s="22"/>
      <c r="H303" s="22"/>
      <c r="I303" s="22"/>
      <c r="J303" s="22"/>
      <c r="K303" s="22"/>
      <c r="L303" s="22"/>
      <c r="M303" s="22"/>
      <c r="N303" s="22"/>
      <c r="O303" s="22"/>
      <c r="P303" s="22"/>
      <c r="Q303" s="22"/>
      <c r="R303" s="22"/>
      <c r="S303" s="22"/>
      <c r="T303" s="22"/>
      <c r="U303" s="22"/>
    </row>
    <row r="304" spans="1:21" ht="12.75" customHeight="1" x14ac:dyDescent="0.2">
      <c r="A304" s="23"/>
      <c r="B304" s="23"/>
      <c r="C304" s="22"/>
      <c r="D304" s="22"/>
      <c r="E304" s="22"/>
      <c r="F304" s="22"/>
      <c r="G304" s="22"/>
      <c r="H304" s="22"/>
      <c r="I304" s="22"/>
      <c r="J304" s="22"/>
      <c r="K304" s="22"/>
      <c r="L304" s="22"/>
      <c r="M304" s="22"/>
      <c r="N304" s="22"/>
      <c r="O304" s="22"/>
      <c r="P304" s="22"/>
      <c r="Q304" s="22"/>
      <c r="R304" s="22"/>
      <c r="S304" s="22"/>
      <c r="T304" s="22"/>
      <c r="U304" s="22"/>
    </row>
    <row r="305" spans="1:21" ht="12.75" customHeight="1" x14ac:dyDescent="0.2">
      <c r="A305" s="23"/>
      <c r="B305" s="23"/>
      <c r="C305" s="22"/>
      <c r="D305" s="22"/>
      <c r="E305" s="22"/>
      <c r="F305" s="22"/>
      <c r="G305" s="22"/>
      <c r="H305" s="22"/>
      <c r="I305" s="22"/>
      <c r="J305" s="22"/>
      <c r="K305" s="22"/>
      <c r="L305" s="22"/>
      <c r="M305" s="22"/>
      <c r="N305" s="22"/>
      <c r="O305" s="22"/>
      <c r="P305" s="22"/>
      <c r="Q305" s="22"/>
      <c r="R305" s="22"/>
      <c r="S305" s="22"/>
      <c r="T305" s="22"/>
      <c r="U305" s="22"/>
    </row>
    <row r="306" spans="1:21" ht="12.75" customHeight="1" x14ac:dyDescent="0.2">
      <c r="A306" s="23"/>
      <c r="B306" s="23"/>
      <c r="C306" s="22"/>
      <c r="D306" s="22"/>
      <c r="E306" s="22"/>
      <c r="F306" s="22"/>
      <c r="G306" s="22"/>
      <c r="H306" s="22"/>
      <c r="I306" s="22"/>
      <c r="J306" s="22"/>
      <c r="K306" s="22"/>
      <c r="L306" s="22"/>
      <c r="M306" s="22"/>
      <c r="N306" s="22"/>
      <c r="O306" s="22"/>
      <c r="P306" s="22"/>
      <c r="Q306" s="22"/>
      <c r="R306" s="22"/>
      <c r="S306" s="22"/>
      <c r="T306" s="22"/>
      <c r="U306" s="22"/>
    </row>
    <row r="307" spans="1:21" ht="12.75" customHeight="1" x14ac:dyDescent="0.2">
      <c r="A307" s="23"/>
      <c r="B307" s="23"/>
      <c r="C307" s="22"/>
      <c r="D307" s="22"/>
      <c r="E307" s="22"/>
      <c r="F307" s="22"/>
      <c r="G307" s="22"/>
      <c r="H307" s="22"/>
      <c r="I307" s="22"/>
      <c r="J307" s="22"/>
      <c r="K307" s="22"/>
      <c r="L307" s="22"/>
      <c r="M307" s="22"/>
      <c r="N307" s="22"/>
      <c r="O307" s="22"/>
      <c r="P307" s="22"/>
      <c r="Q307" s="22"/>
      <c r="R307" s="22"/>
      <c r="S307" s="22"/>
      <c r="T307" s="22"/>
      <c r="U307" s="22"/>
    </row>
    <row r="308" spans="1:21" ht="12.75" customHeight="1" x14ac:dyDescent="0.2">
      <c r="A308" s="23"/>
      <c r="B308" s="23"/>
      <c r="C308" s="22"/>
      <c r="D308" s="22"/>
      <c r="E308" s="22"/>
      <c r="F308" s="22"/>
      <c r="G308" s="22"/>
      <c r="H308" s="22"/>
      <c r="I308" s="22"/>
      <c r="J308" s="22"/>
      <c r="K308" s="22"/>
      <c r="L308" s="22"/>
      <c r="M308" s="22"/>
      <c r="N308" s="22"/>
      <c r="O308" s="22"/>
      <c r="P308" s="22"/>
      <c r="Q308" s="22"/>
      <c r="R308" s="22"/>
      <c r="S308" s="22"/>
      <c r="T308" s="22"/>
      <c r="U308" s="22"/>
    </row>
    <row r="309" spans="1:21" ht="12.75" customHeight="1" x14ac:dyDescent="0.2">
      <c r="A309" s="23"/>
      <c r="B309" s="23"/>
      <c r="C309" s="22"/>
      <c r="D309" s="22"/>
      <c r="E309" s="22"/>
      <c r="F309" s="22"/>
      <c r="G309" s="22"/>
      <c r="H309" s="22"/>
      <c r="I309" s="22"/>
      <c r="J309" s="22"/>
      <c r="K309" s="22"/>
      <c r="L309" s="22"/>
      <c r="M309" s="22"/>
      <c r="N309" s="22"/>
      <c r="O309" s="22"/>
      <c r="P309" s="22"/>
      <c r="Q309" s="22"/>
      <c r="R309" s="22"/>
      <c r="S309" s="22"/>
      <c r="T309" s="22"/>
      <c r="U309" s="22"/>
    </row>
    <row r="310" spans="1:21" ht="12.75" customHeight="1" x14ac:dyDescent="0.2">
      <c r="A310" s="23"/>
      <c r="B310" s="23"/>
      <c r="C310" s="22"/>
      <c r="D310" s="22"/>
      <c r="E310" s="22"/>
      <c r="F310" s="22"/>
      <c r="G310" s="22"/>
      <c r="H310" s="22"/>
      <c r="I310" s="22"/>
      <c r="J310" s="22"/>
      <c r="K310" s="22"/>
      <c r="L310" s="22"/>
      <c r="M310" s="22"/>
      <c r="N310" s="22"/>
      <c r="O310" s="22"/>
      <c r="P310" s="22"/>
      <c r="Q310" s="22"/>
      <c r="R310" s="22"/>
      <c r="S310" s="22"/>
      <c r="T310" s="22"/>
      <c r="U310" s="22"/>
    </row>
    <row r="311" spans="1:21" ht="12.75" customHeight="1" x14ac:dyDescent="0.2">
      <c r="A311" s="23"/>
      <c r="B311" s="23"/>
      <c r="C311" s="22"/>
      <c r="D311" s="22"/>
      <c r="E311" s="22"/>
      <c r="F311" s="22"/>
      <c r="G311" s="22"/>
      <c r="H311" s="22"/>
      <c r="I311" s="22"/>
      <c r="J311" s="22"/>
      <c r="K311" s="22"/>
      <c r="L311" s="22"/>
      <c r="M311" s="22"/>
      <c r="N311" s="22"/>
      <c r="O311" s="22"/>
      <c r="P311" s="22"/>
      <c r="Q311" s="22"/>
      <c r="R311" s="22"/>
      <c r="S311" s="22"/>
      <c r="T311" s="22"/>
      <c r="U311" s="22"/>
    </row>
    <row r="312" spans="1:21" ht="12.75" customHeight="1" x14ac:dyDescent="0.2">
      <c r="A312" s="23"/>
      <c r="B312" s="23"/>
      <c r="C312" s="22"/>
      <c r="D312" s="22"/>
      <c r="E312" s="22"/>
      <c r="F312" s="22"/>
      <c r="G312" s="22"/>
      <c r="H312" s="22"/>
      <c r="I312" s="22"/>
      <c r="J312" s="22"/>
      <c r="K312" s="22"/>
      <c r="L312" s="22"/>
      <c r="M312" s="22"/>
      <c r="N312" s="22"/>
      <c r="O312" s="22"/>
      <c r="P312" s="22"/>
      <c r="Q312" s="22"/>
      <c r="R312" s="22"/>
      <c r="S312" s="22"/>
      <c r="T312" s="22"/>
      <c r="U312" s="22"/>
    </row>
    <row r="313" spans="1:21" ht="12.75" customHeight="1" x14ac:dyDescent="0.2">
      <c r="A313" s="23"/>
      <c r="B313" s="23"/>
      <c r="C313" s="22"/>
      <c r="D313" s="22"/>
      <c r="E313" s="22"/>
      <c r="F313" s="22"/>
      <c r="G313" s="22"/>
      <c r="H313" s="22"/>
      <c r="I313" s="22"/>
      <c r="J313" s="22"/>
      <c r="K313" s="22"/>
      <c r="L313" s="22"/>
      <c r="M313" s="22"/>
      <c r="N313" s="22"/>
      <c r="O313" s="22"/>
      <c r="P313" s="22"/>
      <c r="Q313" s="22"/>
      <c r="R313" s="22"/>
      <c r="S313" s="22"/>
      <c r="T313" s="22"/>
      <c r="U313" s="22"/>
    </row>
    <row r="314" spans="1:21" ht="12.75" customHeight="1" x14ac:dyDescent="0.2">
      <c r="A314" s="23"/>
      <c r="B314" s="23"/>
      <c r="C314" s="22"/>
      <c r="D314" s="22"/>
      <c r="E314" s="22"/>
      <c r="F314" s="22"/>
      <c r="G314" s="22"/>
      <c r="H314" s="22"/>
      <c r="I314" s="22"/>
      <c r="J314" s="22"/>
      <c r="K314" s="22"/>
      <c r="L314" s="22"/>
      <c r="M314" s="22"/>
      <c r="N314" s="22"/>
      <c r="O314" s="22"/>
      <c r="P314" s="22"/>
      <c r="Q314" s="22"/>
      <c r="R314" s="22"/>
      <c r="S314" s="22"/>
      <c r="T314" s="22"/>
      <c r="U314" s="22"/>
    </row>
    <row r="315" spans="1:21" ht="12.75" customHeight="1" x14ac:dyDescent="0.2">
      <c r="A315" s="23"/>
      <c r="B315" s="23"/>
      <c r="C315" s="22"/>
      <c r="D315" s="22"/>
      <c r="E315" s="22"/>
      <c r="F315" s="22"/>
      <c r="G315" s="22"/>
      <c r="H315" s="22"/>
      <c r="I315" s="22"/>
      <c r="J315" s="22"/>
      <c r="K315" s="22"/>
      <c r="L315" s="22"/>
      <c r="M315" s="22"/>
      <c r="N315" s="22"/>
      <c r="O315" s="22"/>
      <c r="P315" s="22"/>
      <c r="Q315" s="22"/>
      <c r="R315" s="22"/>
      <c r="S315" s="22"/>
      <c r="T315" s="22"/>
      <c r="U315" s="22"/>
    </row>
    <row r="316" spans="1:21" ht="12.75" customHeight="1" x14ac:dyDescent="0.2">
      <c r="A316" s="23"/>
      <c r="B316" s="23"/>
      <c r="C316" s="22"/>
      <c r="D316" s="22"/>
      <c r="E316" s="22"/>
      <c r="F316" s="22"/>
      <c r="G316" s="22"/>
      <c r="H316" s="22"/>
      <c r="I316" s="22"/>
      <c r="J316" s="22"/>
      <c r="K316" s="22"/>
      <c r="L316" s="22"/>
      <c r="M316" s="22"/>
      <c r="N316" s="22"/>
      <c r="O316" s="22"/>
      <c r="P316" s="22"/>
      <c r="Q316" s="22"/>
      <c r="R316" s="22"/>
      <c r="S316" s="22"/>
      <c r="T316" s="22"/>
      <c r="U316" s="22"/>
    </row>
    <row r="317" spans="1:21" ht="12.75" customHeight="1" x14ac:dyDescent="0.2">
      <c r="A317" s="23"/>
      <c r="B317" s="23"/>
      <c r="C317" s="22"/>
      <c r="D317" s="22"/>
      <c r="E317" s="22"/>
      <c r="F317" s="22"/>
      <c r="G317" s="22"/>
      <c r="H317" s="22"/>
      <c r="I317" s="22"/>
      <c r="J317" s="22"/>
      <c r="K317" s="22"/>
      <c r="L317" s="22"/>
      <c r="M317" s="22"/>
      <c r="N317" s="22"/>
      <c r="O317" s="22"/>
      <c r="P317" s="22"/>
      <c r="Q317" s="22"/>
      <c r="R317" s="22"/>
      <c r="S317" s="22"/>
      <c r="T317" s="22"/>
      <c r="U317" s="22"/>
    </row>
    <row r="318" spans="1:21" ht="12.75" customHeight="1" x14ac:dyDescent="0.2">
      <c r="A318" s="23"/>
      <c r="B318" s="23"/>
      <c r="C318" s="22"/>
      <c r="D318" s="22"/>
      <c r="E318" s="22"/>
      <c r="F318" s="22"/>
      <c r="G318" s="22"/>
      <c r="H318" s="22"/>
      <c r="I318" s="22"/>
      <c r="J318" s="22"/>
      <c r="K318" s="22"/>
      <c r="L318" s="22"/>
      <c r="M318" s="22"/>
      <c r="N318" s="22"/>
      <c r="O318" s="22"/>
      <c r="P318" s="22"/>
      <c r="Q318" s="22"/>
      <c r="R318" s="22"/>
      <c r="S318" s="22"/>
      <c r="T318" s="22"/>
      <c r="U318" s="22"/>
    </row>
    <row r="319" spans="1:21" ht="12.75" customHeight="1" x14ac:dyDescent="0.2">
      <c r="A319" s="23"/>
      <c r="B319" s="23"/>
      <c r="C319" s="22"/>
      <c r="D319" s="22"/>
      <c r="E319" s="22"/>
      <c r="F319" s="22"/>
      <c r="G319" s="22"/>
      <c r="H319" s="22"/>
      <c r="I319" s="22"/>
      <c r="J319" s="22"/>
      <c r="K319" s="22"/>
      <c r="L319" s="22"/>
      <c r="M319" s="22"/>
      <c r="N319" s="22"/>
      <c r="O319" s="22"/>
      <c r="P319" s="22"/>
      <c r="Q319" s="22"/>
      <c r="R319" s="22"/>
      <c r="S319" s="22"/>
      <c r="T319" s="22"/>
      <c r="U319" s="22"/>
    </row>
    <row r="320" spans="1:21" ht="12.75" customHeight="1" x14ac:dyDescent="0.2">
      <c r="A320" s="23"/>
      <c r="B320" s="23"/>
      <c r="C320" s="22"/>
      <c r="D320" s="22"/>
      <c r="E320" s="22"/>
      <c r="F320" s="22"/>
      <c r="G320" s="22"/>
      <c r="H320" s="22"/>
      <c r="I320" s="22"/>
      <c r="J320" s="22"/>
      <c r="K320" s="22"/>
      <c r="L320" s="22"/>
      <c r="M320" s="22"/>
      <c r="N320" s="22"/>
      <c r="O320" s="22"/>
      <c r="P320" s="22"/>
      <c r="Q320" s="22"/>
      <c r="R320" s="22"/>
      <c r="S320" s="22"/>
      <c r="T320" s="22"/>
      <c r="U320" s="22"/>
    </row>
    <row r="321" spans="1:21" ht="12.75" customHeight="1" x14ac:dyDescent="0.2">
      <c r="A321" s="23"/>
      <c r="B321" s="23"/>
      <c r="C321" s="22"/>
      <c r="D321" s="22"/>
      <c r="E321" s="22"/>
      <c r="F321" s="22"/>
      <c r="G321" s="22"/>
      <c r="H321" s="22"/>
      <c r="I321" s="22"/>
      <c r="J321" s="22"/>
      <c r="K321" s="22"/>
      <c r="L321" s="22"/>
      <c r="M321" s="22"/>
      <c r="N321" s="22"/>
      <c r="O321" s="22"/>
      <c r="P321" s="22"/>
      <c r="Q321" s="22"/>
      <c r="R321" s="22"/>
      <c r="S321" s="22"/>
      <c r="T321" s="22"/>
      <c r="U321" s="22"/>
    </row>
    <row r="322" spans="1:21" ht="12.75" customHeight="1" x14ac:dyDescent="0.2">
      <c r="A322" s="23"/>
      <c r="B322" s="23"/>
      <c r="C322" s="22"/>
      <c r="D322" s="22"/>
      <c r="E322" s="22"/>
      <c r="F322" s="22"/>
      <c r="G322" s="22"/>
      <c r="H322" s="22"/>
      <c r="I322" s="22"/>
      <c r="J322" s="22"/>
      <c r="K322" s="22"/>
      <c r="L322" s="22"/>
      <c r="M322" s="22"/>
      <c r="N322" s="22"/>
      <c r="O322" s="22"/>
      <c r="P322" s="22"/>
      <c r="Q322" s="22"/>
      <c r="R322" s="22"/>
      <c r="S322" s="22"/>
      <c r="T322" s="22"/>
      <c r="U322" s="22"/>
    </row>
    <row r="323" spans="1:21" ht="12.75" customHeight="1" x14ac:dyDescent="0.2">
      <c r="A323" s="23"/>
      <c r="B323" s="23"/>
      <c r="C323" s="22"/>
      <c r="D323" s="22"/>
      <c r="E323" s="22"/>
      <c r="F323" s="22"/>
      <c r="G323" s="22"/>
      <c r="H323" s="22"/>
      <c r="I323" s="22"/>
      <c r="J323" s="22"/>
      <c r="K323" s="22"/>
      <c r="L323" s="22"/>
      <c r="M323" s="22"/>
      <c r="N323" s="22"/>
      <c r="O323" s="22"/>
      <c r="P323" s="22"/>
      <c r="Q323" s="22"/>
      <c r="R323" s="22"/>
      <c r="S323" s="22"/>
      <c r="T323" s="22"/>
      <c r="U323" s="22"/>
    </row>
    <row r="324" spans="1:21" ht="12.75" customHeight="1" x14ac:dyDescent="0.2">
      <c r="A324" s="23"/>
      <c r="B324" s="23"/>
      <c r="C324" s="22"/>
      <c r="D324" s="22"/>
      <c r="E324" s="22"/>
      <c r="F324" s="22"/>
      <c r="G324" s="22"/>
      <c r="H324" s="22"/>
      <c r="I324" s="22"/>
      <c r="J324" s="22"/>
      <c r="K324" s="22"/>
      <c r="L324" s="22"/>
      <c r="M324" s="22"/>
      <c r="N324" s="22"/>
      <c r="O324" s="22"/>
      <c r="P324" s="22"/>
      <c r="Q324" s="22"/>
      <c r="R324" s="22"/>
      <c r="S324" s="22"/>
      <c r="T324" s="22"/>
      <c r="U324" s="22"/>
    </row>
    <row r="325" spans="1:21" ht="12.75" customHeight="1" x14ac:dyDescent="0.2">
      <c r="A325" s="23"/>
      <c r="B325" s="23"/>
      <c r="C325" s="22"/>
      <c r="D325" s="22"/>
      <c r="E325" s="22"/>
      <c r="F325" s="22"/>
      <c r="G325" s="22"/>
      <c r="H325" s="22"/>
      <c r="I325" s="22"/>
      <c r="J325" s="22"/>
      <c r="K325" s="22"/>
      <c r="L325" s="22"/>
      <c r="M325" s="22"/>
      <c r="N325" s="22"/>
      <c r="O325" s="22"/>
      <c r="P325" s="22"/>
      <c r="Q325" s="22"/>
      <c r="R325" s="22"/>
      <c r="S325" s="22"/>
      <c r="T325" s="22"/>
      <c r="U325" s="22"/>
    </row>
    <row r="326" spans="1:21" ht="12.75" customHeight="1" x14ac:dyDescent="0.2">
      <c r="A326" s="23"/>
      <c r="B326" s="23"/>
      <c r="C326" s="22"/>
      <c r="D326" s="22"/>
      <c r="E326" s="22"/>
      <c r="F326" s="22"/>
      <c r="G326" s="22"/>
      <c r="H326" s="22"/>
      <c r="I326" s="22"/>
      <c r="J326" s="22"/>
      <c r="K326" s="22"/>
      <c r="L326" s="22"/>
      <c r="M326" s="22"/>
      <c r="N326" s="22"/>
      <c r="O326" s="22"/>
      <c r="P326" s="22"/>
      <c r="Q326" s="22"/>
      <c r="R326" s="22"/>
      <c r="S326" s="22"/>
      <c r="T326" s="22"/>
      <c r="U326" s="22"/>
    </row>
    <row r="327" spans="1:21" ht="12.75" customHeight="1" x14ac:dyDescent="0.2">
      <c r="A327" s="23"/>
      <c r="B327" s="23"/>
      <c r="C327" s="22"/>
      <c r="D327" s="22"/>
      <c r="E327" s="22"/>
      <c r="F327" s="22"/>
      <c r="G327" s="22"/>
      <c r="H327" s="22"/>
      <c r="I327" s="22"/>
      <c r="J327" s="22"/>
      <c r="K327" s="22"/>
      <c r="L327" s="22"/>
      <c r="M327" s="22"/>
      <c r="N327" s="22"/>
      <c r="O327" s="22"/>
      <c r="P327" s="22"/>
      <c r="Q327" s="22"/>
      <c r="R327" s="22"/>
      <c r="S327" s="22"/>
      <c r="T327" s="22"/>
      <c r="U327" s="22"/>
    </row>
    <row r="328" spans="1:21" ht="12.75" customHeight="1" x14ac:dyDescent="0.2">
      <c r="A328" s="23"/>
      <c r="B328" s="23"/>
      <c r="C328" s="22"/>
      <c r="D328" s="22"/>
      <c r="E328" s="22"/>
      <c r="F328" s="22"/>
      <c r="G328" s="22"/>
      <c r="H328" s="22"/>
      <c r="I328" s="22"/>
      <c r="J328" s="22"/>
      <c r="K328" s="22"/>
      <c r="L328" s="22"/>
      <c r="M328" s="22"/>
      <c r="N328" s="22"/>
      <c r="O328" s="22"/>
      <c r="P328" s="22"/>
      <c r="Q328" s="22"/>
      <c r="R328" s="22"/>
      <c r="S328" s="22"/>
      <c r="T328" s="22"/>
      <c r="U328" s="22"/>
    </row>
    <row r="329" spans="1:21" ht="12.75" customHeight="1" x14ac:dyDescent="0.2">
      <c r="A329" s="23"/>
      <c r="B329" s="23"/>
      <c r="C329" s="22"/>
      <c r="D329" s="22"/>
      <c r="E329" s="22"/>
      <c r="F329" s="22"/>
      <c r="G329" s="22"/>
      <c r="H329" s="22"/>
      <c r="I329" s="22"/>
      <c r="J329" s="22"/>
      <c r="K329" s="22"/>
      <c r="L329" s="22"/>
      <c r="M329" s="22"/>
      <c r="N329" s="22"/>
      <c r="O329" s="22"/>
      <c r="P329" s="22"/>
      <c r="Q329" s="22"/>
      <c r="R329" s="22"/>
      <c r="S329" s="22"/>
      <c r="T329" s="22"/>
      <c r="U329" s="22"/>
    </row>
    <row r="330" spans="1:21" ht="12.75" customHeight="1" x14ac:dyDescent="0.2">
      <c r="A330" s="23"/>
      <c r="B330" s="23"/>
      <c r="C330" s="22"/>
      <c r="D330" s="22"/>
      <c r="E330" s="22"/>
      <c r="F330" s="22"/>
      <c r="G330" s="22"/>
      <c r="H330" s="22"/>
      <c r="I330" s="22"/>
      <c r="J330" s="22"/>
      <c r="K330" s="22"/>
      <c r="L330" s="22"/>
      <c r="M330" s="22"/>
      <c r="N330" s="22"/>
      <c r="O330" s="22"/>
      <c r="P330" s="22"/>
      <c r="Q330" s="22"/>
      <c r="R330" s="22"/>
      <c r="S330" s="22"/>
      <c r="T330" s="22"/>
      <c r="U330" s="22"/>
    </row>
    <row r="331" spans="1:21" ht="12.75" customHeight="1" x14ac:dyDescent="0.2">
      <c r="A331" s="23"/>
      <c r="B331" s="23"/>
      <c r="C331" s="22"/>
      <c r="D331" s="22"/>
      <c r="E331" s="22"/>
      <c r="F331" s="22"/>
      <c r="G331" s="22"/>
      <c r="H331" s="22"/>
      <c r="I331" s="22"/>
      <c r="J331" s="22"/>
      <c r="K331" s="22"/>
      <c r="L331" s="22"/>
      <c r="M331" s="22"/>
      <c r="N331" s="22"/>
      <c r="O331" s="22"/>
      <c r="P331" s="22"/>
      <c r="Q331" s="22"/>
      <c r="R331" s="22"/>
      <c r="S331" s="22"/>
      <c r="T331" s="22"/>
      <c r="U331" s="22"/>
    </row>
    <row r="332" spans="1:21" ht="12.75" customHeight="1" x14ac:dyDescent="0.2">
      <c r="A332" s="23"/>
      <c r="B332" s="23"/>
      <c r="C332" s="22"/>
      <c r="D332" s="22"/>
      <c r="E332" s="22"/>
      <c r="F332" s="22"/>
      <c r="G332" s="22"/>
      <c r="H332" s="22"/>
      <c r="I332" s="22"/>
      <c r="J332" s="22"/>
      <c r="K332" s="22"/>
      <c r="L332" s="22"/>
      <c r="M332" s="22"/>
      <c r="N332" s="22"/>
      <c r="O332" s="22"/>
      <c r="P332" s="22"/>
      <c r="Q332" s="22"/>
      <c r="R332" s="22"/>
      <c r="S332" s="22"/>
      <c r="T332" s="22"/>
      <c r="U332" s="22"/>
    </row>
    <row r="333" spans="1:21" ht="12.75" customHeight="1" x14ac:dyDescent="0.2">
      <c r="A333" s="23"/>
      <c r="B333" s="23"/>
      <c r="C333" s="22"/>
      <c r="D333" s="22"/>
      <c r="E333" s="22"/>
      <c r="F333" s="22"/>
      <c r="G333" s="22"/>
      <c r="H333" s="22"/>
      <c r="I333" s="22"/>
      <c r="J333" s="22"/>
      <c r="K333" s="22"/>
      <c r="L333" s="22"/>
      <c r="M333" s="22"/>
      <c r="N333" s="22"/>
      <c r="O333" s="22"/>
      <c r="P333" s="22"/>
      <c r="Q333" s="22"/>
      <c r="R333" s="22"/>
      <c r="S333" s="22"/>
      <c r="T333" s="22"/>
      <c r="U333" s="22"/>
    </row>
    <row r="334" spans="1:21" ht="12.75" customHeight="1" x14ac:dyDescent="0.2">
      <c r="A334" s="23"/>
      <c r="B334" s="23"/>
      <c r="C334" s="22"/>
      <c r="D334" s="22"/>
      <c r="E334" s="22"/>
      <c r="F334" s="22"/>
      <c r="G334" s="22"/>
      <c r="H334" s="22"/>
      <c r="I334" s="22"/>
      <c r="J334" s="22"/>
      <c r="K334" s="22"/>
      <c r="L334" s="22"/>
      <c r="M334" s="22"/>
      <c r="N334" s="22"/>
      <c r="O334" s="22"/>
      <c r="P334" s="22"/>
      <c r="Q334" s="22"/>
      <c r="R334" s="22"/>
      <c r="S334" s="22"/>
      <c r="T334" s="22"/>
      <c r="U334" s="22"/>
    </row>
    <row r="335" spans="1:21" ht="12.75" customHeight="1" x14ac:dyDescent="0.2">
      <c r="A335" s="23"/>
      <c r="B335" s="23"/>
      <c r="C335" s="22"/>
      <c r="D335" s="22"/>
      <c r="E335" s="22"/>
      <c r="F335" s="22"/>
      <c r="G335" s="22"/>
      <c r="H335" s="22"/>
      <c r="I335" s="22"/>
      <c r="J335" s="22"/>
      <c r="K335" s="22"/>
      <c r="L335" s="22"/>
      <c r="M335" s="22"/>
      <c r="N335" s="22"/>
      <c r="O335" s="22"/>
      <c r="P335" s="22"/>
      <c r="Q335" s="22"/>
      <c r="R335" s="22"/>
      <c r="S335" s="22"/>
      <c r="T335" s="22"/>
      <c r="U335" s="22"/>
    </row>
    <row r="336" spans="1:21" ht="12.75" customHeight="1" x14ac:dyDescent="0.2">
      <c r="A336" s="23"/>
      <c r="B336" s="23"/>
      <c r="C336" s="22"/>
      <c r="D336" s="22"/>
      <c r="E336" s="22"/>
      <c r="F336" s="22"/>
      <c r="G336" s="22"/>
      <c r="H336" s="22"/>
      <c r="I336" s="22"/>
      <c r="J336" s="22"/>
      <c r="K336" s="22"/>
      <c r="L336" s="22"/>
      <c r="M336" s="22"/>
      <c r="N336" s="22"/>
      <c r="O336" s="22"/>
      <c r="P336" s="22"/>
      <c r="Q336" s="22"/>
      <c r="R336" s="22"/>
      <c r="S336" s="22"/>
      <c r="T336" s="22"/>
      <c r="U336" s="22"/>
    </row>
    <row r="337" spans="1:21" ht="12.75" customHeight="1" x14ac:dyDescent="0.2">
      <c r="A337" s="23"/>
      <c r="B337" s="23"/>
      <c r="C337" s="22"/>
      <c r="D337" s="22"/>
      <c r="E337" s="22"/>
      <c r="F337" s="22"/>
      <c r="G337" s="22"/>
      <c r="H337" s="22"/>
      <c r="I337" s="22"/>
      <c r="J337" s="22"/>
      <c r="K337" s="22"/>
      <c r="L337" s="22"/>
      <c r="M337" s="22"/>
      <c r="N337" s="22"/>
      <c r="O337" s="22"/>
      <c r="P337" s="22"/>
      <c r="Q337" s="22"/>
      <c r="R337" s="22"/>
      <c r="S337" s="22"/>
      <c r="T337" s="22"/>
      <c r="U337" s="22"/>
    </row>
    <row r="338" spans="1:21" ht="12.75" customHeight="1" x14ac:dyDescent="0.2">
      <c r="A338" s="23"/>
      <c r="B338" s="23"/>
      <c r="C338" s="22"/>
      <c r="D338" s="22"/>
      <c r="E338" s="22"/>
      <c r="F338" s="22"/>
      <c r="G338" s="22"/>
      <c r="H338" s="22"/>
      <c r="I338" s="22"/>
      <c r="J338" s="22"/>
      <c r="K338" s="22"/>
      <c r="L338" s="22"/>
      <c r="M338" s="22"/>
      <c r="N338" s="22"/>
      <c r="O338" s="22"/>
      <c r="P338" s="22"/>
      <c r="Q338" s="22"/>
      <c r="R338" s="22"/>
      <c r="S338" s="22"/>
      <c r="T338" s="22"/>
      <c r="U338" s="22"/>
    </row>
    <row r="339" spans="1:21" ht="12.75" customHeight="1" x14ac:dyDescent="0.2">
      <c r="A339" s="23"/>
      <c r="B339" s="23"/>
      <c r="C339" s="22"/>
      <c r="D339" s="22"/>
      <c r="E339" s="22"/>
      <c r="F339" s="22"/>
      <c r="G339" s="22"/>
      <c r="H339" s="22"/>
      <c r="I339" s="22"/>
      <c r="J339" s="22"/>
      <c r="K339" s="22"/>
      <c r="L339" s="22"/>
      <c r="M339" s="22"/>
      <c r="N339" s="22"/>
      <c r="O339" s="22"/>
      <c r="P339" s="22"/>
      <c r="Q339" s="22"/>
      <c r="R339" s="22"/>
      <c r="S339" s="22"/>
      <c r="T339" s="22"/>
      <c r="U339" s="22"/>
    </row>
    <row r="340" spans="1:21" ht="12.75" customHeight="1" x14ac:dyDescent="0.2">
      <c r="A340" s="23"/>
      <c r="B340" s="23"/>
      <c r="C340" s="22"/>
      <c r="D340" s="22"/>
      <c r="E340" s="22"/>
      <c r="F340" s="22"/>
      <c r="G340" s="22"/>
      <c r="H340" s="22"/>
      <c r="I340" s="22"/>
      <c r="J340" s="22"/>
      <c r="K340" s="22"/>
      <c r="L340" s="22"/>
      <c r="M340" s="22"/>
      <c r="N340" s="22"/>
      <c r="O340" s="22"/>
      <c r="P340" s="22"/>
      <c r="Q340" s="22"/>
      <c r="R340" s="22"/>
      <c r="S340" s="22"/>
      <c r="T340" s="22"/>
      <c r="U340" s="22"/>
    </row>
    <row r="341" spans="1:21" ht="12.75" customHeight="1" x14ac:dyDescent="0.2">
      <c r="A341" s="23"/>
      <c r="B341" s="23"/>
      <c r="C341" s="22"/>
      <c r="D341" s="22"/>
      <c r="E341" s="22"/>
      <c r="F341" s="22"/>
      <c r="G341" s="22"/>
      <c r="H341" s="22"/>
      <c r="I341" s="22"/>
      <c r="J341" s="22"/>
      <c r="K341" s="22"/>
      <c r="L341" s="22"/>
      <c r="M341" s="22"/>
      <c r="N341" s="22"/>
      <c r="O341" s="22"/>
      <c r="P341" s="22"/>
      <c r="Q341" s="22"/>
      <c r="R341" s="22"/>
      <c r="S341" s="22"/>
      <c r="T341" s="22"/>
      <c r="U341" s="22"/>
    </row>
    <row r="342" spans="1:21" ht="12.75" customHeight="1" x14ac:dyDescent="0.2">
      <c r="A342" s="23"/>
      <c r="B342" s="23"/>
      <c r="C342" s="22"/>
      <c r="D342" s="22"/>
      <c r="E342" s="22"/>
      <c r="F342" s="22"/>
      <c r="G342" s="22"/>
      <c r="H342" s="22"/>
      <c r="I342" s="22"/>
      <c r="J342" s="22"/>
      <c r="K342" s="22"/>
      <c r="L342" s="22"/>
      <c r="M342" s="22"/>
      <c r="N342" s="22"/>
      <c r="O342" s="22"/>
      <c r="P342" s="22"/>
      <c r="Q342" s="22"/>
      <c r="R342" s="22"/>
      <c r="S342" s="22"/>
      <c r="T342" s="22"/>
      <c r="U342" s="22"/>
    </row>
    <row r="343" spans="1:21" ht="12.75" customHeight="1" x14ac:dyDescent="0.2">
      <c r="A343" s="23"/>
      <c r="B343" s="23"/>
      <c r="C343" s="22"/>
      <c r="D343" s="22"/>
      <c r="E343" s="22"/>
      <c r="F343" s="22"/>
      <c r="G343" s="22"/>
      <c r="H343" s="22"/>
      <c r="I343" s="22"/>
      <c r="J343" s="22"/>
      <c r="K343" s="22"/>
      <c r="L343" s="22"/>
      <c r="M343" s="22"/>
      <c r="N343" s="22"/>
      <c r="O343" s="22"/>
      <c r="P343" s="22"/>
      <c r="Q343" s="22"/>
      <c r="R343" s="22"/>
      <c r="S343" s="22"/>
      <c r="T343" s="22"/>
      <c r="U343" s="22"/>
    </row>
    <row r="344" spans="1:21" ht="12.75" customHeight="1" x14ac:dyDescent="0.2">
      <c r="A344" s="23"/>
      <c r="B344" s="23"/>
      <c r="C344" s="22"/>
      <c r="D344" s="22"/>
      <c r="E344" s="22"/>
      <c r="F344" s="22"/>
      <c r="G344" s="22"/>
      <c r="H344" s="22"/>
      <c r="I344" s="22"/>
      <c r="J344" s="22"/>
      <c r="K344" s="22"/>
      <c r="L344" s="22"/>
      <c r="M344" s="22"/>
      <c r="N344" s="22"/>
      <c r="O344" s="22"/>
      <c r="P344" s="22"/>
      <c r="Q344" s="22"/>
      <c r="R344" s="22"/>
      <c r="S344" s="22"/>
      <c r="T344" s="22"/>
      <c r="U344" s="22"/>
    </row>
    <row r="345" spans="1:21" ht="12.75" customHeight="1" x14ac:dyDescent="0.2">
      <c r="A345" s="23"/>
      <c r="B345" s="23"/>
      <c r="C345" s="22"/>
      <c r="D345" s="22"/>
      <c r="E345" s="22"/>
      <c r="F345" s="22"/>
      <c r="G345" s="22"/>
      <c r="H345" s="22"/>
      <c r="I345" s="22"/>
      <c r="J345" s="22"/>
      <c r="K345" s="22"/>
      <c r="L345" s="22"/>
      <c r="M345" s="22"/>
      <c r="N345" s="22"/>
      <c r="O345" s="22"/>
      <c r="P345" s="22"/>
      <c r="Q345" s="22"/>
      <c r="R345" s="22"/>
      <c r="S345" s="22"/>
      <c r="T345" s="22"/>
      <c r="U345" s="22"/>
    </row>
    <row r="346" spans="1:21" ht="12.75" customHeight="1" x14ac:dyDescent="0.2">
      <c r="A346" s="23"/>
      <c r="B346" s="23"/>
      <c r="C346" s="22"/>
      <c r="D346" s="22"/>
      <c r="E346" s="22"/>
      <c r="F346" s="22"/>
      <c r="G346" s="22"/>
      <c r="H346" s="22"/>
      <c r="I346" s="22"/>
      <c r="J346" s="22"/>
      <c r="K346" s="22"/>
      <c r="L346" s="22"/>
      <c r="M346" s="22"/>
      <c r="N346" s="22"/>
      <c r="O346" s="22"/>
      <c r="P346" s="22"/>
      <c r="Q346" s="22"/>
      <c r="R346" s="22"/>
      <c r="S346" s="22"/>
      <c r="T346" s="22"/>
      <c r="U346" s="22"/>
    </row>
    <row r="347" spans="1:21" ht="12.75" customHeight="1" x14ac:dyDescent="0.2">
      <c r="A347" s="23"/>
      <c r="B347" s="23"/>
      <c r="C347" s="22"/>
      <c r="D347" s="22"/>
      <c r="E347" s="22"/>
      <c r="F347" s="22"/>
      <c r="G347" s="22"/>
      <c r="H347" s="22"/>
      <c r="I347" s="22"/>
      <c r="J347" s="22"/>
      <c r="K347" s="22"/>
      <c r="L347" s="22"/>
      <c r="M347" s="22"/>
      <c r="N347" s="22"/>
      <c r="O347" s="22"/>
      <c r="P347" s="22"/>
      <c r="Q347" s="22"/>
      <c r="R347" s="22"/>
      <c r="S347" s="22"/>
      <c r="T347" s="22"/>
      <c r="U347" s="22"/>
    </row>
    <row r="348" spans="1:21" ht="12.75" customHeight="1" x14ac:dyDescent="0.2">
      <c r="A348" s="23"/>
      <c r="B348" s="23"/>
      <c r="C348" s="22"/>
      <c r="D348" s="22"/>
      <c r="E348" s="22"/>
      <c r="F348" s="22"/>
      <c r="G348" s="22"/>
      <c r="H348" s="22"/>
      <c r="I348" s="22"/>
      <c r="J348" s="22"/>
      <c r="K348" s="22"/>
      <c r="L348" s="22"/>
      <c r="M348" s="22"/>
      <c r="N348" s="22"/>
      <c r="O348" s="22"/>
      <c r="P348" s="22"/>
      <c r="Q348" s="22"/>
      <c r="R348" s="22"/>
      <c r="S348" s="22"/>
      <c r="T348" s="22"/>
      <c r="U348" s="22"/>
    </row>
    <row r="349" spans="1:21" ht="12.75" customHeight="1" x14ac:dyDescent="0.2">
      <c r="A349" s="23"/>
      <c r="B349" s="23"/>
      <c r="C349" s="22"/>
      <c r="D349" s="22"/>
      <c r="E349" s="22"/>
      <c r="F349" s="22"/>
      <c r="G349" s="22"/>
      <c r="H349" s="22"/>
      <c r="I349" s="22"/>
      <c r="J349" s="22"/>
      <c r="K349" s="22"/>
      <c r="L349" s="22"/>
      <c r="M349" s="22"/>
      <c r="N349" s="22"/>
      <c r="O349" s="22"/>
      <c r="P349" s="22"/>
      <c r="Q349" s="22"/>
      <c r="R349" s="22"/>
      <c r="S349" s="22"/>
      <c r="T349" s="22"/>
      <c r="U349" s="22"/>
    </row>
    <row r="350" spans="1:21" ht="12.75" customHeight="1" x14ac:dyDescent="0.2">
      <c r="A350" s="23"/>
      <c r="B350" s="23"/>
      <c r="C350" s="22"/>
      <c r="D350" s="22"/>
      <c r="E350" s="22"/>
      <c r="F350" s="22"/>
      <c r="G350" s="22"/>
      <c r="H350" s="22"/>
      <c r="I350" s="22"/>
      <c r="J350" s="22"/>
      <c r="K350" s="22"/>
      <c r="L350" s="22"/>
      <c r="M350" s="22"/>
      <c r="N350" s="22"/>
      <c r="O350" s="22"/>
      <c r="P350" s="22"/>
      <c r="Q350" s="22"/>
      <c r="R350" s="22"/>
      <c r="S350" s="22"/>
      <c r="T350" s="22"/>
      <c r="U350" s="22"/>
    </row>
    <row r="351" spans="1:21" ht="12.75" customHeight="1" x14ac:dyDescent="0.2">
      <c r="A351" s="23"/>
      <c r="B351" s="23"/>
      <c r="C351" s="22"/>
      <c r="D351" s="22"/>
      <c r="E351" s="22"/>
      <c r="F351" s="22"/>
      <c r="G351" s="22"/>
      <c r="H351" s="22"/>
      <c r="I351" s="22"/>
      <c r="J351" s="22"/>
      <c r="K351" s="22"/>
      <c r="L351" s="22"/>
      <c r="M351" s="22"/>
      <c r="N351" s="22"/>
      <c r="O351" s="22"/>
      <c r="P351" s="22"/>
      <c r="Q351" s="22"/>
      <c r="R351" s="22"/>
      <c r="S351" s="22"/>
      <c r="T351" s="22"/>
      <c r="U351" s="22"/>
    </row>
    <row r="352" spans="1:21" ht="12.75" customHeight="1" x14ac:dyDescent="0.2">
      <c r="A352" s="23"/>
      <c r="B352" s="23"/>
      <c r="C352" s="22"/>
      <c r="D352" s="22"/>
      <c r="E352" s="22"/>
      <c r="F352" s="22"/>
      <c r="G352" s="22"/>
      <c r="H352" s="22"/>
      <c r="I352" s="22"/>
      <c r="J352" s="22"/>
      <c r="K352" s="22"/>
      <c r="L352" s="22"/>
      <c r="M352" s="22"/>
      <c r="N352" s="22"/>
      <c r="O352" s="22"/>
      <c r="P352" s="22"/>
      <c r="Q352" s="22"/>
      <c r="R352" s="22"/>
      <c r="S352" s="22"/>
      <c r="T352" s="22"/>
      <c r="U352" s="22"/>
    </row>
    <row r="353" spans="1:21" ht="12.75" customHeight="1" x14ac:dyDescent="0.2">
      <c r="A353" s="23"/>
      <c r="B353" s="23"/>
      <c r="C353" s="22"/>
      <c r="D353" s="22"/>
      <c r="E353" s="22"/>
      <c r="F353" s="22"/>
      <c r="G353" s="22"/>
      <c r="H353" s="22"/>
      <c r="I353" s="22"/>
      <c r="J353" s="22"/>
      <c r="K353" s="22"/>
      <c r="L353" s="22"/>
      <c r="M353" s="22"/>
      <c r="N353" s="22"/>
      <c r="O353" s="22"/>
      <c r="P353" s="22"/>
      <c r="Q353" s="22"/>
      <c r="R353" s="22"/>
      <c r="S353" s="22"/>
      <c r="T353" s="22"/>
      <c r="U353" s="22"/>
    </row>
    <row r="354" spans="1:21" ht="12.75" customHeight="1" x14ac:dyDescent="0.2">
      <c r="A354" s="23"/>
      <c r="B354" s="23"/>
      <c r="C354" s="22"/>
      <c r="D354" s="22"/>
      <c r="E354" s="22"/>
      <c r="F354" s="22"/>
      <c r="G354" s="22"/>
      <c r="H354" s="22"/>
      <c r="I354" s="22"/>
      <c r="J354" s="22"/>
      <c r="K354" s="22"/>
      <c r="L354" s="22"/>
      <c r="M354" s="22"/>
      <c r="N354" s="22"/>
      <c r="O354" s="22"/>
      <c r="P354" s="22"/>
      <c r="Q354" s="22"/>
      <c r="R354" s="22"/>
      <c r="S354" s="22"/>
      <c r="T354" s="22"/>
      <c r="U354" s="22"/>
    </row>
    <row r="355" spans="1:21" ht="12.75" customHeight="1" x14ac:dyDescent="0.2">
      <c r="A355" s="23"/>
      <c r="B355" s="23"/>
      <c r="C355" s="22"/>
      <c r="D355" s="22"/>
      <c r="E355" s="22"/>
      <c r="F355" s="22"/>
      <c r="G355" s="22"/>
      <c r="H355" s="22"/>
      <c r="I355" s="22"/>
      <c r="J355" s="22"/>
      <c r="K355" s="22"/>
      <c r="L355" s="22"/>
      <c r="M355" s="22"/>
      <c r="N355" s="22"/>
      <c r="O355" s="22"/>
      <c r="P355" s="22"/>
      <c r="Q355" s="22"/>
      <c r="R355" s="22"/>
      <c r="S355" s="22"/>
      <c r="T355" s="22"/>
      <c r="U355" s="22"/>
    </row>
    <row r="356" spans="1:21" ht="12.75" customHeight="1" x14ac:dyDescent="0.2">
      <c r="A356" s="23"/>
      <c r="B356" s="23"/>
      <c r="C356" s="22"/>
      <c r="D356" s="22"/>
      <c r="E356" s="22"/>
      <c r="F356" s="22"/>
      <c r="G356" s="22"/>
      <c r="H356" s="22"/>
      <c r="I356" s="22"/>
      <c r="J356" s="22"/>
      <c r="K356" s="22"/>
      <c r="L356" s="22"/>
      <c r="M356" s="22"/>
      <c r="N356" s="22"/>
      <c r="O356" s="22"/>
      <c r="P356" s="22"/>
      <c r="Q356" s="22"/>
      <c r="R356" s="22"/>
      <c r="S356" s="22"/>
      <c r="T356" s="22"/>
      <c r="U356" s="22"/>
    </row>
    <row r="357" spans="1:21" ht="12.75" customHeight="1" x14ac:dyDescent="0.2">
      <c r="A357" s="23"/>
      <c r="B357" s="23"/>
      <c r="C357" s="22"/>
      <c r="D357" s="22"/>
      <c r="E357" s="22"/>
      <c r="F357" s="22"/>
      <c r="G357" s="22"/>
      <c r="H357" s="22"/>
      <c r="I357" s="22"/>
      <c r="J357" s="22"/>
      <c r="K357" s="22"/>
      <c r="L357" s="22"/>
      <c r="M357" s="22"/>
      <c r="N357" s="22"/>
      <c r="O357" s="22"/>
      <c r="P357" s="22"/>
      <c r="Q357" s="22"/>
      <c r="R357" s="22"/>
      <c r="S357" s="22"/>
      <c r="T357" s="22"/>
      <c r="U357" s="22"/>
    </row>
    <row r="358" spans="1:21" ht="12.75" customHeight="1" x14ac:dyDescent="0.2">
      <c r="A358" s="23"/>
      <c r="B358" s="23"/>
      <c r="C358" s="22"/>
      <c r="D358" s="22"/>
      <c r="E358" s="22"/>
      <c r="F358" s="22"/>
      <c r="G358" s="22"/>
      <c r="H358" s="22"/>
      <c r="I358" s="22"/>
      <c r="J358" s="22"/>
      <c r="K358" s="22"/>
      <c r="L358" s="22"/>
      <c r="M358" s="22"/>
      <c r="N358" s="22"/>
      <c r="O358" s="22"/>
      <c r="P358" s="22"/>
      <c r="Q358" s="22"/>
      <c r="R358" s="22"/>
      <c r="S358" s="22"/>
      <c r="T358" s="22"/>
      <c r="U358" s="22"/>
    </row>
    <row r="359" spans="1:21" ht="12.75" customHeight="1" x14ac:dyDescent="0.2">
      <c r="A359" s="23"/>
      <c r="B359" s="23"/>
      <c r="C359" s="22"/>
      <c r="D359" s="22"/>
      <c r="E359" s="22"/>
      <c r="F359" s="22"/>
      <c r="G359" s="22"/>
      <c r="H359" s="22"/>
      <c r="I359" s="22"/>
      <c r="J359" s="22"/>
      <c r="K359" s="22"/>
      <c r="L359" s="22"/>
      <c r="M359" s="22"/>
      <c r="N359" s="22"/>
      <c r="O359" s="22"/>
      <c r="P359" s="22"/>
      <c r="Q359" s="22"/>
      <c r="R359" s="22"/>
      <c r="S359" s="22"/>
      <c r="T359" s="22"/>
      <c r="U359" s="22"/>
    </row>
    <row r="360" spans="1:21" ht="12.75" customHeight="1" x14ac:dyDescent="0.2">
      <c r="A360" s="23"/>
      <c r="B360" s="23"/>
      <c r="C360" s="22"/>
      <c r="D360" s="22"/>
      <c r="E360" s="22"/>
      <c r="F360" s="22"/>
      <c r="G360" s="22"/>
      <c r="H360" s="22"/>
      <c r="I360" s="22"/>
      <c r="J360" s="22"/>
      <c r="K360" s="22"/>
      <c r="L360" s="22"/>
      <c r="M360" s="22"/>
      <c r="N360" s="22"/>
      <c r="O360" s="22"/>
      <c r="P360" s="22"/>
      <c r="Q360" s="22"/>
      <c r="R360" s="22"/>
      <c r="S360" s="22"/>
      <c r="T360" s="22"/>
      <c r="U360" s="22"/>
    </row>
    <row r="361" spans="1:21" ht="12.75" customHeight="1" x14ac:dyDescent="0.2">
      <c r="A361" s="23"/>
      <c r="B361" s="23"/>
      <c r="C361" s="22"/>
      <c r="D361" s="22"/>
      <c r="E361" s="22"/>
      <c r="F361" s="22"/>
      <c r="G361" s="22"/>
      <c r="H361" s="22"/>
      <c r="I361" s="22"/>
      <c r="J361" s="22"/>
      <c r="K361" s="22"/>
      <c r="L361" s="22"/>
      <c r="M361" s="22"/>
      <c r="N361" s="22"/>
      <c r="O361" s="22"/>
      <c r="P361" s="22"/>
      <c r="Q361" s="22"/>
      <c r="R361" s="22"/>
      <c r="S361" s="22"/>
      <c r="T361" s="22"/>
      <c r="U361" s="22"/>
    </row>
    <row r="362" spans="1:21" ht="12.75" customHeight="1" x14ac:dyDescent="0.2">
      <c r="A362" s="23"/>
      <c r="B362" s="23"/>
      <c r="C362" s="22"/>
      <c r="D362" s="22"/>
      <c r="E362" s="22"/>
      <c r="F362" s="22"/>
      <c r="G362" s="22"/>
      <c r="H362" s="22"/>
      <c r="I362" s="22"/>
      <c r="J362" s="22"/>
      <c r="K362" s="22"/>
      <c r="L362" s="22"/>
      <c r="M362" s="22"/>
      <c r="N362" s="22"/>
      <c r="O362" s="22"/>
      <c r="P362" s="22"/>
      <c r="Q362" s="22"/>
      <c r="R362" s="22"/>
      <c r="S362" s="22"/>
      <c r="T362" s="22"/>
      <c r="U362" s="22"/>
    </row>
    <row r="363" spans="1:21" ht="12.75" customHeight="1" x14ac:dyDescent="0.2">
      <c r="A363" s="23"/>
      <c r="B363" s="23"/>
      <c r="C363" s="22"/>
      <c r="D363" s="22"/>
      <c r="E363" s="22"/>
      <c r="F363" s="22"/>
      <c r="G363" s="22"/>
      <c r="H363" s="22"/>
      <c r="I363" s="22"/>
      <c r="J363" s="22"/>
      <c r="K363" s="22"/>
      <c r="L363" s="22"/>
      <c r="M363" s="22"/>
      <c r="N363" s="22"/>
      <c r="O363" s="22"/>
      <c r="P363" s="22"/>
      <c r="Q363" s="22"/>
      <c r="R363" s="22"/>
      <c r="S363" s="22"/>
      <c r="T363" s="22"/>
      <c r="U363" s="22"/>
    </row>
    <row r="364" spans="1:21" ht="12.75" customHeight="1" x14ac:dyDescent="0.2">
      <c r="A364" s="23"/>
      <c r="B364" s="23"/>
      <c r="C364" s="22"/>
      <c r="D364" s="22"/>
      <c r="E364" s="22"/>
      <c r="F364" s="22"/>
      <c r="G364" s="22"/>
      <c r="H364" s="22"/>
      <c r="I364" s="22"/>
      <c r="J364" s="22"/>
      <c r="K364" s="22"/>
      <c r="L364" s="22"/>
      <c r="M364" s="22"/>
      <c r="N364" s="22"/>
      <c r="O364" s="22"/>
      <c r="P364" s="22"/>
      <c r="Q364" s="22"/>
      <c r="R364" s="22"/>
      <c r="S364" s="22"/>
      <c r="T364" s="22"/>
      <c r="U364" s="22"/>
    </row>
    <row r="365" spans="1:21" ht="12.75" customHeight="1" x14ac:dyDescent="0.2">
      <c r="A365" s="23"/>
      <c r="B365" s="23"/>
      <c r="C365" s="22"/>
      <c r="D365" s="22"/>
      <c r="E365" s="22"/>
      <c r="F365" s="22"/>
      <c r="G365" s="22"/>
      <c r="H365" s="22"/>
      <c r="I365" s="22"/>
      <c r="J365" s="22"/>
      <c r="K365" s="22"/>
      <c r="L365" s="22"/>
      <c r="M365" s="22"/>
      <c r="N365" s="22"/>
      <c r="O365" s="22"/>
      <c r="P365" s="22"/>
      <c r="Q365" s="22"/>
      <c r="R365" s="22"/>
      <c r="S365" s="22"/>
      <c r="T365" s="22"/>
      <c r="U365" s="22"/>
    </row>
    <row r="366" spans="1:21" ht="12.75" customHeight="1" x14ac:dyDescent="0.2">
      <c r="A366" s="23"/>
      <c r="B366" s="23"/>
      <c r="C366" s="22"/>
      <c r="D366" s="22"/>
      <c r="E366" s="22"/>
      <c r="F366" s="22"/>
      <c r="G366" s="22"/>
      <c r="H366" s="22"/>
      <c r="I366" s="22"/>
      <c r="J366" s="22"/>
      <c r="K366" s="22"/>
      <c r="L366" s="22"/>
      <c r="M366" s="22"/>
      <c r="N366" s="22"/>
      <c r="O366" s="22"/>
      <c r="P366" s="22"/>
      <c r="Q366" s="22"/>
      <c r="R366" s="22"/>
      <c r="S366" s="22"/>
      <c r="T366" s="22"/>
      <c r="U366" s="22"/>
    </row>
    <row r="367" spans="1:21" ht="12.75" customHeight="1" x14ac:dyDescent="0.2">
      <c r="A367" s="23"/>
      <c r="B367" s="23"/>
      <c r="C367" s="22"/>
      <c r="D367" s="22"/>
      <c r="E367" s="22"/>
      <c r="F367" s="22"/>
      <c r="G367" s="22"/>
      <c r="H367" s="22"/>
      <c r="I367" s="22"/>
      <c r="J367" s="22"/>
      <c r="K367" s="22"/>
      <c r="L367" s="22"/>
      <c r="M367" s="22"/>
      <c r="N367" s="22"/>
      <c r="O367" s="22"/>
      <c r="P367" s="22"/>
      <c r="Q367" s="22"/>
      <c r="R367" s="22"/>
      <c r="S367" s="22"/>
      <c r="T367" s="22"/>
      <c r="U367" s="22"/>
    </row>
    <row r="368" spans="1:21" ht="12.75" customHeight="1" x14ac:dyDescent="0.2">
      <c r="A368" s="23"/>
      <c r="B368" s="23"/>
      <c r="C368" s="22"/>
      <c r="D368" s="22"/>
      <c r="E368" s="22"/>
      <c r="F368" s="22"/>
      <c r="G368" s="22"/>
      <c r="H368" s="22"/>
      <c r="I368" s="22"/>
      <c r="J368" s="22"/>
      <c r="K368" s="22"/>
      <c r="L368" s="22"/>
      <c r="M368" s="22"/>
      <c r="N368" s="22"/>
      <c r="O368" s="22"/>
      <c r="P368" s="22"/>
      <c r="Q368" s="22"/>
      <c r="R368" s="22"/>
      <c r="S368" s="22"/>
      <c r="T368" s="22"/>
      <c r="U368" s="22"/>
    </row>
    <row r="369" spans="1:21" ht="12.75" customHeight="1" x14ac:dyDescent="0.2">
      <c r="A369" s="23"/>
      <c r="B369" s="23"/>
      <c r="C369" s="22"/>
      <c r="D369" s="22"/>
      <c r="E369" s="22"/>
      <c r="F369" s="22"/>
      <c r="G369" s="22"/>
      <c r="H369" s="22"/>
      <c r="I369" s="22"/>
      <c r="J369" s="22"/>
      <c r="K369" s="22"/>
      <c r="L369" s="22"/>
      <c r="M369" s="22"/>
      <c r="N369" s="22"/>
      <c r="O369" s="22"/>
      <c r="P369" s="22"/>
      <c r="Q369" s="22"/>
      <c r="R369" s="22"/>
      <c r="S369" s="22"/>
      <c r="T369" s="22"/>
      <c r="U369" s="22"/>
    </row>
    <row r="370" spans="1:21" ht="12.75" customHeight="1" x14ac:dyDescent="0.2">
      <c r="A370" s="23"/>
      <c r="B370" s="23"/>
      <c r="C370" s="22"/>
      <c r="D370" s="22"/>
      <c r="E370" s="22"/>
      <c r="F370" s="22"/>
      <c r="G370" s="22"/>
      <c r="H370" s="22"/>
      <c r="I370" s="22"/>
      <c r="J370" s="22"/>
      <c r="K370" s="22"/>
      <c r="L370" s="22"/>
      <c r="M370" s="22"/>
      <c r="N370" s="22"/>
      <c r="O370" s="22"/>
      <c r="P370" s="22"/>
      <c r="Q370" s="22"/>
      <c r="R370" s="22"/>
      <c r="S370" s="22"/>
      <c r="T370" s="22"/>
      <c r="U370" s="22"/>
    </row>
    <row r="371" spans="1:21" ht="12.75" customHeight="1" x14ac:dyDescent="0.2">
      <c r="A371" s="23"/>
      <c r="B371" s="23"/>
      <c r="C371" s="22"/>
      <c r="D371" s="22"/>
      <c r="E371" s="22"/>
      <c r="F371" s="22"/>
      <c r="G371" s="22"/>
      <c r="H371" s="22"/>
      <c r="I371" s="22"/>
      <c r="J371" s="22"/>
      <c r="K371" s="22"/>
      <c r="L371" s="22"/>
      <c r="M371" s="22"/>
      <c r="N371" s="22"/>
      <c r="O371" s="22"/>
      <c r="P371" s="22"/>
      <c r="Q371" s="22"/>
      <c r="R371" s="22"/>
      <c r="S371" s="22"/>
      <c r="T371" s="22"/>
      <c r="U371" s="22"/>
    </row>
    <row r="372" spans="1:21" ht="12.75" customHeight="1" x14ac:dyDescent="0.2">
      <c r="A372" s="23"/>
      <c r="B372" s="23"/>
      <c r="C372" s="22"/>
      <c r="D372" s="22"/>
      <c r="E372" s="22"/>
      <c r="F372" s="22"/>
      <c r="G372" s="22"/>
      <c r="H372" s="22"/>
      <c r="I372" s="22"/>
      <c r="J372" s="22"/>
      <c r="K372" s="22"/>
      <c r="L372" s="22"/>
      <c r="M372" s="22"/>
      <c r="N372" s="22"/>
      <c r="O372" s="22"/>
      <c r="P372" s="22"/>
      <c r="Q372" s="22"/>
      <c r="R372" s="22"/>
      <c r="S372" s="22"/>
      <c r="T372" s="22"/>
      <c r="U372" s="22"/>
    </row>
    <row r="373" spans="1:21" ht="12.75" customHeight="1" x14ac:dyDescent="0.2">
      <c r="A373" s="23"/>
      <c r="B373" s="23"/>
      <c r="C373" s="22"/>
      <c r="D373" s="22"/>
      <c r="E373" s="22"/>
      <c r="F373" s="22"/>
      <c r="G373" s="22"/>
      <c r="H373" s="22"/>
      <c r="I373" s="22"/>
      <c r="J373" s="22"/>
      <c r="K373" s="22"/>
      <c r="L373" s="22"/>
      <c r="M373" s="22"/>
      <c r="N373" s="22"/>
      <c r="O373" s="22"/>
      <c r="P373" s="22"/>
      <c r="Q373" s="22"/>
      <c r="R373" s="22"/>
      <c r="S373" s="22"/>
      <c r="T373" s="22"/>
      <c r="U373" s="22"/>
    </row>
    <row r="374" spans="1:21" ht="12.75" customHeight="1" x14ac:dyDescent="0.2">
      <c r="A374" s="23"/>
      <c r="B374" s="23"/>
      <c r="C374" s="22"/>
      <c r="D374" s="22"/>
      <c r="E374" s="22"/>
      <c r="F374" s="22"/>
      <c r="G374" s="22"/>
      <c r="H374" s="22"/>
      <c r="I374" s="22"/>
      <c r="J374" s="22"/>
      <c r="K374" s="22"/>
      <c r="L374" s="22"/>
      <c r="M374" s="22"/>
      <c r="N374" s="22"/>
      <c r="O374" s="22"/>
      <c r="P374" s="22"/>
      <c r="Q374" s="22"/>
      <c r="R374" s="22"/>
      <c r="S374" s="22"/>
      <c r="T374" s="22"/>
      <c r="U374" s="22"/>
    </row>
    <row r="375" spans="1:21" ht="12.75" customHeight="1" x14ac:dyDescent="0.2">
      <c r="A375" s="23"/>
      <c r="B375" s="23"/>
      <c r="C375" s="22"/>
      <c r="D375" s="22"/>
      <c r="E375" s="22"/>
      <c r="F375" s="22"/>
      <c r="G375" s="22"/>
      <c r="H375" s="22"/>
      <c r="I375" s="22"/>
      <c r="J375" s="22"/>
      <c r="K375" s="22"/>
      <c r="L375" s="22"/>
      <c r="M375" s="22"/>
      <c r="N375" s="22"/>
      <c r="O375" s="22"/>
      <c r="P375" s="22"/>
      <c r="Q375" s="22"/>
      <c r="R375" s="22"/>
      <c r="S375" s="22"/>
      <c r="T375" s="22"/>
      <c r="U375" s="22"/>
    </row>
    <row r="376" spans="1:21" ht="12.75" customHeight="1" x14ac:dyDescent="0.2">
      <c r="A376" s="23"/>
      <c r="B376" s="23"/>
      <c r="C376" s="22"/>
      <c r="D376" s="22"/>
      <c r="E376" s="22"/>
      <c r="F376" s="22"/>
      <c r="G376" s="22"/>
      <c r="H376" s="22"/>
      <c r="I376" s="22"/>
      <c r="J376" s="22"/>
      <c r="K376" s="22"/>
      <c r="L376" s="22"/>
      <c r="M376" s="22"/>
      <c r="N376" s="22"/>
      <c r="O376" s="22"/>
      <c r="P376" s="22"/>
      <c r="Q376" s="22"/>
      <c r="R376" s="22"/>
      <c r="S376" s="22"/>
      <c r="T376" s="22"/>
      <c r="U376" s="22"/>
    </row>
    <row r="377" spans="1:21" ht="12.75" customHeight="1" x14ac:dyDescent="0.2">
      <c r="A377" s="23"/>
      <c r="B377" s="23"/>
      <c r="C377" s="22"/>
      <c r="D377" s="22"/>
      <c r="E377" s="22"/>
      <c r="F377" s="22"/>
      <c r="G377" s="22"/>
      <c r="H377" s="22"/>
      <c r="I377" s="22"/>
      <c r="J377" s="22"/>
      <c r="K377" s="22"/>
      <c r="L377" s="22"/>
      <c r="M377" s="22"/>
      <c r="N377" s="22"/>
      <c r="O377" s="22"/>
      <c r="P377" s="22"/>
      <c r="Q377" s="22"/>
      <c r="R377" s="22"/>
      <c r="S377" s="22"/>
      <c r="T377" s="22"/>
      <c r="U377" s="22"/>
    </row>
    <row r="378" spans="1:21" ht="12.75" customHeight="1" x14ac:dyDescent="0.2">
      <c r="A378" s="23"/>
      <c r="B378" s="23"/>
      <c r="C378" s="22"/>
      <c r="D378" s="22"/>
      <c r="E378" s="22"/>
      <c r="F378" s="22"/>
      <c r="G378" s="22"/>
      <c r="H378" s="22"/>
      <c r="I378" s="22"/>
      <c r="J378" s="22"/>
      <c r="K378" s="22"/>
      <c r="L378" s="22"/>
      <c r="M378" s="22"/>
      <c r="N378" s="22"/>
      <c r="O378" s="22"/>
      <c r="P378" s="22"/>
      <c r="Q378" s="22"/>
      <c r="R378" s="22"/>
      <c r="S378" s="22"/>
      <c r="T378" s="22"/>
      <c r="U378" s="22"/>
    </row>
    <row r="379" spans="1:21" ht="12.75" customHeight="1" x14ac:dyDescent="0.2">
      <c r="A379" s="23"/>
      <c r="B379" s="23"/>
      <c r="C379" s="22"/>
      <c r="D379" s="22"/>
      <c r="E379" s="22"/>
      <c r="F379" s="22"/>
      <c r="G379" s="22"/>
      <c r="H379" s="22"/>
      <c r="I379" s="22"/>
      <c r="J379" s="22"/>
      <c r="K379" s="22"/>
      <c r="L379" s="22"/>
      <c r="M379" s="22"/>
      <c r="N379" s="22"/>
      <c r="O379" s="22"/>
      <c r="P379" s="22"/>
      <c r="Q379" s="22"/>
      <c r="R379" s="22"/>
      <c r="S379" s="22"/>
      <c r="T379" s="22"/>
      <c r="U379" s="22"/>
    </row>
    <row r="380" spans="1:21" ht="12.75" customHeight="1" x14ac:dyDescent="0.2">
      <c r="A380" s="23"/>
      <c r="B380" s="23"/>
      <c r="C380" s="22"/>
      <c r="D380" s="22"/>
      <c r="E380" s="22"/>
      <c r="F380" s="22"/>
      <c r="G380" s="22"/>
      <c r="H380" s="22"/>
      <c r="I380" s="22"/>
      <c r="J380" s="22"/>
      <c r="K380" s="22"/>
      <c r="L380" s="22"/>
      <c r="M380" s="22"/>
      <c r="N380" s="22"/>
      <c r="O380" s="22"/>
      <c r="P380" s="22"/>
      <c r="Q380" s="22"/>
      <c r="R380" s="22"/>
      <c r="S380" s="22"/>
      <c r="T380" s="22"/>
      <c r="U380" s="22"/>
    </row>
    <row r="381" spans="1:21" ht="12.75" customHeight="1" x14ac:dyDescent="0.2">
      <c r="A381" s="23"/>
      <c r="B381" s="23"/>
      <c r="C381" s="22"/>
      <c r="D381" s="22"/>
      <c r="E381" s="22"/>
      <c r="F381" s="22"/>
      <c r="G381" s="22"/>
      <c r="H381" s="22"/>
      <c r="I381" s="22"/>
      <c r="J381" s="22"/>
      <c r="K381" s="22"/>
      <c r="L381" s="22"/>
      <c r="M381" s="22"/>
      <c r="N381" s="22"/>
      <c r="O381" s="22"/>
      <c r="P381" s="22"/>
      <c r="Q381" s="22"/>
      <c r="R381" s="22"/>
      <c r="S381" s="22"/>
      <c r="T381" s="22"/>
      <c r="U381" s="22"/>
    </row>
    <row r="382" spans="1:21" ht="12.75" customHeight="1" x14ac:dyDescent="0.2">
      <c r="A382" s="23"/>
      <c r="B382" s="23"/>
      <c r="C382" s="22"/>
      <c r="D382" s="22"/>
      <c r="E382" s="22"/>
      <c r="F382" s="22"/>
      <c r="G382" s="22"/>
      <c r="H382" s="22"/>
      <c r="I382" s="22"/>
      <c r="J382" s="22"/>
      <c r="K382" s="22"/>
      <c r="L382" s="22"/>
      <c r="M382" s="22"/>
      <c r="N382" s="22"/>
      <c r="O382" s="22"/>
      <c r="P382" s="22"/>
      <c r="Q382" s="22"/>
      <c r="R382" s="22"/>
      <c r="S382" s="22"/>
      <c r="T382" s="22"/>
      <c r="U382" s="22"/>
    </row>
    <row r="383" spans="1:21" ht="12.75" customHeight="1" x14ac:dyDescent="0.2">
      <c r="A383" s="23"/>
      <c r="B383" s="23"/>
      <c r="C383" s="22"/>
      <c r="D383" s="22"/>
      <c r="E383" s="22"/>
      <c r="F383" s="22"/>
      <c r="G383" s="22"/>
      <c r="H383" s="22"/>
      <c r="I383" s="22"/>
      <c r="J383" s="22"/>
      <c r="K383" s="22"/>
      <c r="L383" s="22"/>
      <c r="M383" s="22"/>
      <c r="N383" s="22"/>
      <c r="O383" s="22"/>
      <c r="P383" s="22"/>
      <c r="Q383" s="22"/>
      <c r="R383" s="22"/>
      <c r="S383" s="22"/>
      <c r="T383" s="22"/>
      <c r="U383" s="22"/>
    </row>
    <row r="384" spans="1:21" ht="12.75" customHeight="1" x14ac:dyDescent="0.2">
      <c r="A384" s="23"/>
      <c r="B384" s="23"/>
      <c r="C384" s="22"/>
      <c r="D384" s="22"/>
      <c r="E384" s="22"/>
      <c r="F384" s="22"/>
      <c r="G384" s="22"/>
      <c r="H384" s="22"/>
      <c r="I384" s="22"/>
      <c r="J384" s="22"/>
      <c r="K384" s="22"/>
      <c r="L384" s="22"/>
      <c r="M384" s="22"/>
      <c r="N384" s="22"/>
      <c r="O384" s="22"/>
      <c r="P384" s="22"/>
      <c r="Q384" s="22"/>
      <c r="R384" s="22"/>
      <c r="S384" s="22"/>
      <c r="T384" s="22"/>
      <c r="U384" s="22"/>
    </row>
    <row r="385" spans="1:21" ht="12.75" customHeight="1" x14ac:dyDescent="0.2">
      <c r="A385" s="23"/>
      <c r="B385" s="23"/>
      <c r="C385" s="22"/>
      <c r="D385" s="22"/>
      <c r="E385" s="22"/>
      <c r="F385" s="22"/>
      <c r="G385" s="22"/>
      <c r="H385" s="22"/>
      <c r="I385" s="22"/>
      <c r="J385" s="22"/>
      <c r="K385" s="22"/>
      <c r="L385" s="22"/>
      <c r="M385" s="22"/>
      <c r="N385" s="22"/>
      <c r="O385" s="22"/>
      <c r="P385" s="22"/>
      <c r="Q385" s="22"/>
      <c r="R385" s="22"/>
      <c r="S385" s="22"/>
      <c r="T385" s="22"/>
      <c r="U385" s="22"/>
    </row>
    <row r="386" spans="1:21" ht="12.75" customHeight="1" x14ac:dyDescent="0.2">
      <c r="A386" s="23"/>
      <c r="B386" s="23"/>
      <c r="C386" s="22"/>
      <c r="D386" s="22"/>
      <c r="E386" s="22"/>
      <c r="F386" s="22"/>
      <c r="G386" s="22"/>
      <c r="H386" s="22"/>
      <c r="I386" s="22"/>
      <c r="J386" s="22"/>
      <c r="K386" s="22"/>
      <c r="L386" s="22"/>
      <c r="M386" s="22"/>
      <c r="N386" s="22"/>
      <c r="O386" s="22"/>
      <c r="P386" s="22"/>
      <c r="Q386" s="22"/>
      <c r="R386" s="22"/>
      <c r="S386" s="22"/>
      <c r="T386" s="22"/>
      <c r="U386" s="22"/>
    </row>
    <row r="387" spans="1:21" ht="12.75" customHeight="1" x14ac:dyDescent="0.2">
      <c r="A387" s="23"/>
      <c r="B387" s="23"/>
      <c r="C387" s="22"/>
      <c r="D387" s="22"/>
      <c r="E387" s="22"/>
      <c r="F387" s="22"/>
      <c r="G387" s="22"/>
      <c r="H387" s="22"/>
      <c r="I387" s="22"/>
      <c r="J387" s="22"/>
      <c r="K387" s="22"/>
      <c r="L387" s="22"/>
      <c r="M387" s="22"/>
      <c r="N387" s="22"/>
      <c r="O387" s="22"/>
      <c r="P387" s="22"/>
      <c r="Q387" s="22"/>
      <c r="R387" s="22"/>
      <c r="S387" s="22"/>
      <c r="T387" s="22"/>
      <c r="U387" s="22"/>
    </row>
    <row r="388" spans="1:21" ht="12.75" customHeight="1" x14ac:dyDescent="0.2">
      <c r="A388" s="23"/>
      <c r="B388" s="23"/>
      <c r="C388" s="22"/>
      <c r="D388" s="22"/>
      <c r="E388" s="22"/>
      <c r="F388" s="22"/>
      <c r="G388" s="22"/>
      <c r="H388" s="22"/>
      <c r="I388" s="22"/>
      <c r="J388" s="22"/>
      <c r="K388" s="22"/>
      <c r="L388" s="22"/>
      <c r="M388" s="22"/>
      <c r="N388" s="22"/>
      <c r="O388" s="22"/>
      <c r="P388" s="22"/>
      <c r="Q388" s="22"/>
      <c r="R388" s="22"/>
      <c r="S388" s="22"/>
      <c r="T388" s="22"/>
      <c r="U388" s="22"/>
    </row>
    <row r="389" spans="1:21" ht="12.75" customHeight="1" x14ac:dyDescent="0.2">
      <c r="A389" s="23"/>
      <c r="B389" s="23"/>
      <c r="C389" s="22"/>
      <c r="D389" s="22"/>
      <c r="E389" s="22"/>
      <c r="F389" s="22"/>
      <c r="G389" s="22"/>
      <c r="H389" s="22"/>
      <c r="I389" s="22"/>
      <c r="J389" s="22"/>
      <c r="K389" s="22"/>
      <c r="L389" s="22"/>
      <c r="M389" s="22"/>
      <c r="N389" s="22"/>
      <c r="O389" s="22"/>
      <c r="P389" s="22"/>
      <c r="Q389" s="22"/>
      <c r="R389" s="22"/>
      <c r="S389" s="22"/>
      <c r="T389" s="22"/>
      <c r="U389" s="22"/>
    </row>
    <row r="390" spans="1:21" ht="12.75" customHeight="1" x14ac:dyDescent="0.2">
      <c r="A390" s="23"/>
      <c r="B390" s="23"/>
      <c r="C390" s="22"/>
      <c r="D390" s="22"/>
      <c r="E390" s="22"/>
      <c r="F390" s="22"/>
      <c r="G390" s="22"/>
      <c r="H390" s="22"/>
      <c r="I390" s="22"/>
      <c r="J390" s="22"/>
      <c r="K390" s="22"/>
      <c r="L390" s="22"/>
      <c r="M390" s="22"/>
      <c r="N390" s="22"/>
      <c r="O390" s="22"/>
      <c r="P390" s="22"/>
      <c r="Q390" s="22"/>
      <c r="R390" s="22"/>
      <c r="S390" s="22"/>
      <c r="T390" s="22"/>
      <c r="U390" s="22"/>
    </row>
    <row r="391" spans="1:21" ht="12.75" customHeight="1" x14ac:dyDescent="0.2">
      <c r="A391" s="23"/>
      <c r="B391" s="23"/>
      <c r="C391" s="22"/>
      <c r="D391" s="22"/>
      <c r="E391" s="22"/>
      <c r="F391" s="22"/>
      <c r="G391" s="22"/>
      <c r="H391" s="22"/>
      <c r="I391" s="22"/>
      <c r="J391" s="22"/>
      <c r="K391" s="22"/>
      <c r="L391" s="22"/>
      <c r="M391" s="22"/>
      <c r="N391" s="22"/>
      <c r="O391" s="22"/>
      <c r="P391" s="22"/>
      <c r="Q391" s="22"/>
      <c r="R391" s="22"/>
      <c r="S391" s="22"/>
      <c r="T391" s="22"/>
      <c r="U391" s="22"/>
    </row>
    <row r="392" spans="1:21" ht="12.75" customHeight="1" x14ac:dyDescent="0.2">
      <c r="A392" s="23"/>
      <c r="B392" s="23"/>
      <c r="C392" s="22"/>
      <c r="D392" s="22"/>
      <c r="E392" s="22"/>
      <c r="F392" s="22"/>
      <c r="G392" s="22"/>
      <c r="H392" s="22"/>
      <c r="I392" s="22"/>
      <c r="J392" s="22"/>
      <c r="K392" s="22"/>
      <c r="L392" s="22"/>
      <c r="M392" s="22"/>
      <c r="N392" s="22"/>
      <c r="O392" s="22"/>
      <c r="P392" s="22"/>
      <c r="Q392" s="22"/>
      <c r="R392" s="22"/>
      <c r="S392" s="22"/>
      <c r="T392" s="22"/>
      <c r="U392" s="22"/>
    </row>
    <row r="393" spans="1:21" ht="12.75" customHeight="1" x14ac:dyDescent="0.2">
      <c r="A393" s="23"/>
      <c r="B393" s="23"/>
      <c r="C393" s="22"/>
      <c r="D393" s="22"/>
      <c r="E393" s="22"/>
      <c r="F393" s="22"/>
      <c r="G393" s="22"/>
      <c r="H393" s="22"/>
      <c r="I393" s="22"/>
      <c r="J393" s="22"/>
      <c r="K393" s="22"/>
      <c r="L393" s="22"/>
      <c r="M393" s="22"/>
      <c r="N393" s="22"/>
      <c r="O393" s="22"/>
      <c r="P393" s="22"/>
      <c r="Q393" s="22"/>
      <c r="R393" s="22"/>
      <c r="S393" s="22"/>
      <c r="T393" s="22"/>
      <c r="U393" s="22"/>
    </row>
    <row r="394" spans="1:21" ht="12.75" customHeight="1" x14ac:dyDescent="0.2">
      <c r="A394" s="23"/>
      <c r="B394" s="23"/>
      <c r="C394" s="22"/>
      <c r="D394" s="22"/>
      <c r="E394" s="22"/>
      <c r="F394" s="22"/>
      <c r="G394" s="22"/>
      <c r="H394" s="22"/>
      <c r="I394" s="22"/>
      <c r="J394" s="22"/>
      <c r="K394" s="22"/>
      <c r="L394" s="22"/>
      <c r="M394" s="22"/>
      <c r="N394" s="22"/>
      <c r="O394" s="22"/>
      <c r="P394" s="22"/>
      <c r="Q394" s="22"/>
      <c r="R394" s="22"/>
      <c r="S394" s="22"/>
      <c r="T394" s="22"/>
      <c r="U394" s="22"/>
    </row>
    <row r="395" spans="1:21" ht="12.75" customHeight="1" x14ac:dyDescent="0.2">
      <c r="A395" s="23"/>
      <c r="B395" s="23"/>
      <c r="C395" s="22"/>
      <c r="D395" s="22"/>
      <c r="E395" s="22"/>
      <c r="F395" s="22"/>
      <c r="G395" s="22"/>
      <c r="H395" s="22"/>
      <c r="I395" s="22"/>
      <c r="J395" s="22"/>
      <c r="K395" s="22"/>
      <c r="L395" s="22"/>
      <c r="M395" s="22"/>
      <c r="N395" s="22"/>
      <c r="O395" s="22"/>
      <c r="P395" s="22"/>
      <c r="Q395" s="22"/>
      <c r="R395" s="22"/>
      <c r="S395" s="22"/>
      <c r="T395" s="22"/>
      <c r="U395" s="22"/>
    </row>
    <row r="396" spans="1:21" ht="12.75" customHeight="1" x14ac:dyDescent="0.2">
      <c r="A396" s="23"/>
      <c r="B396" s="23"/>
      <c r="C396" s="22"/>
      <c r="D396" s="22"/>
      <c r="E396" s="22"/>
      <c r="F396" s="22"/>
      <c r="G396" s="22"/>
      <c r="H396" s="22"/>
      <c r="I396" s="22"/>
      <c r="J396" s="22"/>
      <c r="K396" s="22"/>
      <c r="L396" s="22"/>
      <c r="M396" s="22"/>
      <c r="N396" s="22"/>
      <c r="O396" s="22"/>
      <c r="P396" s="22"/>
      <c r="Q396" s="22"/>
      <c r="R396" s="22"/>
      <c r="S396" s="22"/>
      <c r="T396" s="22"/>
      <c r="U396" s="22"/>
    </row>
    <row r="397" spans="1:21" ht="12.75" customHeight="1" x14ac:dyDescent="0.2">
      <c r="A397" s="23"/>
      <c r="B397" s="23"/>
      <c r="C397" s="22"/>
      <c r="D397" s="22"/>
      <c r="E397" s="22"/>
      <c r="F397" s="22"/>
      <c r="G397" s="22"/>
      <c r="H397" s="22"/>
      <c r="I397" s="22"/>
      <c r="J397" s="22"/>
      <c r="K397" s="22"/>
      <c r="L397" s="22"/>
      <c r="M397" s="22"/>
      <c r="N397" s="22"/>
      <c r="O397" s="22"/>
      <c r="P397" s="22"/>
      <c r="Q397" s="22"/>
      <c r="R397" s="22"/>
      <c r="S397" s="22"/>
      <c r="T397" s="22"/>
      <c r="U397" s="22"/>
    </row>
    <row r="398" spans="1:21" ht="12.75" customHeight="1" x14ac:dyDescent="0.2">
      <c r="A398" s="23"/>
      <c r="B398" s="23"/>
      <c r="C398" s="22"/>
      <c r="D398" s="22"/>
      <c r="E398" s="22"/>
      <c r="F398" s="22"/>
      <c r="G398" s="22"/>
      <c r="H398" s="22"/>
      <c r="I398" s="22"/>
      <c r="J398" s="22"/>
      <c r="K398" s="22"/>
      <c r="L398" s="22"/>
      <c r="M398" s="22"/>
      <c r="N398" s="22"/>
      <c r="O398" s="22"/>
      <c r="P398" s="22"/>
      <c r="Q398" s="22"/>
      <c r="R398" s="22"/>
      <c r="S398" s="22"/>
      <c r="T398" s="22"/>
      <c r="U398" s="22"/>
    </row>
    <row r="399" spans="1:21" ht="12.75" customHeight="1" x14ac:dyDescent="0.2">
      <c r="A399" s="23"/>
      <c r="B399" s="23"/>
      <c r="C399" s="22"/>
      <c r="D399" s="22"/>
      <c r="E399" s="22"/>
      <c r="F399" s="22"/>
      <c r="G399" s="22"/>
      <c r="H399" s="22"/>
      <c r="I399" s="22"/>
      <c r="J399" s="22"/>
      <c r="K399" s="22"/>
      <c r="L399" s="22"/>
      <c r="M399" s="22"/>
      <c r="N399" s="22"/>
      <c r="O399" s="22"/>
      <c r="P399" s="22"/>
      <c r="Q399" s="22"/>
      <c r="R399" s="22"/>
      <c r="S399" s="22"/>
      <c r="T399" s="22"/>
      <c r="U399" s="22"/>
    </row>
    <row r="400" spans="1:21" ht="12.75" customHeight="1" x14ac:dyDescent="0.2">
      <c r="A400" s="23"/>
      <c r="B400" s="23"/>
      <c r="C400" s="22"/>
      <c r="D400" s="22"/>
      <c r="E400" s="22"/>
      <c r="F400" s="22"/>
      <c r="G400" s="22"/>
      <c r="H400" s="22"/>
      <c r="I400" s="22"/>
      <c r="J400" s="22"/>
      <c r="K400" s="22"/>
      <c r="L400" s="22"/>
      <c r="M400" s="22"/>
      <c r="N400" s="22"/>
      <c r="O400" s="22"/>
      <c r="P400" s="22"/>
      <c r="Q400" s="22"/>
      <c r="R400" s="22"/>
      <c r="S400" s="22"/>
      <c r="T400" s="22"/>
      <c r="U400" s="22"/>
    </row>
    <row r="401" spans="1:21" ht="12.75" customHeight="1" x14ac:dyDescent="0.2">
      <c r="A401" s="23"/>
      <c r="B401" s="23"/>
      <c r="C401" s="22"/>
      <c r="D401" s="22"/>
      <c r="E401" s="22"/>
      <c r="F401" s="22"/>
      <c r="G401" s="22"/>
      <c r="H401" s="22"/>
      <c r="I401" s="22"/>
      <c r="J401" s="22"/>
      <c r="K401" s="22"/>
      <c r="L401" s="22"/>
      <c r="M401" s="22"/>
      <c r="N401" s="22"/>
      <c r="O401" s="22"/>
      <c r="P401" s="22"/>
      <c r="Q401" s="22"/>
      <c r="R401" s="22"/>
      <c r="S401" s="22"/>
      <c r="T401" s="22"/>
      <c r="U401" s="22"/>
    </row>
    <row r="402" spans="1:21" ht="12.75" customHeight="1" x14ac:dyDescent="0.2">
      <c r="A402" s="23"/>
      <c r="B402" s="23"/>
      <c r="C402" s="22"/>
      <c r="D402" s="22"/>
      <c r="E402" s="22"/>
      <c r="F402" s="22"/>
      <c r="G402" s="22"/>
      <c r="H402" s="22"/>
      <c r="I402" s="22"/>
      <c r="J402" s="22"/>
      <c r="K402" s="22"/>
      <c r="L402" s="22"/>
      <c r="M402" s="22"/>
      <c r="N402" s="22"/>
      <c r="O402" s="22"/>
      <c r="P402" s="22"/>
      <c r="Q402" s="22"/>
      <c r="R402" s="22"/>
      <c r="S402" s="22"/>
      <c r="T402" s="22"/>
      <c r="U402" s="22"/>
    </row>
    <row r="403" spans="1:21" ht="12.75" customHeight="1" x14ac:dyDescent="0.2">
      <c r="A403" s="23"/>
      <c r="B403" s="23"/>
      <c r="C403" s="22"/>
      <c r="D403" s="22"/>
      <c r="E403" s="22"/>
      <c r="F403" s="22"/>
      <c r="G403" s="22"/>
      <c r="H403" s="22"/>
      <c r="I403" s="22"/>
      <c r="J403" s="22"/>
      <c r="K403" s="22"/>
      <c r="L403" s="22"/>
      <c r="M403" s="22"/>
      <c r="N403" s="22"/>
      <c r="O403" s="22"/>
      <c r="P403" s="22"/>
      <c r="Q403" s="22"/>
      <c r="R403" s="22"/>
      <c r="S403" s="22"/>
      <c r="T403" s="22"/>
      <c r="U403" s="22"/>
    </row>
    <row r="404" spans="1:21" ht="12.75" customHeight="1" x14ac:dyDescent="0.2">
      <c r="A404" s="23"/>
      <c r="B404" s="23"/>
      <c r="C404" s="22"/>
      <c r="D404" s="22"/>
      <c r="E404" s="22"/>
      <c r="F404" s="22"/>
      <c r="G404" s="22"/>
      <c r="H404" s="22"/>
      <c r="I404" s="22"/>
      <c r="J404" s="22"/>
      <c r="K404" s="22"/>
      <c r="L404" s="22"/>
      <c r="M404" s="22"/>
      <c r="N404" s="22"/>
      <c r="O404" s="22"/>
      <c r="P404" s="22"/>
      <c r="Q404" s="22"/>
      <c r="R404" s="22"/>
      <c r="S404" s="22"/>
      <c r="T404" s="22"/>
      <c r="U404" s="22"/>
    </row>
    <row r="405" spans="1:21" ht="12.75" customHeight="1" x14ac:dyDescent="0.2">
      <c r="A405" s="23"/>
      <c r="B405" s="23"/>
      <c r="C405" s="22"/>
      <c r="D405" s="22"/>
      <c r="E405" s="22"/>
      <c r="F405" s="22"/>
      <c r="G405" s="22"/>
      <c r="H405" s="22"/>
      <c r="I405" s="22"/>
      <c r="J405" s="22"/>
      <c r="K405" s="22"/>
      <c r="L405" s="22"/>
      <c r="M405" s="22"/>
      <c r="N405" s="22"/>
      <c r="O405" s="22"/>
      <c r="P405" s="22"/>
      <c r="Q405" s="22"/>
      <c r="R405" s="22"/>
      <c r="S405" s="22"/>
      <c r="T405" s="22"/>
      <c r="U405" s="22"/>
    </row>
    <row r="406" spans="1:21" ht="12.75" customHeight="1" x14ac:dyDescent="0.2">
      <c r="A406" s="23"/>
      <c r="B406" s="23"/>
      <c r="C406" s="22"/>
      <c r="D406" s="22"/>
      <c r="E406" s="22"/>
      <c r="F406" s="22"/>
      <c r="G406" s="22"/>
      <c r="H406" s="22"/>
      <c r="I406" s="22"/>
      <c r="J406" s="22"/>
      <c r="K406" s="22"/>
      <c r="L406" s="22"/>
      <c r="M406" s="22"/>
      <c r="N406" s="22"/>
      <c r="O406" s="22"/>
      <c r="P406" s="22"/>
      <c r="Q406" s="22"/>
      <c r="R406" s="22"/>
      <c r="S406" s="22"/>
      <c r="T406" s="22"/>
      <c r="U406" s="22"/>
    </row>
    <row r="407" spans="1:21" ht="12.75" customHeight="1" x14ac:dyDescent="0.2">
      <c r="A407" s="23"/>
      <c r="B407" s="23"/>
      <c r="C407" s="22"/>
      <c r="D407" s="22"/>
      <c r="E407" s="22"/>
      <c r="F407" s="22"/>
      <c r="G407" s="22"/>
      <c r="H407" s="22"/>
      <c r="I407" s="22"/>
      <c r="J407" s="22"/>
      <c r="K407" s="22"/>
      <c r="L407" s="22"/>
      <c r="M407" s="22"/>
      <c r="N407" s="22"/>
      <c r="O407" s="22"/>
      <c r="P407" s="22"/>
      <c r="Q407" s="22"/>
      <c r="R407" s="22"/>
      <c r="S407" s="22"/>
      <c r="T407" s="22"/>
      <c r="U407" s="22"/>
    </row>
    <row r="408" spans="1:21" ht="12.75" customHeight="1" x14ac:dyDescent="0.2">
      <c r="A408" s="23"/>
      <c r="B408" s="23"/>
      <c r="C408" s="22"/>
      <c r="D408" s="22"/>
      <c r="E408" s="22"/>
      <c r="F408" s="22"/>
      <c r="G408" s="22"/>
      <c r="H408" s="22"/>
      <c r="I408" s="22"/>
      <c r="J408" s="22"/>
      <c r="K408" s="22"/>
      <c r="L408" s="22"/>
      <c r="M408" s="22"/>
      <c r="N408" s="22"/>
      <c r="O408" s="22"/>
      <c r="P408" s="22"/>
      <c r="Q408" s="22"/>
      <c r="R408" s="22"/>
      <c r="S408" s="22"/>
      <c r="T408" s="22"/>
      <c r="U408" s="22"/>
    </row>
    <row r="409" spans="1:21" ht="12.75" customHeight="1" x14ac:dyDescent="0.2">
      <c r="A409" s="23"/>
      <c r="B409" s="23"/>
      <c r="C409" s="22"/>
      <c r="D409" s="22"/>
      <c r="E409" s="22"/>
      <c r="F409" s="22"/>
      <c r="G409" s="22"/>
      <c r="H409" s="22"/>
      <c r="I409" s="22"/>
      <c r="J409" s="22"/>
      <c r="K409" s="22"/>
      <c r="L409" s="22"/>
      <c r="M409" s="22"/>
      <c r="N409" s="22"/>
      <c r="O409" s="22"/>
      <c r="P409" s="22"/>
      <c r="Q409" s="22"/>
      <c r="R409" s="22"/>
      <c r="S409" s="22"/>
      <c r="T409" s="22"/>
      <c r="U409" s="22"/>
    </row>
    <row r="410" spans="1:21" ht="12.75" customHeight="1" x14ac:dyDescent="0.2">
      <c r="A410" s="23"/>
      <c r="B410" s="23"/>
      <c r="C410" s="22"/>
      <c r="D410" s="22"/>
      <c r="E410" s="22"/>
      <c r="F410" s="22"/>
      <c r="G410" s="22"/>
      <c r="H410" s="22"/>
      <c r="I410" s="22"/>
      <c r="J410" s="22"/>
      <c r="K410" s="22"/>
      <c r="L410" s="22"/>
      <c r="M410" s="22"/>
      <c r="N410" s="22"/>
      <c r="O410" s="22"/>
      <c r="P410" s="22"/>
      <c r="Q410" s="22"/>
      <c r="R410" s="22"/>
      <c r="S410" s="22"/>
      <c r="T410" s="22"/>
      <c r="U410" s="22"/>
    </row>
    <row r="411" spans="1:21" ht="12.75" customHeight="1" x14ac:dyDescent="0.2">
      <c r="A411" s="23"/>
      <c r="B411" s="23"/>
      <c r="C411" s="22"/>
      <c r="D411" s="22"/>
      <c r="E411" s="22"/>
      <c r="F411" s="22"/>
      <c r="G411" s="22"/>
      <c r="H411" s="22"/>
      <c r="I411" s="22"/>
      <c r="J411" s="22"/>
      <c r="K411" s="22"/>
      <c r="L411" s="22"/>
      <c r="M411" s="22"/>
      <c r="N411" s="22"/>
      <c r="O411" s="22"/>
      <c r="P411" s="22"/>
      <c r="Q411" s="22"/>
      <c r="R411" s="22"/>
      <c r="S411" s="22"/>
      <c r="T411" s="22"/>
      <c r="U411" s="22"/>
    </row>
    <row r="412" spans="1:21" ht="12.75" customHeight="1" x14ac:dyDescent="0.2">
      <c r="A412" s="23"/>
      <c r="B412" s="23"/>
      <c r="C412" s="22"/>
      <c r="D412" s="22"/>
      <c r="E412" s="22"/>
      <c r="F412" s="22"/>
      <c r="G412" s="22"/>
      <c r="H412" s="22"/>
      <c r="I412" s="22"/>
      <c r="J412" s="22"/>
      <c r="K412" s="22"/>
      <c r="L412" s="22"/>
      <c r="M412" s="22"/>
      <c r="N412" s="22"/>
      <c r="O412" s="22"/>
      <c r="P412" s="22"/>
      <c r="Q412" s="22"/>
      <c r="R412" s="22"/>
      <c r="S412" s="22"/>
      <c r="T412" s="22"/>
      <c r="U412" s="22"/>
    </row>
    <row r="413" spans="1:21" ht="12.75" customHeight="1" x14ac:dyDescent="0.2">
      <c r="A413" s="23"/>
      <c r="B413" s="23"/>
      <c r="C413" s="22"/>
      <c r="D413" s="22"/>
      <c r="E413" s="22"/>
      <c r="F413" s="22"/>
      <c r="G413" s="22"/>
      <c r="H413" s="22"/>
      <c r="I413" s="22"/>
      <c r="J413" s="22"/>
      <c r="K413" s="22"/>
      <c r="L413" s="22"/>
      <c r="M413" s="22"/>
      <c r="N413" s="22"/>
      <c r="O413" s="22"/>
      <c r="P413" s="22"/>
      <c r="Q413" s="22"/>
      <c r="R413" s="22"/>
      <c r="S413" s="22"/>
      <c r="T413" s="22"/>
      <c r="U413" s="22"/>
    </row>
    <row r="414" spans="1:21" ht="12.75" customHeight="1" x14ac:dyDescent="0.2">
      <c r="A414" s="23"/>
      <c r="B414" s="23"/>
      <c r="C414" s="22"/>
      <c r="D414" s="22"/>
      <c r="E414" s="22"/>
      <c r="F414" s="22"/>
      <c r="G414" s="22"/>
      <c r="H414" s="22"/>
      <c r="I414" s="22"/>
      <c r="J414" s="22"/>
      <c r="K414" s="22"/>
      <c r="L414" s="22"/>
      <c r="M414" s="22"/>
      <c r="N414" s="22"/>
      <c r="O414" s="22"/>
      <c r="P414" s="22"/>
      <c r="Q414" s="22"/>
      <c r="R414" s="22"/>
      <c r="S414" s="22"/>
      <c r="T414" s="22"/>
      <c r="U414" s="22"/>
    </row>
    <row r="415" spans="1:21" ht="12.75" customHeight="1" x14ac:dyDescent="0.2">
      <c r="A415" s="23"/>
      <c r="B415" s="23"/>
      <c r="C415" s="22"/>
      <c r="D415" s="22"/>
      <c r="E415" s="22"/>
      <c r="F415" s="22"/>
      <c r="G415" s="22"/>
      <c r="H415" s="22"/>
      <c r="I415" s="22"/>
      <c r="J415" s="22"/>
      <c r="K415" s="22"/>
      <c r="L415" s="22"/>
      <c r="M415" s="22"/>
      <c r="N415" s="22"/>
      <c r="O415" s="22"/>
      <c r="P415" s="22"/>
      <c r="Q415" s="22"/>
      <c r="R415" s="22"/>
      <c r="S415" s="22"/>
      <c r="T415" s="22"/>
      <c r="U415" s="22"/>
    </row>
    <row r="416" spans="1:21" ht="12.75" customHeight="1" x14ac:dyDescent="0.2">
      <c r="A416" s="23"/>
      <c r="B416" s="23"/>
      <c r="C416" s="22"/>
      <c r="D416" s="22"/>
      <c r="E416" s="22"/>
      <c r="F416" s="22"/>
      <c r="G416" s="22"/>
      <c r="H416" s="22"/>
      <c r="I416" s="22"/>
      <c r="J416" s="22"/>
      <c r="K416" s="22"/>
      <c r="L416" s="22"/>
      <c r="M416" s="22"/>
      <c r="N416" s="22"/>
      <c r="O416" s="22"/>
      <c r="P416" s="22"/>
      <c r="Q416" s="22"/>
      <c r="R416" s="22"/>
      <c r="S416" s="22"/>
      <c r="T416" s="22"/>
      <c r="U416" s="22"/>
    </row>
    <row r="417" spans="1:21" ht="12.75" customHeight="1" x14ac:dyDescent="0.2">
      <c r="A417" s="23"/>
      <c r="B417" s="23"/>
      <c r="C417" s="22"/>
      <c r="D417" s="22"/>
      <c r="E417" s="22"/>
      <c r="F417" s="22"/>
      <c r="G417" s="22"/>
      <c r="H417" s="22"/>
      <c r="I417" s="22"/>
      <c r="J417" s="22"/>
      <c r="K417" s="22"/>
      <c r="L417" s="22"/>
      <c r="M417" s="22"/>
      <c r="N417" s="22"/>
      <c r="O417" s="22"/>
      <c r="P417" s="22"/>
      <c r="Q417" s="22"/>
      <c r="R417" s="22"/>
      <c r="S417" s="22"/>
      <c r="T417" s="22"/>
      <c r="U417" s="22"/>
    </row>
    <row r="418" spans="1:21" ht="12.75" customHeight="1" x14ac:dyDescent="0.2">
      <c r="A418" s="23"/>
      <c r="B418" s="23"/>
      <c r="C418" s="22"/>
      <c r="D418" s="22"/>
      <c r="E418" s="22"/>
      <c r="F418" s="22"/>
      <c r="G418" s="22"/>
      <c r="H418" s="22"/>
      <c r="I418" s="22"/>
      <c r="J418" s="22"/>
      <c r="K418" s="22"/>
      <c r="L418" s="22"/>
      <c r="M418" s="22"/>
      <c r="N418" s="22"/>
      <c r="O418" s="22"/>
      <c r="P418" s="22"/>
      <c r="Q418" s="22"/>
      <c r="R418" s="22"/>
      <c r="S418" s="22"/>
      <c r="T418" s="22"/>
      <c r="U418" s="22"/>
    </row>
    <row r="419" spans="1:21" ht="12.75" customHeight="1" x14ac:dyDescent="0.2">
      <c r="A419" s="23"/>
      <c r="B419" s="23"/>
      <c r="C419" s="22"/>
      <c r="D419" s="22"/>
      <c r="E419" s="22"/>
      <c r="F419" s="22"/>
      <c r="G419" s="22"/>
      <c r="H419" s="22"/>
      <c r="I419" s="22"/>
      <c r="J419" s="22"/>
      <c r="K419" s="22"/>
      <c r="L419" s="22"/>
      <c r="M419" s="22"/>
      <c r="N419" s="22"/>
      <c r="O419" s="22"/>
      <c r="P419" s="22"/>
      <c r="Q419" s="22"/>
      <c r="R419" s="22"/>
      <c r="S419" s="22"/>
      <c r="T419" s="22"/>
      <c r="U419" s="22"/>
    </row>
    <row r="420" spans="1:21" ht="12.75" customHeight="1" x14ac:dyDescent="0.2">
      <c r="A420" s="23"/>
      <c r="B420" s="23"/>
      <c r="C420" s="22"/>
      <c r="D420" s="22"/>
      <c r="E420" s="22"/>
      <c r="F420" s="22"/>
      <c r="G420" s="22"/>
      <c r="H420" s="22"/>
      <c r="I420" s="22"/>
      <c r="J420" s="22"/>
      <c r="K420" s="22"/>
      <c r="L420" s="22"/>
      <c r="M420" s="22"/>
      <c r="N420" s="22"/>
      <c r="O420" s="22"/>
      <c r="P420" s="22"/>
      <c r="Q420" s="22"/>
      <c r="R420" s="22"/>
      <c r="S420" s="22"/>
      <c r="T420" s="22"/>
      <c r="U420" s="22"/>
    </row>
    <row r="421" spans="1:21" ht="12.75" customHeight="1" x14ac:dyDescent="0.2">
      <c r="A421" s="23"/>
      <c r="B421" s="23"/>
      <c r="C421" s="22"/>
      <c r="D421" s="22"/>
      <c r="E421" s="22"/>
      <c r="F421" s="22"/>
      <c r="G421" s="22"/>
      <c r="H421" s="22"/>
      <c r="I421" s="22"/>
      <c r="J421" s="22"/>
      <c r="K421" s="22"/>
      <c r="L421" s="22"/>
      <c r="M421" s="22"/>
      <c r="N421" s="22"/>
      <c r="O421" s="22"/>
      <c r="P421" s="22"/>
      <c r="Q421" s="22"/>
      <c r="R421" s="22"/>
      <c r="S421" s="22"/>
      <c r="T421" s="22"/>
      <c r="U421" s="22"/>
    </row>
    <row r="422" spans="1:21" ht="12.75" customHeight="1" x14ac:dyDescent="0.2">
      <c r="A422" s="23"/>
      <c r="B422" s="23"/>
      <c r="C422" s="22"/>
      <c r="D422" s="22"/>
      <c r="E422" s="22"/>
      <c r="F422" s="22"/>
      <c r="G422" s="22"/>
      <c r="H422" s="22"/>
      <c r="I422" s="22"/>
      <c r="J422" s="22"/>
      <c r="K422" s="22"/>
      <c r="L422" s="22"/>
      <c r="M422" s="22"/>
      <c r="N422" s="22"/>
      <c r="O422" s="22"/>
      <c r="P422" s="22"/>
      <c r="Q422" s="22"/>
      <c r="R422" s="22"/>
      <c r="S422" s="22"/>
      <c r="T422" s="22"/>
      <c r="U422" s="22"/>
    </row>
    <row r="423" spans="1:21" ht="12.75" customHeight="1" x14ac:dyDescent="0.2">
      <c r="A423" s="23"/>
      <c r="B423" s="23"/>
      <c r="C423" s="22"/>
      <c r="D423" s="22"/>
      <c r="E423" s="22"/>
      <c r="F423" s="22"/>
      <c r="G423" s="22"/>
      <c r="H423" s="22"/>
      <c r="I423" s="22"/>
      <c r="J423" s="22"/>
      <c r="K423" s="22"/>
      <c r="L423" s="22"/>
      <c r="M423" s="22"/>
      <c r="N423" s="22"/>
      <c r="O423" s="22"/>
      <c r="P423" s="22"/>
      <c r="Q423" s="22"/>
      <c r="R423" s="22"/>
      <c r="S423" s="22"/>
      <c r="T423" s="22"/>
      <c r="U423" s="22"/>
    </row>
    <row r="424" spans="1:21" ht="12.75" customHeight="1" x14ac:dyDescent="0.2">
      <c r="A424" s="23"/>
      <c r="B424" s="23"/>
      <c r="C424" s="22"/>
      <c r="D424" s="22"/>
      <c r="E424" s="22"/>
      <c r="F424" s="22"/>
      <c r="G424" s="22"/>
      <c r="H424" s="22"/>
      <c r="I424" s="22"/>
      <c r="J424" s="22"/>
      <c r="K424" s="22"/>
      <c r="L424" s="22"/>
      <c r="M424" s="22"/>
      <c r="N424" s="22"/>
      <c r="O424" s="22"/>
      <c r="P424" s="22"/>
      <c r="Q424" s="22"/>
      <c r="R424" s="22"/>
      <c r="S424" s="22"/>
      <c r="T424" s="22"/>
      <c r="U424" s="22"/>
    </row>
    <row r="425" spans="1:21" ht="12.75" customHeight="1" x14ac:dyDescent="0.2">
      <c r="A425" s="23"/>
      <c r="B425" s="23"/>
      <c r="C425" s="22"/>
      <c r="D425" s="22"/>
      <c r="E425" s="22"/>
      <c r="F425" s="22"/>
      <c r="G425" s="22"/>
      <c r="H425" s="22"/>
      <c r="I425" s="22"/>
      <c r="J425" s="22"/>
      <c r="K425" s="22"/>
      <c r="L425" s="22"/>
      <c r="M425" s="22"/>
      <c r="N425" s="22"/>
      <c r="O425" s="22"/>
      <c r="P425" s="22"/>
      <c r="Q425" s="22"/>
      <c r="R425" s="22"/>
      <c r="S425" s="22"/>
      <c r="T425" s="22"/>
      <c r="U425" s="22"/>
    </row>
    <row r="426" spans="1:21" ht="12.75" customHeight="1" x14ac:dyDescent="0.2">
      <c r="A426" s="23"/>
      <c r="B426" s="23"/>
      <c r="C426" s="22"/>
      <c r="D426" s="22"/>
      <c r="E426" s="22"/>
      <c r="F426" s="22"/>
      <c r="G426" s="22"/>
      <c r="H426" s="22"/>
      <c r="I426" s="22"/>
      <c r="J426" s="22"/>
      <c r="K426" s="22"/>
      <c r="L426" s="22"/>
      <c r="M426" s="22"/>
      <c r="N426" s="22"/>
      <c r="O426" s="22"/>
      <c r="P426" s="22"/>
      <c r="Q426" s="22"/>
      <c r="R426" s="22"/>
      <c r="S426" s="22"/>
      <c r="T426" s="22"/>
      <c r="U426" s="22"/>
    </row>
    <row r="427" spans="1:21" ht="12.75" customHeight="1" x14ac:dyDescent="0.2">
      <c r="A427" s="23"/>
      <c r="B427" s="23"/>
      <c r="C427" s="22"/>
      <c r="D427" s="22"/>
      <c r="E427" s="22"/>
      <c r="F427" s="22"/>
      <c r="G427" s="22"/>
      <c r="H427" s="22"/>
      <c r="I427" s="22"/>
      <c r="J427" s="22"/>
      <c r="K427" s="22"/>
      <c r="L427" s="22"/>
      <c r="M427" s="22"/>
      <c r="N427" s="22"/>
      <c r="O427" s="22"/>
      <c r="P427" s="22"/>
      <c r="Q427" s="22"/>
      <c r="R427" s="22"/>
      <c r="S427" s="22"/>
      <c r="T427" s="22"/>
      <c r="U427" s="22"/>
    </row>
    <row r="428" spans="1:21" ht="12.75" customHeight="1" x14ac:dyDescent="0.2">
      <c r="A428" s="23"/>
      <c r="B428" s="23"/>
      <c r="C428" s="22"/>
      <c r="D428" s="22"/>
      <c r="E428" s="22"/>
      <c r="F428" s="22"/>
      <c r="G428" s="22"/>
      <c r="H428" s="22"/>
      <c r="I428" s="22"/>
      <c r="J428" s="22"/>
      <c r="K428" s="22"/>
      <c r="L428" s="22"/>
      <c r="M428" s="22"/>
      <c r="N428" s="22"/>
      <c r="O428" s="22"/>
      <c r="P428" s="22"/>
      <c r="Q428" s="22"/>
      <c r="R428" s="22"/>
      <c r="S428" s="22"/>
      <c r="T428" s="22"/>
      <c r="U428" s="22"/>
    </row>
    <row r="429" spans="1:21" ht="12.75" customHeight="1" x14ac:dyDescent="0.2">
      <c r="A429" s="23"/>
      <c r="B429" s="23"/>
      <c r="C429" s="22"/>
      <c r="D429" s="22"/>
      <c r="E429" s="22"/>
      <c r="F429" s="22"/>
      <c r="G429" s="22"/>
      <c r="H429" s="22"/>
      <c r="I429" s="22"/>
      <c r="J429" s="22"/>
      <c r="K429" s="22"/>
      <c r="L429" s="22"/>
      <c r="M429" s="22"/>
      <c r="N429" s="22"/>
      <c r="O429" s="22"/>
      <c r="P429" s="22"/>
      <c r="Q429" s="22"/>
      <c r="R429" s="22"/>
      <c r="S429" s="22"/>
      <c r="T429" s="22"/>
      <c r="U429" s="22"/>
    </row>
    <row r="430" spans="1:21" ht="12.75" customHeight="1" x14ac:dyDescent="0.2">
      <c r="A430" s="23"/>
      <c r="B430" s="23"/>
      <c r="C430" s="22"/>
      <c r="D430" s="22"/>
      <c r="E430" s="22"/>
      <c r="F430" s="22"/>
      <c r="G430" s="22"/>
      <c r="H430" s="22"/>
      <c r="I430" s="22"/>
      <c r="J430" s="22"/>
      <c r="K430" s="22"/>
      <c r="L430" s="22"/>
      <c r="M430" s="22"/>
      <c r="N430" s="22"/>
      <c r="O430" s="22"/>
      <c r="P430" s="22"/>
      <c r="Q430" s="22"/>
      <c r="R430" s="22"/>
      <c r="S430" s="22"/>
      <c r="T430" s="22"/>
      <c r="U430" s="22"/>
    </row>
    <row r="431" spans="1:21" ht="12.75" customHeight="1" x14ac:dyDescent="0.2">
      <c r="A431" s="23"/>
      <c r="B431" s="23"/>
      <c r="C431" s="22"/>
      <c r="D431" s="22"/>
      <c r="E431" s="22"/>
      <c r="F431" s="22"/>
      <c r="G431" s="22"/>
      <c r="H431" s="22"/>
      <c r="I431" s="22"/>
      <c r="J431" s="22"/>
      <c r="K431" s="22"/>
      <c r="L431" s="22"/>
      <c r="M431" s="22"/>
      <c r="N431" s="22"/>
      <c r="O431" s="22"/>
      <c r="P431" s="22"/>
      <c r="Q431" s="22"/>
      <c r="R431" s="22"/>
      <c r="S431" s="22"/>
      <c r="T431" s="22"/>
      <c r="U431" s="22"/>
    </row>
    <row r="432" spans="1:21" ht="12.75" customHeight="1" x14ac:dyDescent="0.2">
      <c r="A432" s="23"/>
      <c r="B432" s="23"/>
      <c r="C432" s="22"/>
      <c r="D432" s="22"/>
      <c r="E432" s="22"/>
      <c r="F432" s="22"/>
      <c r="G432" s="22"/>
      <c r="H432" s="22"/>
      <c r="I432" s="22"/>
      <c r="J432" s="22"/>
      <c r="K432" s="22"/>
      <c r="L432" s="22"/>
      <c r="M432" s="22"/>
      <c r="N432" s="22"/>
      <c r="O432" s="22"/>
      <c r="P432" s="22"/>
      <c r="Q432" s="22"/>
      <c r="R432" s="22"/>
      <c r="S432" s="22"/>
      <c r="T432" s="22"/>
      <c r="U432" s="22"/>
    </row>
    <row r="433" spans="1:21" ht="12.75" customHeight="1" x14ac:dyDescent="0.2">
      <c r="A433" s="23"/>
      <c r="B433" s="23"/>
      <c r="C433" s="22"/>
      <c r="D433" s="22"/>
      <c r="E433" s="22"/>
      <c r="F433" s="22"/>
      <c r="G433" s="22"/>
      <c r="H433" s="22"/>
      <c r="I433" s="22"/>
      <c r="J433" s="22"/>
      <c r="K433" s="22"/>
      <c r="L433" s="22"/>
      <c r="M433" s="22"/>
      <c r="N433" s="22"/>
      <c r="O433" s="22"/>
      <c r="P433" s="22"/>
      <c r="Q433" s="22"/>
      <c r="R433" s="22"/>
      <c r="S433" s="22"/>
      <c r="T433" s="22"/>
      <c r="U433" s="22"/>
    </row>
    <row r="434" spans="1:21" ht="12.75" customHeight="1" x14ac:dyDescent="0.2">
      <c r="A434" s="23"/>
      <c r="B434" s="23"/>
      <c r="C434" s="22"/>
      <c r="D434" s="22"/>
      <c r="E434" s="22"/>
      <c r="F434" s="22"/>
      <c r="G434" s="22"/>
      <c r="H434" s="22"/>
      <c r="I434" s="22"/>
      <c r="J434" s="22"/>
      <c r="K434" s="22"/>
      <c r="L434" s="22"/>
      <c r="M434" s="22"/>
      <c r="N434" s="22"/>
      <c r="O434" s="22"/>
      <c r="P434" s="22"/>
      <c r="Q434" s="22"/>
      <c r="R434" s="22"/>
      <c r="S434" s="22"/>
      <c r="T434" s="22"/>
      <c r="U434" s="22"/>
    </row>
    <row r="435" spans="1:21" ht="12.75" customHeight="1" x14ac:dyDescent="0.2">
      <c r="A435" s="23"/>
      <c r="B435" s="23"/>
      <c r="C435" s="22"/>
      <c r="D435" s="22"/>
      <c r="E435" s="22"/>
      <c r="F435" s="22"/>
      <c r="G435" s="22"/>
      <c r="H435" s="22"/>
      <c r="I435" s="22"/>
      <c r="J435" s="22"/>
      <c r="K435" s="22"/>
      <c r="L435" s="22"/>
      <c r="M435" s="22"/>
      <c r="N435" s="22"/>
      <c r="O435" s="22"/>
      <c r="P435" s="22"/>
      <c r="Q435" s="22"/>
      <c r="R435" s="22"/>
      <c r="S435" s="22"/>
      <c r="T435" s="22"/>
      <c r="U435" s="22"/>
    </row>
    <row r="436" spans="1:21" ht="12.75" customHeight="1" x14ac:dyDescent="0.2">
      <c r="A436" s="23"/>
      <c r="B436" s="23"/>
      <c r="C436" s="22"/>
      <c r="D436" s="22"/>
      <c r="E436" s="22"/>
      <c r="F436" s="22"/>
      <c r="G436" s="22"/>
      <c r="H436" s="22"/>
      <c r="I436" s="22"/>
      <c r="J436" s="22"/>
      <c r="K436" s="22"/>
      <c r="L436" s="22"/>
      <c r="M436" s="22"/>
      <c r="N436" s="22"/>
      <c r="O436" s="22"/>
      <c r="P436" s="22"/>
      <c r="Q436" s="22"/>
      <c r="R436" s="22"/>
      <c r="S436" s="22"/>
      <c r="T436" s="22"/>
      <c r="U436" s="22"/>
    </row>
    <row r="437" spans="1:21" ht="12.75" customHeight="1" x14ac:dyDescent="0.2">
      <c r="A437" s="23"/>
      <c r="B437" s="23"/>
      <c r="C437" s="22"/>
      <c r="D437" s="22"/>
      <c r="E437" s="22"/>
      <c r="F437" s="22"/>
      <c r="G437" s="22"/>
      <c r="H437" s="22"/>
      <c r="I437" s="22"/>
      <c r="J437" s="22"/>
      <c r="K437" s="22"/>
      <c r="L437" s="22"/>
      <c r="M437" s="22"/>
      <c r="N437" s="22"/>
      <c r="O437" s="22"/>
      <c r="P437" s="22"/>
      <c r="Q437" s="22"/>
      <c r="R437" s="22"/>
      <c r="S437" s="22"/>
      <c r="T437" s="22"/>
      <c r="U437" s="22"/>
    </row>
    <row r="438" spans="1:21" ht="12.75" customHeight="1" x14ac:dyDescent="0.2">
      <c r="A438" s="23"/>
      <c r="B438" s="23"/>
      <c r="C438" s="22"/>
      <c r="D438" s="22"/>
      <c r="E438" s="22"/>
      <c r="F438" s="22"/>
      <c r="G438" s="22"/>
      <c r="H438" s="22"/>
      <c r="I438" s="22"/>
      <c r="J438" s="22"/>
      <c r="K438" s="22"/>
      <c r="L438" s="22"/>
      <c r="M438" s="22"/>
      <c r="N438" s="22"/>
      <c r="O438" s="22"/>
      <c r="P438" s="22"/>
      <c r="Q438" s="22"/>
      <c r="R438" s="22"/>
      <c r="S438" s="22"/>
      <c r="T438" s="22"/>
      <c r="U438" s="22"/>
    </row>
    <row r="439" spans="1:21" ht="12.75" customHeight="1" x14ac:dyDescent="0.2">
      <c r="A439" s="23"/>
      <c r="B439" s="23"/>
      <c r="C439" s="22"/>
      <c r="D439" s="22"/>
      <c r="E439" s="22"/>
      <c r="F439" s="22"/>
      <c r="G439" s="22"/>
      <c r="H439" s="22"/>
      <c r="I439" s="22"/>
      <c r="J439" s="22"/>
      <c r="K439" s="22"/>
      <c r="L439" s="22"/>
      <c r="M439" s="22"/>
      <c r="N439" s="22"/>
      <c r="O439" s="22"/>
      <c r="P439" s="22"/>
      <c r="Q439" s="22"/>
      <c r="R439" s="22"/>
      <c r="S439" s="22"/>
      <c r="T439" s="22"/>
      <c r="U439" s="22"/>
    </row>
    <row r="440" spans="1:21" ht="12.75" customHeight="1" x14ac:dyDescent="0.2">
      <c r="A440" s="23"/>
      <c r="B440" s="23"/>
      <c r="C440" s="22"/>
      <c r="D440" s="22"/>
      <c r="E440" s="22"/>
      <c r="F440" s="22"/>
      <c r="G440" s="22"/>
      <c r="H440" s="22"/>
      <c r="I440" s="22"/>
      <c r="J440" s="22"/>
      <c r="K440" s="22"/>
      <c r="L440" s="22"/>
      <c r="M440" s="22"/>
      <c r="N440" s="22"/>
      <c r="O440" s="22"/>
      <c r="P440" s="22"/>
      <c r="Q440" s="22"/>
      <c r="R440" s="22"/>
      <c r="S440" s="22"/>
      <c r="T440" s="22"/>
      <c r="U440" s="22"/>
    </row>
    <row r="441" spans="1:21" ht="12.75" customHeight="1" x14ac:dyDescent="0.2">
      <c r="A441" s="23"/>
      <c r="B441" s="23"/>
      <c r="C441" s="22"/>
      <c r="D441" s="22"/>
      <c r="E441" s="22"/>
      <c r="F441" s="22"/>
      <c r="G441" s="22"/>
      <c r="H441" s="22"/>
      <c r="I441" s="22"/>
      <c r="J441" s="22"/>
      <c r="K441" s="22"/>
      <c r="L441" s="22"/>
      <c r="M441" s="22"/>
      <c r="N441" s="22"/>
      <c r="O441" s="22"/>
      <c r="P441" s="22"/>
      <c r="Q441" s="22"/>
      <c r="R441" s="22"/>
      <c r="S441" s="22"/>
      <c r="T441" s="22"/>
      <c r="U441" s="22"/>
    </row>
    <row r="442" spans="1:21" ht="12.75" customHeight="1" x14ac:dyDescent="0.2">
      <c r="A442" s="23"/>
      <c r="B442" s="23"/>
      <c r="C442" s="22"/>
      <c r="D442" s="22"/>
      <c r="E442" s="22"/>
      <c r="F442" s="22"/>
      <c r="G442" s="22"/>
      <c r="H442" s="22"/>
      <c r="I442" s="22"/>
      <c r="J442" s="22"/>
      <c r="K442" s="22"/>
      <c r="L442" s="22"/>
      <c r="M442" s="22"/>
      <c r="N442" s="22"/>
      <c r="O442" s="22"/>
      <c r="P442" s="22"/>
      <c r="Q442" s="22"/>
      <c r="R442" s="22"/>
      <c r="S442" s="22"/>
      <c r="T442" s="22"/>
      <c r="U442" s="22"/>
    </row>
    <row r="443" spans="1:21" ht="12.75" customHeight="1" x14ac:dyDescent="0.2">
      <c r="A443" s="23"/>
      <c r="B443" s="23"/>
      <c r="C443" s="22"/>
      <c r="D443" s="22"/>
      <c r="E443" s="22"/>
      <c r="F443" s="22"/>
      <c r="G443" s="22"/>
      <c r="H443" s="22"/>
      <c r="I443" s="22"/>
      <c r="J443" s="22"/>
      <c r="K443" s="22"/>
      <c r="L443" s="22"/>
      <c r="M443" s="22"/>
      <c r="N443" s="22"/>
      <c r="O443" s="22"/>
      <c r="P443" s="22"/>
      <c r="Q443" s="22"/>
      <c r="R443" s="22"/>
      <c r="S443" s="22"/>
      <c r="T443" s="22"/>
      <c r="U443" s="22"/>
    </row>
    <row r="444" spans="1:21" ht="12.75" customHeight="1" x14ac:dyDescent="0.2">
      <c r="A444" s="23"/>
      <c r="B444" s="23"/>
      <c r="C444" s="22"/>
      <c r="D444" s="22"/>
      <c r="E444" s="22"/>
      <c r="F444" s="22"/>
      <c r="G444" s="22"/>
      <c r="H444" s="22"/>
      <c r="I444" s="22"/>
      <c r="J444" s="22"/>
      <c r="K444" s="22"/>
      <c r="L444" s="22"/>
      <c r="M444" s="22"/>
      <c r="N444" s="22"/>
      <c r="O444" s="22"/>
      <c r="P444" s="22"/>
      <c r="Q444" s="22"/>
      <c r="R444" s="22"/>
      <c r="S444" s="22"/>
      <c r="T444" s="22"/>
      <c r="U444" s="22"/>
    </row>
    <row r="445" spans="1:21" ht="12.75" customHeight="1" x14ac:dyDescent="0.2">
      <c r="A445" s="23"/>
      <c r="B445" s="23"/>
      <c r="C445" s="22"/>
      <c r="D445" s="22"/>
      <c r="E445" s="22"/>
      <c r="F445" s="22"/>
      <c r="G445" s="22"/>
      <c r="H445" s="22"/>
      <c r="I445" s="22"/>
      <c r="J445" s="22"/>
      <c r="K445" s="22"/>
      <c r="L445" s="22"/>
      <c r="M445" s="22"/>
      <c r="N445" s="22"/>
      <c r="O445" s="22"/>
      <c r="P445" s="22"/>
      <c r="Q445" s="22"/>
      <c r="R445" s="22"/>
      <c r="S445" s="22"/>
      <c r="T445" s="22"/>
      <c r="U445" s="22"/>
    </row>
    <row r="446" spans="1:21" ht="12.75" customHeight="1" x14ac:dyDescent="0.2">
      <c r="A446" s="23"/>
      <c r="B446" s="23"/>
      <c r="C446" s="22"/>
      <c r="D446" s="22"/>
      <c r="E446" s="22"/>
      <c r="F446" s="22"/>
      <c r="G446" s="22"/>
      <c r="H446" s="22"/>
      <c r="I446" s="22"/>
      <c r="J446" s="22"/>
      <c r="K446" s="22"/>
      <c r="L446" s="22"/>
      <c r="M446" s="22"/>
      <c r="N446" s="22"/>
      <c r="O446" s="22"/>
      <c r="P446" s="22"/>
      <c r="Q446" s="22"/>
      <c r="R446" s="22"/>
      <c r="S446" s="22"/>
      <c r="T446" s="22"/>
      <c r="U446" s="22"/>
    </row>
    <row r="447" spans="1:21" ht="12.75" customHeight="1" x14ac:dyDescent="0.2">
      <c r="A447" s="23"/>
      <c r="B447" s="23"/>
      <c r="C447" s="22"/>
      <c r="D447" s="22"/>
      <c r="E447" s="22"/>
      <c r="F447" s="22"/>
      <c r="G447" s="22"/>
      <c r="H447" s="22"/>
      <c r="I447" s="22"/>
      <c r="J447" s="22"/>
      <c r="K447" s="22"/>
      <c r="L447" s="22"/>
      <c r="M447" s="22"/>
      <c r="N447" s="22"/>
      <c r="O447" s="22"/>
      <c r="P447" s="22"/>
      <c r="Q447" s="22"/>
      <c r="R447" s="22"/>
      <c r="S447" s="22"/>
      <c r="T447" s="22"/>
      <c r="U447" s="22"/>
    </row>
    <row r="448" spans="1:21" ht="12.75" customHeight="1" x14ac:dyDescent="0.2">
      <c r="A448" s="23"/>
      <c r="B448" s="23"/>
      <c r="C448" s="22"/>
      <c r="D448" s="22"/>
      <c r="E448" s="22"/>
      <c r="F448" s="22"/>
      <c r="G448" s="22"/>
      <c r="H448" s="22"/>
      <c r="I448" s="22"/>
      <c r="J448" s="22"/>
      <c r="K448" s="22"/>
      <c r="L448" s="22"/>
      <c r="M448" s="22"/>
      <c r="N448" s="22"/>
      <c r="O448" s="22"/>
      <c r="P448" s="22"/>
      <c r="Q448" s="22"/>
      <c r="R448" s="22"/>
      <c r="S448" s="22"/>
      <c r="T448" s="22"/>
      <c r="U448" s="22"/>
    </row>
    <row r="449" spans="1:21" ht="12.75" customHeight="1" x14ac:dyDescent="0.2">
      <c r="A449" s="23"/>
      <c r="B449" s="23"/>
      <c r="C449" s="22"/>
      <c r="D449" s="22"/>
      <c r="E449" s="22"/>
      <c r="F449" s="22"/>
      <c r="G449" s="22"/>
      <c r="H449" s="22"/>
      <c r="I449" s="22"/>
      <c r="J449" s="22"/>
      <c r="K449" s="22"/>
      <c r="L449" s="22"/>
      <c r="M449" s="22"/>
      <c r="N449" s="22"/>
      <c r="O449" s="22"/>
      <c r="P449" s="22"/>
      <c r="Q449" s="22"/>
      <c r="R449" s="22"/>
      <c r="S449" s="22"/>
      <c r="T449" s="22"/>
      <c r="U449" s="22"/>
    </row>
    <row r="450" spans="1:21" ht="12.75" customHeight="1" x14ac:dyDescent="0.2">
      <c r="A450" s="23"/>
      <c r="B450" s="23"/>
      <c r="C450" s="22"/>
      <c r="D450" s="22"/>
      <c r="E450" s="22"/>
      <c r="F450" s="22"/>
      <c r="G450" s="22"/>
      <c r="H450" s="22"/>
      <c r="I450" s="22"/>
      <c r="J450" s="22"/>
      <c r="K450" s="22"/>
      <c r="L450" s="22"/>
      <c r="M450" s="22"/>
      <c r="N450" s="22"/>
      <c r="O450" s="22"/>
      <c r="P450" s="22"/>
      <c r="Q450" s="22"/>
      <c r="R450" s="22"/>
      <c r="S450" s="22"/>
      <c r="T450" s="22"/>
      <c r="U450" s="22"/>
    </row>
    <row r="451" spans="1:21" ht="12.75" customHeight="1" x14ac:dyDescent="0.2">
      <c r="A451" s="23"/>
      <c r="B451" s="23"/>
      <c r="C451" s="22"/>
      <c r="D451" s="22"/>
      <c r="E451" s="22"/>
      <c r="F451" s="22"/>
      <c r="G451" s="22"/>
      <c r="H451" s="22"/>
      <c r="I451" s="22"/>
      <c r="J451" s="22"/>
      <c r="K451" s="22"/>
      <c r="L451" s="22"/>
      <c r="M451" s="22"/>
      <c r="N451" s="22"/>
      <c r="O451" s="22"/>
      <c r="P451" s="22"/>
      <c r="Q451" s="22"/>
      <c r="R451" s="22"/>
      <c r="S451" s="22"/>
      <c r="T451" s="22"/>
      <c r="U451" s="22"/>
    </row>
    <row r="452" spans="1:21" ht="12.75" customHeight="1" x14ac:dyDescent="0.2">
      <c r="A452" s="23"/>
      <c r="B452" s="23"/>
      <c r="C452" s="22"/>
      <c r="D452" s="22"/>
      <c r="E452" s="22"/>
      <c r="F452" s="22"/>
      <c r="G452" s="22"/>
      <c r="H452" s="22"/>
      <c r="I452" s="22"/>
      <c r="J452" s="22"/>
      <c r="K452" s="22"/>
      <c r="L452" s="22"/>
      <c r="M452" s="22"/>
      <c r="N452" s="22"/>
      <c r="O452" s="22"/>
      <c r="P452" s="22"/>
      <c r="Q452" s="22"/>
      <c r="R452" s="22"/>
      <c r="S452" s="22"/>
      <c r="T452" s="22"/>
      <c r="U452" s="22"/>
    </row>
    <row r="453" spans="1:21" ht="12.75" customHeight="1" x14ac:dyDescent="0.2">
      <c r="A453" s="23"/>
      <c r="B453" s="23"/>
      <c r="C453" s="22"/>
      <c r="D453" s="22"/>
      <c r="E453" s="22"/>
      <c r="F453" s="22"/>
      <c r="G453" s="22"/>
      <c r="H453" s="22"/>
      <c r="I453" s="22"/>
      <c r="J453" s="22"/>
      <c r="K453" s="22"/>
      <c r="L453" s="22"/>
      <c r="M453" s="22"/>
      <c r="N453" s="22"/>
      <c r="O453" s="22"/>
      <c r="P453" s="22"/>
      <c r="Q453" s="22"/>
      <c r="R453" s="22"/>
      <c r="S453" s="22"/>
      <c r="T453" s="22"/>
      <c r="U453" s="22"/>
    </row>
    <row r="454" spans="1:21" ht="12.75" customHeight="1" x14ac:dyDescent="0.2">
      <c r="A454" s="23"/>
      <c r="B454" s="23"/>
      <c r="C454" s="22"/>
      <c r="D454" s="22"/>
      <c r="E454" s="22"/>
      <c r="F454" s="22"/>
      <c r="G454" s="22"/>
      <c r="H454" s="22"/>
      <c r="I454" s="22"/>
      <c r="J454" s="22"/>
      <c r="K454" s="22"/>
      <c r="L454" s="22"/>
      <c r="M454" s="22"/>
      <c r="N454" s="22"/>
      <c r="O454" s="22"/>
      <c r="P454" s="22"/>
      <c r="Q454" s="22"/>
      <c r="R454" s="22"/>
      <c r="S454" s="22"/>
      <c r="T454" s="22"/>
      <c r="U454" s="22"/>
    </row>
    <row r="455" spans="1:21" ht="12.75" customHeight="1" x14ac:dyDescent="0.2">
      <c r="A455" s="23"/>
      <c r="B455" s="23"/>
      <c r="C455" s="22"/>
      <c r="D455" s="22"/>
      <c r="E455" s="22"/>
      <c r="F455" s="22"/>
      <c r="G455" s="22"/>
      <c r="H455" s="22"/>
      <c r="I455" s="22"/>
      <c r="J455" s="22"/>
      <c r="K455" s="22"/>
      <c r="L455" s="22"/>
      <c r="M455" s="22"/>
      <c r="N455" s="22"/>
      <c r="O455" s="22"/>
      <c r="P455" s="22"/>
      <c r="Q455" s="22"/>
      <c r="R455" s="22"/>
      <c r="S455" s="22"/>
      <c r="T455" s="22"/>
      <c r="U455" s="22"/>
    </row>
    <row r="456" spans="1:21" ht="12.75" customHeight="1" x14ac:dyDescent="0.2">
      <c r="A456" s="23"/>
      <c r="B456" s="23"/>
      <c r="C456" s="22"/>
      <c r="D456" s="22"/>
      <c r="E456" s="22"/>
      <c r="F456" s="22"/>
      <c r="G456" s="22"/>
      <c r="H456" s="22"/>
      <c r="I456" s="22"/>
      <c r="J456" s="22"/>
      <c r="K456" s="22"/>
      <c r="L456" s="22"/>
      <c r="M456" s="22"/>
      <c r="N456" s="22"/>
      <c r="O456" s="22"/>
      <c r="P456" s="22"/>
      <c r="Q456" s="22"/>
      <c r="R456" s="22"/>
      <c r="S456" s="22"/>
      <c r="T456" s="22"/>
      <c r="U456" s="22"/>
    </row>
    <row r="457" spans="1:21" ht="12.75" customHeight="1" x14ac:dyDescent="0.2">
      <c r="A457" s="23"/>
      <c r="B457" s="23"/>
      <c r="C457" s="22"/>
      <c r="D457" s="22"/>
      <c r="E457" s="22"/>
      <c r="F457" s="22"/>
      <c r="G457" s="22"/>
      <c r="H457" s="22"/>
      <c r="I457" s="22"/>
      <c r="J457" s="22"/>
      <c r="K457" s="22"/>
      <c r="L457" s="22"/>
      <c r="M457" s="22"/>
      <c r="N457" s="22"/>
      <c r="O457" s="22"/>
      <c r="P457" s="22"/>
      <c r="Q457" s="22"/>
      <c r="R457" s="22"/>
      <c r="S457" s="22"/>
      <c r="T457" s="22"/>
      <c r="U457" s="22"/>
    </row>
    <row r="458" spans="1:21" ht="12.75" customHeight="1" x14ac:dyDescent="0.2">
      <c r="A458" s="23"/>
      <c r="B458" s="23"/>
      <c r="C458" s="22"/>
      <c r="D458" s="22"/>
      <c r="E458" s="22"/>
      <c r="F458" s="22"/>
      <c r="G458" s="22"/>
      <c r="H458" s="22"/>
      <c r="I458" s="22"/>
      <c r="J458" s="22"/>
      <c r="K458" s="22"/>
      <c r="L458" s="22"/>
      <c r="M458" s="22"/>
      <c r="N458" s="22"/>
      <c r="O458" s="22"/>
      <c r="P458" s="22"/>
      <c r="Q458" s="22"/>
      <c r="R458" s="22"/>
      <c r="S458" s="22"/>
      <c r="T458" s="22"/>
      <c r="U458" s="22"/>
    </row>
    <row r="459" spans="1:21" ht="12.75" customHeight="1" x14ac:dyDescent="0.2">
      <c r="A459" s="23"/>
      <c r="B459" s="23"/>
      <c r="C459" s="22"/>
      <c r="D459" s="22"/>
      <c r="E459" s="22"/>
      <c r="F459" s="22"/>
      <c r="G459" s="22"/>
      <c r="H459" s="22"/>
      <c r="I459" s="22"/>
      <c r="J459" s="22"/>
      <c r="K459" s="22"/>
      <c r="L459" s="22"/>
      <c r="M459" s="22"/>
      <c r="N459" s="22"/>
      <c r="O459" s="22"/>
      <c r="P459" s="22"/>
      <c r="Q459" s="22"/>
      <c r="R459" s="22"/>
      <c r="S459" s="22"/>
      <c r="T459" s="22"/>
      <c r="U459" s="22"/>
    </row>
    <row r="460" spans="1:21" ht="12.75" customHeight="1" x14ac:dyDescent="0.2">
      <c r="A460" s="23"/>
      <c r="B460" s="23"/>
      <c r="C460" s="22"/>
      <c r="D460" s="22"/>
      <c r="E460" s="22"/>
      <c r="F460" s="22"/>
      <c r="G460" s="22"/>
      <c r="H460" s="22"/>
      <c r="I460" s="22"/>
      <c r="J460" s="22"/>
      <c r="K460" s="22"/>
      <c r="L460" s="22"/>
      <c r="M460" s="22"/>
      <c r="N460" s="22"/>
      <c r="O460" s="22"/>
      <c r="P460" s="22"/>
      <c r="Q460" s="22"/>
      <c r="R460" s="22"/>
      <c r="S460" s="22"/>
      <c r="T460" s="22"/>
      <c r="U460" s="22"/>
    </row>
    <row r="461" spans="1:21" ht="12.75" customHeight="1" x14ac:dyDescent="0.2">
      <c r="A461" s="23"/>
      <c r="B461" s="23"/>
      <c r="C461" s="22"/>
      <c r="D461" s="22"/>
      <c r="E461" s="22"/>
      <c r="F461" s="22"/>
      <c r="G461" s="22"/>
      <c r="H461" s="22"/>
      <c r="I461" s="22"/>
      <c r="J461" s="22"/>
      <c r="K461" s="22"/>
      <c r="L461" s="22"/>
      <c r="M461" s="22"/>
      <c r="N461" s="22"/>
      <c r="O461" s="22"/>
      <c r="P461" s="22"/>
      <c r="Q461" s="22"/>
      <c r="R461" s="22"/>
      <c r="S461" s="22"/>
      <c r="T461" s="22"/>
      <c r="U461" s="22"/>
    </row>
    <row r="462" spans="1:21" ht="12.75" customHeight="1" x14ac:dyDescent="0.2">
      <c r="A462" s="23"/>
      <c r="B462" s="23"/>
      <c r="C462" s="22"/>
      <c r="D462" s="22"/>
      <c r="E462" s="22"/>
      <c r="F462" s="22"/>
      <c r="G462" s="22"/>
      <c r="H462" s="22"/>
      <c r="I462" s="22"/>
      <c r="J462" s="22"/>
      <c r="K462" s="22"/>
      <c r="L462" s="22"/>
      <c r="M462" s="22"/>
      <c r="N462" s="22"/>
      <c r="O462" s="22"/>
      <c r="P462" s="22"/>
      <c r="Q462" s="22"/>
      <c r="R462" s="22"/>
      <c r="S462" s="22"/>
      <c r="T462" s="22"/>
      <c r="U462" s="22"/>
    </row>
    <row r="463" spans="1:21" ht="12.75" customHeight="1" x14ac:dyDescent="0.2">
      <c r="A463" s="23"/>
      <c r="B463" s="23"/>
      <c r="C463" s="22"/>
      <c r="D463" s="22"/>
      <c r="E463" s="22"/>
      <c r="F463" s="22"/>
      <c r="G463" s="22"/>
      <c r="H463" s="22"/>
      <c r="I463" s="22"/>
      <c r="J463" s="22"/>
      <c r="K463" s="22"/>
      <c r="L463" s="22"/>
      <c r="M463" s="22"/>
      <c r="N463" s="22"/>
      <c r="O463" s="22"/>
      <c r="P463" s="22"/>
      <c r="Q463" s="22"/>
      <c r="R463" s="22"/>
      <c r="S463" s="22"/>
      <c r="T463" s="22"/>
      <c r="U463" s="22"/>
    </row>
    <row r="464" spans="1:21" ht="12.75" customHeight="1" x14ac:dyDescent="0.2">
      <c r="A464" s="23"/>
      <c r="B464" s="23"/>
      <c r="C464" s="22"/>
      <c r="D464" s="22"/>
      <c r="E464" s="22"/>
      <c r="F464" s="22"/>
      <c r="G464" s="22"/>
      <c r="H464" s="22"/>
      <c r="I464" s="22"/>
      <c r="J464" s="22"/>
      <c r="K464" s="22"/>
      <c r="L464" s="22"/>
      <c r="M464" s="22"/>
      <c r="N464" s="22"/>
      <c r="O464" s="22"/>
      <c r="P464" s="22"/>
      <c r="Q464" s="22"/>
      <c r="R464" s="22"/>
      <c r="S464" s="22"/>
      <c r="T464" s="22"/>
      <c r="U464" s="22"/>
    </row>
    <row r="465" spans="1:21" ht="12.75" customHeight="1" x14ac:dyDescent="0.2">
      <c r="A465" s="23"/>
      <c r="B465" s="23"/>
      <c r="C465" s="22"/>
      <c r="D465" s="22"/>
      <c r="E465" s="22"/>
      <c r="F465" s="22"/>
      <c r="G465" s="22"/>
      <c r="H465" s="22"/>
      <c r="I465" s="22"/>
      <c r="J465" s="22"/>
      <c r="K465" s="22"/>
      <c r="L465" s="22"/>
      <c r="M465" s="22"/>
      <c r="N465" s="22"/>
      <c r="O465" s="22"/>
      <c r="P465" s="22"/>
      <c r="Q465" s="22"/>
      <c r="R465" s="22"/>
      <c r="S465" s="22"/>
      <c r="T465" s="22"/>
      <c r="U465" s="22"/>
    </row>
    <row r="466" spans="1:21" ht="12.75" customHeight="1" x14ac:dyDescent="0.2">
      <c r="A466" s="23"/>
      <c r="B466" s="23"/>
      <c r="C466" s="22"/>
      <c r="D466" s="22"/>
      <c r="E466" s="22"/>
      <c r="F466" s="22"/>
      <c r="G466" s="22"/>
      <c r="H466" s="22"/>
      <c r="I466" s="22"/>
      <c r="J466" s="22"/>
      <c r="K466" s="22"/>
      <c r="L466" s="22"/>
      <c r="M466" s="22"/>
      <c r="N466" s="22"/>
      <c r="O466" s="22"/>
      <c r="P466" s="22"/>
      <c r="Q466" s="22"/>
      <c r="R466" s="22"/>
      <c r="S466" s="22"/>
      <c r="T466" s="22"/>
      <c r="U466" s="22"/>
    </row>
    <row r="467" spans="1:21" ht="12.75" customHeight="1" x14ac:dyDescent="0.2">
      <c r="A467" s="23"/>
      <c r="B467" s="23"/>
      <c r="C467" s="22"/>
      <c r="D467" s="22"/>
      <c r="E467" s="22"/>
      <c r="F467" s="22"/>
      <c r="G467" s="22"/>
      <c r="H467" s="22"/>
      <c r="I467" s="22"/>
      <c r="J467" s="22"/>
      <c r="K467" s="22"/>
      <c r="L467" s="22"/>
      <c r="M467" s="22"/>
      <c r="N467" s="22"/>
      <c r="O467" s="22"/>
      <c r="P467" s="22"/>
      <c r="Q467" s="22"/>
      <c r="R467" s="22"/>
      <c r="S467" s="22"/>
      <c r="T467" s="22"/>
      <c r="U467" s="22"/>
    </row>
    <row r="468" spans="1:21" ht="12.75" customHeight="1" x14ac:dyDescent="0.2">
      <c r="A468" s="23"/>
      <c r="B468" s="23"/>
      <c r="C468" s="22"/>
      <c r="D468" s="22"/>
      <c r="E468" s="22"/>
      <c r="F468" s="22"/>
      <c r="G468" s="22"/>
      <c r="H468" s="22"/>
      <c r="I468" s="22"/>
      <c r="J468" s="22"/>
      <c r="K468" s="22"/>
      <c r="L468" s="22"/>
      <c r="M468" s="22"/>
      <c r="N468" s="22"/>
      <c r="O468" s="22"/>
      <c r="P468" s="22"/>
      <c r="Q468" s="22"/>
      <c r="R468" s="22"/>
      <c r="S468" s="22"/>
      <c r="T468" s="22"/>
      <c r="U468" s="22"/>
    </row>
    <row r="469" spans="1:21" ht="12.75" customHeight="1" x14ac:dyDescent="0.2">
      <c r="A469" s="23"/>
      <c r="B469" s="23"/>
      <c r="C469" s="22"/>
      <c r="D469" s="22"/>
      <c r="E469" s="22"/>
      <c r="F469" s="22"/>
      <c r="G469" s="22"/>
      <c r="H469" s="22"/>
      <c r="I469" s="22"/>
      <c r="J469" s="22"/>
      <c r="K469" s="22"/>
      <c r="L469" s="22"/>
      <c r="M469" s="22"/>
      <c r="N469" s="22"/>
      <c r="O469" s="22"/>
      <c r="P469" s="22"/>
      <c r="Q469" s="22"/>
      <c r="R469" s="22"/>
      <c r="S469" s="22"/>
      <c r="T469" s="22"/>
      <c r="U469" s="22"/>
    </row>
    <row r="470" spans="1:21" ht="12.75" customHeight="1" x14ac:dyDescent="0.2">
      <c r="A470" s="23"/>
      <c r="B470" s="23"/>
      <c r="C470" s="22"/>
      <c r="D470" s="22"/>
      <c r="E470" s="22"/>
      <c r="F470" s="22"/>
      <c r="G470" s="22"/>
      <c r="H470" s="22"/>
      <c r="I470" s="22"/>
      <c r="J470" s="22"/>
      <c r="K470" s="22"/>
      <c r="L470" s="22"/>
      <c r="M470" s="22"/>
      <c r="N470" s="22"/>
      <c r="O470" s="22"/>
      <c r="P470" s="22"/>
      <c r="Q470" s="22"/>
      <c r="R470" s="22"/>
      <c r="S470" s="22"/>
      <c r="T470" s="22"/>
      <c r="U470" s="22"/>
    </row>
    <row r="471" spans="1:21" ht="12.75" customHeight="1" x14ac:dyDescent="0.2">
      <c r="A471" s="23"/>
      <c r="B471" s="23"/>
      <c r="C471" s="22"/>
      <c r="D471" s="22"/>
      <c r="E471" s="22"/>
      <c r="F471" s="22"/>
      <c r="G471" s="22"/>
      <c r="H471" s="22"/>
      <c r="I471" s="22"/>
      <c r="J471" s="22"/>
      <c r="K471" s="22"/>
      <c r="L471" s="22"/>
      <c r="M471" s="22"/>
      <c r="N471" s="22"/>
      <c r="O471" s="22"/>
      <c r="P471" s="22"/>
      <c r="Q471" s="22"/>
      <c r="R471" s="22"/>
      <c r="S471" s="22"/>
      <c r="T471" s="22"/>
      <c r="U471" s="22"/>
    </row>
    <row r="472" spans="1:21" ht="12.75" customHeight="1" x14ac:dyDescent="0.2">
      <c r="A472" s="23"/>
      <c r="B472" s="23"/>
      <c r="C472" s="22"/>
      <c r="D472" s="22"/>
      <c r="E472" s="22"/>
      <c r="F472" s="22"/>
      <c r="G472" s="22"/>
      <c r="H472" s="22"/>
      <c r="I472" s="22"/>
      <c r="J472" s="22"/>
      <c r="K472" s="22"/>
      <c r="L472" s="22"/>
      <c r="M472" s="22"/>
      <c r="N472" s="22"/>
      <c r="O472" s="22"/>
      <c r="P472" s="22"/>
      <c r="Q472" s="22"/>
      <c r="R472" s="22"/>
      <c r="S472" s="22"/>
      <c r="T472" s="22"/>
      <c r="U472" s="22"/>
    </row>
    <row r="473" spans="1:21" ht="12.75" customHeight="1" x14ac:dyDescent="0.2">
      <c r="A473" s="23"/>
      <c r="B473" s="23"/>
      <c r="C473" s="22"/>
      <c r="D473" s="22"/>
      <c r="E473" s="22"/>
      <c r="F473" s="22"/>
      <c r="G473" s="22"/>
      <c r="H473" s="22"/>
      <c r="I473" s="22"/>
      <c r="J473" s="22"/>
      <c r="K473" s="22"/>
      <c r="L473" s="22"/>
      <c r="M473" s="22"/>
      <c r="N473" s="22"/>
      <c r="O473" s="22"/>
      <c r="P473" s="22"/>
      <c r="Q473" s="22"/>
      <c r="R473" s="22"/>
      <c r="S473" s="22"/>
      <c r="T473" s="22"/>
      <c r="U473" s="22"/>
    </row>
    <row r="474" spans="1:21" ht="12.75" customHeight="1" x14ac:dyDescent="0.2">
      <c r="A474" s="23"/>
      <c r="B474" s="23"/>
      <c r="C474" s="22"/>
      <c r="D474" s="22"/>
      <c r="E474" s="22"/>
      <c r="F474" s="22"/>
      <c r="G474" s="22"/>
      <c r="H474" s="22"/>
      <c r="I474" s="22"/>
      <c r="J474" s="22"/>
      <c r="K474" s="22"/>
      <c r="L474" s="22"/>
      <c r="M474" s="22"/>
      <c r="N474" s="22"/>
      <c r="O474" s="22"/>
      <c r="P474" s="22"/>
      <c r="Q474" s="22"/>
      <c r="R474" s="22"/>
      <c r="S474" s="22"/>
      <c r="T474" s="22"/>
      <c r="U474" s="22"/>
    </row>
    <row r="475" spans="1:21" ht="12.75" customHeight="1" x14ac:dyDescent="0.2">
      <c r="A475" s="23"/>
      <c r="B475" s="23"/>
      <c r="C475" s="22"/>
      <c r="D475" s="22"/>
      <c r="E475" s="22"/>
      <c r="F475" s="22"/>
      <c r="G475" s="22"/>
      <c r="H475" s="22"/>
      <c r="I475" s="22"/>
      <c r="J475" s="22"/>
      <c r="K475" s="22"/>
      <c r="L475" s="22"/>
      <c r="M475" s="22"/>
      <c r="N475" s="22"/>
      <c r="O475" s="22"/>
      <c r="P475" s="22"/>
      <c r="Q475" s="22"/>
      <c r="R475" s="22"/>
      <c r="S475" s="22"/>
      <c r="T475" s="22"/>
      <c r="U475" s="22"/>
    </row>
    <row r="476" spans="1:21" ht="12.75" customHeight="1" x14ac:dyDescent="0.2">
      <c r="A476" s="23"/>
      <c r="B476" s="23"/>
      <c r="C476" s="22"/>
      <c r="D476" s="22"/>
      <c r="E476" s="22"/>
      <c r="F476" s="22"/>
      <c r="G476" s="22"/>
      <c r="H476" s="22"/>
      <c r="I476" s="22"/>
      <c r="J476" s="22"/>
      <c r="K476" s="22"/>
      <c r="L476" s="22"/>
      <c r="M476" s="22"/>
      <c r="N476" s="22"/>
      <c r="O476" s="22"/>
      <c r="P476" s="22"/>
      <c r="Q476" s="22"/>
      <c r="R476" s="22"/>
      <c r="S476" s="22"/>
      <c r="T476" s="22"/>
      <c r="U476" s="22"/>
    </row>
    <row r="477" spans="1:21" ht="12.75" customHeight="1" x14ac:dyDescent="0.2">
      <c r="A477" s="23"/>
      <c r="B477" s="23"/>
      <c r="C477" s="22"/>
      <c r="D477" s="22"/>
      <c r="E477" s="22"/>
      <c r="F477" s="22"/>
      <c r="G477" s="22"/>
      <c r="H477" s="22"/>
      <c r="I477" s="22"/>
      <c r="J477" s="22"/>
      <c r="K477" s="22"/>
      <c r="L477" s="22"/>
      <c r="M477" s="22"/>
      <c r="N477" s="22"/>
      <c r="O477" s="22"/>
      <c r="P477" s="22"/>
      <c r="Q477" s="22"/>
      <c r="R477" s="22"/>
      <c r="S477" s="22"/>
      <c r="T477" s="22"/>
      <c r="U477" s="22"/>
    </row>
    <row r="478" spans="1:21" ht="12.75" customHeight="1" x14ac:dyDescent="0.2">
      <c r="A478" s="23"/>
      <c r="B478" s="23"/>
      <c r="C478" s="22"/>
      <c r="D478" s="22"/>
      <c r="E478" s="22"/>
      <c r="F478" s="22"/>
      <c r="G478" s="22"/>
      <c r="H478" s="22"/>
      <c r="I478" s="22"/>
      <c r="J478" s="22"/>
      <c r="K478" s="22"/>
      <c r="L478" s="22"/>
      <c r="M478" s="22"/>
      <c r="N478" s="22"/>
      <c r="O478" s="22"/>
      <c r="P478" s="22"/>
      <c r="Q478" s="22"/>
      <c r="R478" s="22"/>
      <c r="S478" s="22"/>
      <c r="T478" s="22"/>
      <c r="U478" s="22"/>
    </row>
    <row r="479" spans="1:21" ht="12.75" customHeight="1" x14ac:dyDescent="0.2">
      <c r="A479" s="23"/>
      <c r="B479" s="23"/>
      <c r="C479" s="22"/>
      <c r="D479" s="22"/>
      <c r="E479" s="22"/>
      <c r="F479" s="22"/>
      <c r="G479" s="22"/>
      <c r="H479" s="22"/>
      <c r="I479" s="22"/>
      <c r="J479" s="22"/>
      <c r="K479" s="22"/>
      <c r="L479" s="22"/>
      <c r="M479" s="22"/>
      <c r="N479" s="22"/>
      <c r="O479" s="22"/>
      <c r="P479" s="22"/>
      <c r="Q479" s="22"/>
      <c r="R479" s="22"/>
      <c r="S479" s="22"/>
      <c r="T479" s="22"/>
      <c r="U479" s="22"/>
    </row>
    <row r="480" spans="1:21" ht="12.75" customHeight="1" x14ac:dyDescent="0.2">
      <c r="A480" s="23"/>
      <c r="B480" s="23"/>
      <c r="C480" s="22"/>
      <c r="D480" s="22"/>
      <c r="E480" s="22"/>
      <c r="F480" s="22"/>
      <c r="G480" s="22"/>
      <c r="H480" s="22"/>
      <c r="I480" s="22"/>
      <c r="J480" s="22"/>
      <c r="K480" s="22"/>
      <c r="L480" s="22"/>
      <c r="M480" s="22"/>
      <c r="N480" s="22"/>
      <c r="O480" s="22"/>
      <c r="P480" s="22"/>
      <c r="Q480" s="22"/>
      <c r="R480" s="22"/>
      <c r="S480" s="22"/>
      <c r="T480" s="22"/>
      <c r="U480" s="22"/>
    </row>
    <row r="481" spans="1:21" ht="12.75" customHeight="1" x14ac:dyDescent="0.2">
      <c r="A481" s="23"/>
      <c r="B481" s="23"/>
      <c r="C481" s="22"/>
      <c r="D481" s="22"/>
      <c r="E481" s="22"/>
      <c r="F481" s="22"/>
      <c r="G481" s="22"/>
      <c r="H481" s="22"/>
      <c r="I481" s="22"/>
      <c r="J481" s="22"/>
      <c r="K481" s="22"/>
      <c r="L481" s="22"/>
      <c r="M481" s="22"/>
      <c r="N481" s="22"/>
      <c r="O481" s="22"/>
      <c r="P481" s="22"/>
      <c r="Q481" s="22"/>
      <c r="R481" s="22"/>
      <c r="S481" s="22"/>
      <c r="T481" s="22"/>
      <c r="U481" s="22"/>
    </row>
    <row r="482" spans="1:21" ht="12.75" customHeight="1" x14ac:dyDescent="0.2">
      <c r="A482" s="23"/>
      <c r="B482" s="23"/>
      <c r="C482" s="22"/>
      <c r="D482" s="22"/>
      <c r="E482" s="22"/>
      <c r="F482" s="22"/>
      <c r="G482" s="22"/>
      <c r="H482" s="22"/>
      <c r="I482" s="22"/>
      <c r="J482" s="22"/>
      <c r="K482" s="22"/>
      <c r="L482" s="22"/>
      <c r="M482" s="22"/>
      <c r="N482" s="22"/>
      <c r="O482" s="22"/>
      <c r="P482" s="22"/>
      <c r="Q482" s="22"/>
      <c r="R482" s="22"/>
      <c r="S482" s="22"/>
      <c r="T482" s="22"/>
      <c r="U482" s="22"/>
    </row>
    <row r="483" spans="1:21" ht="12.75" customHeight="1" x14ac:dyDescent="0.2">
      <c r="A483" s="23"/>
      <c r="B483" s="23"/>
      <c r="C483" s="22"/>
      <c r="D483" s="22"/>
      <c r="E483" s="22"/>
      <c r="F483" s="22"/>
      <c r="G483" s="22"/>
      <c r="H483" s="22"/>
      <c r="I483" s="22"/>
      <c r="J483" s="22"/>
      <c r="K483" s="22"/>
      <c r="L483" s="22"/>
      <c r="M483" s="22"/>
      <c r="N483" s="22"/>
      <c r="O483" s="22"/>
      <c r="P483" s="22"/>
      <c r="Q483" s="22"/>
      <c r="R483" s="22"/>
      <c r="S483" s="22"/>
      <c r="T483" s="22"/>
      <c r="U483" s="22"/>
    </row>
    <row r="484" spans="1:21" ht="12.75" customHeight="1" x14ac:dyDescent="0.2">
      <c r="A484" s="23"/>
      <c r="B484" s="23"/>
      <c r="C484" s="22"/>
      <c r="D484" s="22"/>
      <c r="E484" s="22"/>
      <c r="F484" s="22"/>
      <c r="G484" s="22"/>
      <c r="H484" s="22"/>
      <c r="I484" s="22"/>
      <c r="J484" s="22"/>
      <c r="K484" s="22"/>
      <c r="L484" s="22"/>
      <c r="M484" s="22"/>
      <c r="N484" s="22"/>
      <c r="O484" s="22"/>
      <c r="P484" s="22"/>
      <c r="Q484" s="22"/>
      <c r="R484" s="22"/>
      <c r="S484" s="22"/>
      <c r="T484" s="22"/>
      <c r="U484" s="22"/>
    </row>
    <row r="485" spans="1:21" ht="12.75" customHeight="1" x14ac:dyDescent="0.2">
      <c r="A485" s="23"/>
      <c r="B485" s="23"/>
      <c r="C485" s="22"/>
      <c r="D485" s="22"/>
      <c r="E485" s="22"/>
      <c r="F485" s="22"/>
      <c r="G485" s="22"/>
      <c r="H485" s="22"/>
      <c r="I485" s="22"/>
      <c r="J485" s="22"/>
      <c r="K485" s="22"/>
      <c r="L485" s="22"/>
      <c r="M485" s="22"/>
      <c r="N485" s="22"/>
      <c r="O485" s="22"/>
      <c r="P485" s="22"/>
      <c r="Q485" s="22"/>
      <c r="R485" s="22"/>
      <c r="S485" s="22"/>
      <c r="T485" s="22"/>
      <c r="U485" s="22"/>
    </row>
    <row r="486" spans="1:21" ht="12.75" customHeight="1" x14ac:dyDescent="0.2">
      <c r="A486" s="23"/>
      <c r="B486" s="23"/>
      <c r="C486" s="22"/>
      <c r="D486" s="22"/>
      <c r="E486" s="22"/>
      <c r="F486" s="22"/>
      <c r="G486" s="22"/>
      <c r="H486" s="22"/>
      <c r="I486" s="22"/>
      <c r="J486" s="22"/>
      <c r="K486" s="22"/>
      <c r="L486" s="22"/>
      <c r="M486" s="22"/>
      <c r="N486" s="22"/>
      <c r="O486" s="22"/>
      <c r="P486" s="22"/>
      <c r="Q486" s="22"/>
      <c r="R486" s="22"/>
      <c r="S486" s="22"/>
      <c r="T486" s="22"/>
      <c r="U486" s="22"/>
    </row>
    <row r="487" spans="1:21" ht="12.75" customHeight="1" x14ac:dyDescent="0.2">
      <c r="A487" s="23"/>
      <c r="B487" s="23"/>
      <c r="C487" s="22"/>
      <c r="D487" s="22"/>
      <c r="E487" s="22"/>
      <c r="F487" s="22"/>
      <c r="G487" s="22"/>
      <c r="H487" s="22"/>
      <c r="I487" s="22"/>
      <c r="J487" s="22"/>
      <c r="K487" s="22"/>
      <c r="L487" s="22"/>
      <c r="M487" s="22"/>
      <c r="N487" s="22"/>
      <c r="O487" s="22"/>
      <c r="P487" s="22"/>
      <c r="Q487" s="22"/>
      <c r="R487" s="22"/>
      <c r="S487" s="22"/>
      <c r="T487" s="22"/>
      <c r="U487" s="22"/>
    </row>
    <row r="488" spans="1:21" ht="12.75" customHeight="1" x14ac:dyDescent="0.2">
      <c r="A488" s="23"/>
      <c r="B488" s="23"/>
      <c r="C488" s="22"/>
      <c r="D488" s="22"/>
      <c r="E488" s="22"/>
      <c r="F488" s="22"/>
      <c r="G488" s="22"/>
      <c r="H488" s="22"/>
      <c r="I488" s="22"/>
      <c r="J488" s="22"/>
      <c r="K488" s="22"/>
      <c r="L488" s="22"/>
      <c r="M488" s="22"/>
      <c r="N488" s="22"/>
      <c r="O488" s="22"/>
      <c r="P488" s="22"/>
      <c r="Q488" s="22"/>
      <c r="R488" s="22"/>
      <c r="S488" s="22"/>
      <c r="T488" s="22"/>
      <c r="U488" s="22"/>
    </row>
    <row r="489" spans="1:21" ht="12.75" customHeight="1" x14ac:dyDescent="0.2">
      <c r="A489" s="23"/>
      <c r="B489" s="23"/>
      <c r="C489" s="22"/>
      <c r="D489" s="22"/>
      <c r="E489" s="22"/>
      <c r="F489" s="22"/>
      <c r="G489" s="22"/>
      <c r="H489" s="22"/>
      <c r="I489" s="22"/>
      <c r="J489" s="22"/>
      <c r="K489" s="22"/>
      <c r="L489" s="22"/>
      <c r="M489" s="22"/>
      <c r="N489" s="22"/>
      <c r="O489" s="22"/>
      <c r="P489" s="22"/>
      <c r="Q489" s="22"/>
      <c r="R489" s="22"/>
      <c r="S489" s="22"/>
      <c r="T489" s="22"/>
      <c r="U489" s="22"/>
    </row>
    <row r="490" spans="1:21" ht="12.75" customHeight="1" x14ac:dyDescent="0.2">
      <c r="A490" s="23"/>
      <c r="B490" s="23"/>
      <c r="C490" s="22"/>
      <c r="D490" s="22"/>
      <c r="E490" s="22"/>
      <c r="F490" s="22"/>
      <c r="G490" s="22"/>
      <c r="H490" s="22"/>
      <c r="I490" s="22"/>
      <c r="J490" s="22"/>
      <c r="K490" s="22"/>
      <c r="L490" s="22"/>
      <c r="M490" s="22"/>
      <c r="N490" s="22"/>
      <c r="O490" s="22"/>
      <c r="P490" s="22"/>
      <c r="Q490" s="22"/>
      <c r="R490" s="22"/>
      <c r="S490" s="22"/>
      <c r="T490" s="22"/>
      <c r="U490" s="22"/>
    </row>
    <row r="491" spans="1:21" ht="12.75" customHeight="1" x14ac:dyDescent="0.2">
      <c r="A491" s="23"/>
      <c r="B491" s="23"/>
      <c r="C491" s="22"/>
      <c r="D491" s="22"/>
      <c r="E491" s="22"/>
      <c r="F491" s="22"/>
      <c r="G491" s="22"/>
      <c r="H491" s="22"/>
      <c r="I491" s="22"/>
      <c r="J491" s="22"/>
      <c r="K491" s="22"/>
      <c r="L491" s="22"/>
      <c r="M491" s="22"/>
      <c r="N491" s="22"/>
      <c r="O491" s="22"/>
      <c r="P491" s="22"/>
      <c r="Q491" s="22"/>
      <c r="R491" s="22"/>
      <c r="S491" s="22"/>
      <c r="T491" s="22"/>
      <c r="U491" s="22"/>
    </row>
    <row r="492" spans="1:21" ht="12.75" customHeight="1" x14ac:dyDescent="0.2">
      <c r="A492" s="23"/>
      <c r="B492" s="23"/>
      <c r="C492" s="22"/>
      <c r="D492" s="22"/>
      <c r="E492" s="22"/>
      <c r="F492" s="22"/>
      <c r="G492" s="22"/>
      <c r="H492" s="22"/>
      <c r="I492" s="22"/>
      <c r="J492" s="22"/>
      <c r="K492" s="22"/>
      <c r="L492" s="22"/>
      <c r="M492" s="22"/>
      <c r="N492" s="22"/>
      <c r="O492" s="22"/>
      <c r="P492" s="22"/>
      <c r="Q492" s="22"/>
      <c r="R492" s="22"/>
      <c r="S492" s="22"/>
      <c r="T492" s="22"/>
      <c r="U492" s="22"/>
    </row>
    <row r="493" spans="1:21" ht="12.75" customHeight="1" x14ac:dyDescent="0.2">
      <c r="A493" s="23"/>
      <c r="B493" s="23"/>
      <c r="C493" s="22"/>
      <c r="D493" s="22"/>
      <c r="E493" s="22"/>
      <c r="F493" s="22"/>
      <c r="G493" s="22"/>
      <c r="H493" s="22"/>
      <c r="I493" s="22"/>
      <c r="J493" s="22"/>
      <c r="K493" s="22"/>
      <c r="L493" s="22"/>
      <c r="M493" s="22"/>
      <c r="N493" s="22"/>
      <c r="O493" s="22"/>
      <c r="P493" s="22"/>
      <c r="Q493" s="22"/>
      <c r="R493" s="22"/>
      <c r="S493" s="22"/>
      <c r="T493" s="22"/>
      <c r="U493" s="22"/>
    </row>
    <row r="494" spans="1:21" ht="12.75" customHeight="1" x14ac:dyDescent="0.2">
      <c r="A494" s="23"/>
      <c r="B494" s="23"/>
      <c r="C494" s="22"/>
      <c r="D494" s="22"/>
      <c r="E494" s="22"/>
      <c r="F494" s="22"/>
      <c r="G494" s="22"/>
      <c r="H494" s="22"/>
      <c r="I494" s="22"/>
      <c r="J494" s="22"/>
      <c r="K494" s="22"/>
      <c r="L494" s="22"/>
      <c r="M494" s="22"/>
      <c r="N494" s="22"/>
      <c r="O494" s="22"/>
      <c r="P494" s="22"/>
      <c r="Q494" s="22"/>
      <c r="R494" s="22"/>
      <c r="S494" s="22"/>
      <c r="T494" s="22"/>
      <c r="U494" s="22"/>
    </row>
    <row r="495" spans="1:21" ht="12.75" customHeight="1" x14ac:dyDescent="0.2">
      <c r="A495" s="23"/>
      <c r="B495" s="23"/>
      <c r="C495" s="22"/>
      <c r="D495" s="22"/>
      <c r="E495" s="22"/>
      <c r="F495" s="22"/>
      <c r="G495" s="22"/>
      <c r="H495" s="22"/>
      <c r="I495" s="22"/>
      <c r="J495" s="22"/>
      <c r="K495" s="22"/>
      <c r="L495" s="22"/>
      <c r="M495" s="22"/>
      <c r="N495" s="22"/>
      <c r="O495" s="22"/>
      <c r="P495" s="22"/>
      <c r="Q495" s="22"/>
      <c r="R495" s="22"/>
      <c r="S495" s="22"/>
      <c r="T495" s="22"/>
      <c r="U495" s="22"/>
    </row>
    <row r="496" spans="1:21" ht="12.75" customHeight="1" x14ac:dyDescent="0.2">
      <c r="A496" s="23"/>
      <c r="B496" s="23"/>
      <c r="C496" s="22"/>
      <c r="D496" s="22"/>
      <c r="E496" s="22"/>
      <c r="F496" s="22"/>
      <c r="G496" s="22"/>
      <c r="H496" s="22"/>
      <c r="I496" s="22"/>
      <c r="J496" s="22"/>
      <c r="K496" s="22"/>
      <c r="L496" s="22"/>
      <c r="M496" s="22"/>
      <c r="N496" s="22"/>
      <c r="O496" s="22"/>
      <c r="P496" s="22"/>
      <c r="Q496" s="22"/>
      <c r="R496" s="22"/>
      <c r="S496" s="22"/>
      <c r="T496" s="22"/>
      <c r="U496" s="22"/>
    </row>
    <row r="497" spans="1:21" ht="12.75" customHeight="1" x14ac:dyDescent="0.2">
      <c r="A497" s="23"/>
      <c r="B497" s="23"/>
      <c r="C497" s="22"/>
      <c r="D497" s="22"/>
      <c r="E497" s="22"/>
      <c r="F497" s="22"/>
      <c r="G497" s="22"/>
      <c r="H497" s="22"/>
      <c r="I497" s="22"/>
      <c r="J497" s="22"/>
      <c r="K497" s="22"/>
      <c r="L497" s="22"/>
      <c r="M497" s="22"/>
      <c r="N497" s="22"/>
      <c r="O497" s="22"/>
      <c r="P497" s="22"/>
      <c r="Q497" s="22"/>
      <c r="R497" s="22"/>
      <c r="S497" s="22"/>
      <c r="T497" s="22"/>
      <c r="U497" s="22"/>
    </row>
    <row r="498" spans="1:21" ht="12.75" customHeight="1" x14ac:dyDescent="0.2">
      <c r="A498" s="23"/>
      <c r="B498" s="23"/>
      <c r="C498" s="22"/>
      <c r="D498" s="22"/>
      <c r="E498" s="22"/>
      <c r="F498" s="22"/>
      <c r="G498" s="22"/>
      <c r="H498" s="22"/>
      <c r="I498" s="22"/>
      <c r="J498" s="22"/>
      <c r="K498" s="22"/>
      <c r="L498" s="22"/>
      <c r="M498" s="22"/>
      <c r="N498" s="22"/>
      <c r="O498" s="22"/>
      <c r="P498" s="22"/>
      <c r="Q498" s="22"/>
      <c r="R498" s="22"/>
      <c r="S498" s="22"/>
      <c r="T498" s="22"/>
      <c r="U498" s="22"/>
    </row>
    <row r="499" spans="1:21" ht="12.75" customHeight="1" x14ac:dyDescent="0.2">
      <c r="A499" s="23"/>
      <c r="B499" s="23"/>
      <c r="C499" s="22"/>
      <c r="D499" s="22"/>
      <c r="E499" s="22"/>
      <c r="F499" s="22"/>
      <c r="G499" s="22"/>
      <c r="H499" s="22"/>
      <c r="I499" s="22"/>
      <c r="J499" s="22"/>
      <c r="K499" s="22"/>
      <c r="L499" s="22"/>
      <c r="M499" s="22"/>
      <c r="N499" s="22"/>
      <c r="O499" s="22"/>
      <c r="P499" s="22"/>
      <c r="Q499" s="22"/>
      <c r="R499" s="22"/>
      <c r="S499" s="22"/>
      <c r="T499" s="22"/>
      <c r="U499" s="22"/>
    </row>
    <row r="500" spans="1:21" ht="12.75" customHeight="1" x14ac:dyDescent="0.2">
      <c r="A500" s="23"/>
      <c r="B500" s="23"/>
      <c r="C500" s="22"/>
      <c r="D500" s="22"/>
      <c r="E500" s="22"/>
      <c r="F500" s="22"/>
      <c r="G500" s="22"/>
      <c r="H500" s="22"/>
      <c r="I500" s="22"/>
      <c r="J500" s="22"/>
      <c r="K500" s="22"/>
      <c r="L500" s="22"/>
      <c r="M500" s="22"/>
      <c r="N500" s="22"/>
      <c r="O500" s="22"/>
      <c r="P500" s="22"/>
      <c r="Q500" s="22"/>
      <c r="R500" s="22"/>
      <c r="S500" s="22"/>
      <c r="T500" s="22"/>
      <c r="U500" s="22"/>
    </row>
    <row r="501" spans="1:21" ht="12.75" customHeight="1" x14ac:dyDescent="0.2">
      <c r="A501" s="23"/>
      <c r="B501" s="23"/>
      <c r="C501" s="22"/>
      <c r="D501" s="22"/>
      <c r="E501" s="22"/>
      <c r="F501" s="22"/>
      <c r="G501" s="22"/>
      <c r="H501" s="22"/>
      <c r="I501" s="22"/>
      <c r="J501" s="22"/>
      <c r="K501" s="22"/>
      <c r="L501" s="22"/>
      <c r="M501" s="22"/>
      <c r="N501" s="22"/>
      <c r="O501" s="22"/>
      <c r="P501" s="22"/>
      <c r="Q501" s="22"/>
      <c r="R501" s="22"/>
      <c r="S501" s="22"/>
      <c r="T501" s="22"/>
      <c r="U501" s="22"/>
    </row>
    <row r="502" spans="1:21" ht="12.75" customHeight="1" x14ac:dyDescent="0.2">
      <c r="A502" s="23"/>
      <c r="B502" s="23"/>
      <c r="C502" s="22"/>
      <c r="D502" s="22"/>
      <c r="E502" s="22"/>
      <c r="F502" s="22"/>
      <c r="G502" s="22"/>
      <c r="H502" s="22"/>
      <c r="I502" s="22"/>
      <c r="J502" s="22"/>
      <c r="K502" s="22"/>
      <c r="L502" s="22"/>
      <c r="M502" s="22"/>
      <c r="N502" s="22"/>
      <c r="O502" s="22"/>
      <c r="P502" s="22"/>
      <c r="Q502" s="22"/>
      <c r="R502" s="22"/>
      <c r="S502" s="22"/>
      <c r="T502" s="22"/>
      <c r="U502" s="22"/>
    </row>
    <row r="503" spans="1:21" ht="12.75" customHeight="1" x14ac:dyDescent="0.2">
      <c r="A503" s="23"/>
      <c r="B503" s="23"/>
      <c r="C503" s="22"/>
      <c r="D503" s="22"/>
      <c r="E503" s="22"/>
      <c r="F503" s="22"/>
      <c r="G503" s="22"/>
      <c r="H503" s="22"/>
      <c r="I503" s="22"/>
      <c r="J503" s="22"/>
      <c r="K503" s="22"/>
      <c r="L503" s="22"/>
      <c r="M503" s="22"/>
      <c r="N503" s="22"/>
      <c r="O503" s="22"/>
      <c r="P503" s="22"/>
      <c r="Q503" s="22"/>
      <c r="R503" s="22"/>
      <c r="S503" s="22"/>
      <c r="T503" s="22"/>
      <c r="U503" s="22"/>
    </row>
    <row r="504" spans="1:21" ht="12.75" customHeight="1" x14ac:dyDescent="0.2">
      <c r="A504" s="23"/>
      <c r="B504" s="23"/>
      <c r="C504" s="22"/>
      <c r="D504" s="22"/>
      <c r="E504" s="22"/>
      <c r="F504" s="22"/>
      <c r="G504" s="22"/>
      <c r="H504" s="22"/>
      <c r="I504" s="22"/>
      <c r="J504" s="22"/>
      <c r="K504" s="22"/>
      <c r="L504" s="22"/>
      <c r="M504" s="22"/>
      <c r="N504" s="22"/>
      <c r="O504" s="22"/>
      <c r="P504" s="22"/>
      <c r="Q504" s="22"/>
      <c r="R504" s="22"/>
      <c r="S504" s="22"/>
      <c r="T504" s="22"/>
      <c r="U504" s="22"/>
    </row>
    <row r="505" spans="1:21" ht="12.75" customHeight="1" x14ac:dyDescent="0.2">
      <c r="A505" s="23"/>
      <c r="B505" s="23"/>
      <c r="C505" s="22"/>
      <c r="D505" s="22"/>
      <c r="E505" s="22"/>
      <c r="F505" s="22"/>
      <c r="G505" s="22"/>
      <c r="H505" s="22"/>
      <c r="I505" s="22"/>
      <c r="J505" s="22"/>
      <c r="K505" s="22"/>
      <c r="L505" s="22"/>
      <c r="M505" s="22"/>
      <c r="N505" s="22"/>
      <c r="O505" s="22"/>
      <c r="P505" s="22"/>
      <c r="Q505" s="22"/>
      <c r="R505" s="22"/>
      <c r="S505" s="22"/>
      <c r="T505" s="22"/>
      <c r="U505" s="22"/>
    </row>
    <row r="506" spans="1:21" ht="12.75" customHeight="1" x14ac:dyDescent="0.2">
      <c r="A506" s="23"/>
      <c r="B506" s="23"/>
      <c r="C506" s="22"/>
      <c r="D506" s="22"/>
      <c r="E506" s="22"/>
      <c r="F506" s="22"/>
      <c r="G506" s="22"/>
      <c r="H506" s="22"/>
      <c r="I506" s="22"/>
      <c r="J506" s="22"/>
      <c r="K506" s="22"/>
      <c r="L506" s="22"/>
      <c r="M506" s="22"/>
      <c r="N506" s="22"/>
      <c r="O506" s="22"/>
      <c r="P506" s="22"/>
      <c r="Q506" s="22"/>
      <c r="R506" s="22"/>
      <c r="S506" s="22"/>
      <c r="T506" s="22"/>
      <c r="U506" s="22"/>
    </row>
    <row r="507" spans="1:21" ht="12.75" customHeight="1" x14ac:dyDescent="0.2">
      <c r="A507" s="23"/>
      <c r="B507" s="23"/>
      <c r="C507" s="22"/>
      <c r="D507" s="22"/>
      <c r="E507" s="22"/>
      <c r="F507" s="22"/>
      <c r="G507" s="22"/>
      <c r="H507" s="22"/>
      <c r="I507" s="22"/>
      <c r="J507" s="22"/>
      <c r="K507" s="22"/>
      <c r="L507" s="22"/>
      <c r="M507" s="22"/>
      <c r="N507" s="22"/>
      <c r="O507" s="22"/>
      <c r="P507" s="22"/>
      <c r="Q507" s="22"/>
      <c r="R507" s="22"/>
      <c r="S507" s="22"/>
      <c r="T507" s="22"/>
      <c r="U507" s="22"/>
    </row>
    <row r="508" spans="1:21" ht="12.75" customHeight="1" x14ac:dyDescent="0.2">
      <c r="A508" s="23"/>
      <c r="B508" s="23"/>
      <c r="C508" s="22"/>
      <c r="D508" s="22"/>
      <c r="E508" s="22"/>
      <c r="F508" s="22"/>
      <c r="G508" s="22"/>
      <c r="H508" s="22"/>
      <c r="I508" s="22"/>
      <c r="J508" s="22"/>
      <c r="K508" s="22"/>
      <c r="L508" s="22"/>
      <c r="M508" s="22"/>
      <c r="N508" s="22"/>
      <c r="O508" s="22"/>
      <c r="P508" s="22"/>
      <c r="Q508" s="22"/>
      <c r="R508" s="22"/>
      <c r="S508" s="22"/>
      <c r="T508" s="22"/>
      <c r="U508" s="22"/>
    </row>
    <row r="509" spans="1:21" ht="12.75" customHeight="1" x14ac:dyDescent="0.2">
      <c r="A509" s="23"/>
      <c r="B509" s="23"/>
      <c r="C509" s="22"/>
      <c r="D509" s="22"/>
      <c r="E509" s="22"/>
      <c r="F509" s="22"/>
      <c r="G509" s="22"/>
      <c r="H509" s="22"/>
      <c r="I509" s="22"/>
      <c r="J509" s="22"/>
      <c r="K509" s="22"/>
      <c r="L509" s="22"/>
      <c r="M509" s="22"/>
      <c r="N509" s="22"/>
      <c r="O509" s="22"/>
      <c r="P509" s="22"/>
      <c r="Q509" s="22"/>
      <c r="R509" s="22"/>
      <c r="S509" s="22"/>
      <c r="T509" s="22"/>
      <c r="U509" s="22"/>
    </row>
    <row r="510" spans="1:21" ht="12.75" customHeight="1" x14ac:dyDescent="0.2">
      <c r="A510" s="23"/>
      <c r="B510" s="23"/>
      <c r="C510" s="22"/>
      <c r="D510" s="22"/>
      <c r="E510" s="22"/>
      <c r="F510" s="22"/>
      <c r="G510" s="22"/>
      <c r="H510" s="22"/>
      <c r="I510" s="22"/>
      <c r="J510" s="22"/>
      <c r="K510" s="22"/>
      <c r="L510" s="22"/>
      <c r="M510" s="22"/>
      <c r="N510" s="22"/>
      <c r="O510" s="22"/>
      <c r="P510" s="22"/>
      <c r="Q510" s="22"/>
      <c r="R510" s="22"/>
      <c r="S510" s="22"/>
      <c r="T510" s="22"/>
      <c r="U510" s="22"/>
    </row>
    <row r="511" spans="1:21" ht="12.75" customHeight="1" x14ac:dyDescent="0.2">
      <c r="A511" s="23"/>
      <c r="B511" s="23"/>
      <c r="C511" s="22"/>
      <c r="D511" s="22"/>
      <c r="E511" s="22"/>
      <c r="F511" s="22"/>
      <c r="G511" s="22"/>
      <c r="H511" s="22"/>
      <c r="I511" s="22"/>
      <c r="J511" s="22"/>
      <c r="K511" s="22"/>
      <c r="L511" s="22"/>
      <c r="M511" s="22"/>
      <c r="N511" s="22"/>
      <c r="O511" s="22"/>
      <c r="P511" s="22"/>
      <c r="Q511" s="22"/>
      <c r="R511" s="22"/>
      <c r="S511" s="22"/>
      <c r="T511" s="22"/>
      <c r="U511" s="22"/>
    </row>
    <row r="512" spans="1:21" ht="12.75" customHeight="1" x14ac:dyDescent="0.2">
      <c r="A512" s="23"/>
      <c r="B512" s="23"/>
      <c r="C512" s="22"/>
      <c r="D512" s="22"/>
      <c r="E512" s="22"/>
      <c r="F512" s="22"/>
      <c r="G512" s="22"/>
      <c r="H512" s="22"/>
      <c r="I512" s="22"/>
      <c r="J512" s="22"/>
      <c r="K512" s="22"/>
      <c r="L512" s="22"/>
      <c r="M512" s="22"/>
      <c r="N512" s="22"/>
      <c r="O512" s="22"/>
      <c r="P512" s="22"/>
      <c r="Q512" s="22"/>
      <c r="R512" s="22"/>
      <c r="S512" s="22"/>
      <c r="T512" s="22"/>
      <c r="U512" s="22"/>
    </row>
    <row r="513" spans="1:21" ht="12.75" customHeight="1" x14ac:dyDescent="0.2">
      <c r="A513" s="23"/>
      <c r="B513" s="23"/>
      <c r="C513" s="22"/>
      <c r="D513" s="22"/>
      <c r="E513" s="22"/>
      <c r="F513" s="22"/>
      <c r="G513" s="22"/>
      <c r="H513" s="22"/>
      <c r="I513" s="22"/>
      <c r="J513" s="22"/>
      <c r="K513" s="22"/>
      <c r="L513" s="22"/>
      <c r="M513" s="22"/>
      <c r="N513" s="22"/>
      <c r="O513" s="22"/>
      <c r="P513" s="22"/>
      <c r="Q513" s="22"/>
      <c r="R513" s="22"/>
      <c r="S513" s="22"/>
      <c r="T513" s="22"/>
      <c r="U513" s="22"/>
    </row>
    <row r="514" spans="1:21" ht="12.75" customHeight="1" x14ac:dyDescent="0.2">
      <c r="A514" s="23"/>
      <c r="B514" s="23"/>
      <c r="C514" s="22"/>
      <c r="D514" s="22"/>
      <c r="E514" s="22"/>
      <c r="F514" s="22"/>
      <c r="G514" s="22"/>
      <c r="H514" s="22"/>
      <c r="I514" s="22"/>
      <c r="J514" s="22"/>
      <c r="K514" s="22"/>
      <c r="L514" s="22"/>
      <c r="M514" s="22"/>
      <c r="N514" s="22"/>
      <c r="O514" s="22"/>
      <c r="P514" s="22"/>
      <c r="Q514" s="22"/>
      <c r="R514" s="22"/>
      <c r="S514" s="22"/>
      <c r="T514" s="22"/>
      <c r="U514" s="22"/>
    </row>
    <row r="515" spans="1:21" ht="12.75" customHeight="1" x14ac:dyDescent="0.2">
      <c r="A515" s="23"/>
      <c r="B515" s="23"/>
      <c r="C515" s="22"/>
      <c r="D515" s="22"/>
      <c r="E515" s="22"/>
      <c r="F515" s="22"/>
      <c r="G515" s="22"/>
      <c r="H515" s="22"/>
      <c r="I515" s="22"/>
      <c r="J515" s="22"/>
      <c r="K515" s="22"/>
      <c r="L515" s="22"/>
      <c r="M515" s="22"/>
      <c r="N515" s="22"/>
      <c r="O515" s="22"/>
      <c r="P515" s="22"/>
      <c r="Q515" s="22"/>
      <c r="R515" s="22"/>
      <c r="S515" s="22"/>
      <c r="T515" s="22"/>
      <c r="U515" s="22"/>
    </row>
    <row r="516" spans="1:21" ht="12.75" customHeight="1" x14ac:dyDescent="0.2">
      <c r="A516" s="23"/>
      <c r="B516" s="23"/>
      <c r="C516" s="22"/>
      <c r="D516" s="22"/>
      <c r="E516" s="22"/>
      <c r="F516" s="22"/>
      <c r="G516" s="22"/>
      <c r="H516" s="22"/>
      <c r="I516" s="22"/>
      <c r="J516" s="22"/>
      <c r="K516" s="22"/>
      <c r="L516" s="22"/>
      <c r="M516" s="22"/>
      <c r="N516" s="22"/>
      <c r="O516" s="22"/>
      <c r="P516" s="22"/>
      <c r="Q516" s="22"/>
      <c r="R516" s="22"/>
      <c r="S516" s="22"/>
      <c r="T516" s="22"/>
      <c r="U516" s="22"/>
    </row>
    <row r="517" spans="1:21" ht="12.75" customHeight="1" x14ac:dyDescent="0.2">
      <c r="A517" s="23"/>
      <c r="B517" s="23"/>
      <c r="C517" s="22"/>
      <c r="D517" s="22"/>
      <c r="E517" s="22"/>
      <c r="F517" s="22"/>
      <c r="G517" s="22"/>
      <c r="H517" s="22"/>
      <c r="I517" s="22"/>
      <c r="J517" s="22"/>
      <c r="K517" s="22"/>
      <c r="L517" s="22"/>
      <c r="M517" s="22"/>
      <c r="N517" s="22"/>
      <c r="O517" s="22"/>
      <c r="P517" s="22"/>
      <c r="Q517" s="22"/>
      <c r="R517" s="22"/>
      <c r="S517" s="22"/>
      <c r="T517" s="22"/>
      <c r="U517" s="22"/>
    </row>
    <row r="518" spans="1:21" ht="12.75" customHeight="1" x14ac:dyDescent="0.2">
      <c r="A518" s="23"/>
      <c r="B518" s="23"/>
      <c r="C518" s="22"/>
      <c r="D518" s="22"/>
      <c r="E518" s="22"/>
      <c r="F518" s="22"/>
      <c r="G518" s="22"/>
      <c r="H518" s="22"/>
      <c r="I518" s="22"/>
      <c r="J518" s="22"/>
      <c r="K518" s="22"/>
      <c r="L518" s="22"/>
      <c r="M518" s="22"/>
      <c r="N518" s="22"/>
      <c r="O518" s="22"/>
      <c r="P518" s="22"/>
      <c r="Q518" s="22"/>
      <c r="R518" s="22"/>
      <c r="S518" s="22"/>
      <c r="T518" s="22"/>
      <c r="U518" s="22"/>
    </row>
    <row r="519" spans="1:21" ht="12.75" customHeight="1" x14ac:dyDescent="0.2">
      <c r="A519" s="23"/>
      <c r="B519" s="23"/>
      <c r="C519" s="22"/>
      <c r="D519" s="22"/>
      <c r="E519" s="22"/>
      <c r="F519" s="22"/>
      <c r="G519" s="22"/>
      <c r="H519" s="22"/>
      <c r="I519" s="22"/>
      <c r="J519" s="22"/>
      <c r="K519" s="22"/>
      <c r="L519" s="22"/>
      <c r="M519" s="22"/>
      <c r="N519" s="22"/>
      <c r="O519" s="22"/>
      <c r="P519" s="22"/>
      <c r="Q519" s="22"/>
      <c r="R519" s="22"/>
      <c r="S519" s="22"/>
      <c r="T519" s="22"/>
      <c r="U519" s="22"/>
    </row>
    <row r="520" spans="1:21" ht="12.75" customHeight="1" x14ac:dyDescent="0.2">
      <c r="A520" s="23"/>
      <c r="B520" s="23"/>
      <c r="C520" s="22"/>
      <c r="D520" s="22"/>
      <c r="E520" s="22"/>
      <c r="F520" s="22"/>
      <c r="G520" s="22"/>
      <c r="H520" s="22"/>
      <c r="I520" s="22"/>
      <c r="J520" s="22"/>
      <c r="K520" s="22"/>
      <c r="L520" s="22"/>
      <c r="M520" s="22"/>
      <c r="N520" s="22"/>
      <c r="O520" s="22"/>
      <c r="P520" s="22"/>
      <c r="Q520" s="22"/>
      <c r="R520" s="22"/>
      <c r="S520" s="22"/>
      <c r="T520" s="22"/>
      <c r="U520" s="22"/>
    </row>
    <row r="521" spans="1:21" ht="12.75" customHeight="1" x14ac:dyDescent="0.2">
      <c r="A521" s="23"/>
      <c r="B521" s="23"/>
      <c r="C521" s="22"/>
      <c r="D521" s="22"/>
      <c r="E521" s="22"/>
      <c r="F521" s="22"/>
      <c r="G521" s="22"/>
      <c r="H521" s="22"/>
      <c r="I521" s="22"/>
      <c r="J521" s="22"/>
      <c r="K521" s="22"/>
      <c r="L521" s="22"/>
      <c r="M521" s="22"/>
      <c r="N521" s="22"/>
      <c r="O521" s="22"/>
      <c r="P521" s="22"/>
      <c r="Q521" s="22"/>
      <c r="R521" s="22"/>
      <c r="S521" s="22"/>
      <c r="T521" s="22"/>
      <c r="U521" s="22"/>
    </row>
    <row r="522" spans="1:21" ht="12.75" customHeight="1" x14ac:dyDescent="0.2">
      <c r="A522" s="23"/>
      <c r="B522" s="23"/>
      <c r="C522" s="22"/>
      <c r="D522" s="22"/>
      <c r="E522" s="22"/>
      <c r="F522" s="22"/>
      <c r="G522" s="22"/>
      <c r="H522" s="22"/>
      <c r="I522" s="22"/>
      <c r="J522" s="22"/>
      <c r="K522" s="22"/>
      <c r="L522" s="22"/>
      <c r="M522" s="22"/>
      <c r="N522" s="22"/>
      <c r="O522" s="22"/>
      <c r="P522" s="22"/>
      <c r="Q522" s="22"/>
      <c r="R522" s="22"/>
      <c r="S522" s="22"/>
      <c r="T522" s="22"/>
      <c r="U522" s="22"/>
    </row>
    <row r="523" spans="1:21" ht="12.75" customHeight="1" x14ac:dyDescent="0.2">
      <c r="A523" s="23"/>
      <c r="B523" s="23"/>
      <c r="C523" s="22"/>
      <c r="D523" s="22"/>
      <c r="E523" s="22"/>
      <c r="F523" s="22"/>
      <c r="G523" s="22"/>
      <c r="H523" s="22"/>
      <c r="I523" s="22"/>
      <c r="J523" s="22"/>
      <c r="K523" s="22"/>
      <c r="L523" s="22"/>
      <c r="M523" s="22"/>
      <c r="N523" s="22"/>
      <c r="O523" s="22"/>
      <c r="P523" s="22"/>
      <c r="Q523" s="22"/>
      <c r="R523" s="22"/>
      <c r="S523" s="22"/>
      <c r="T523" s="22"/>
      <c r="U523" s="22"/>
    </row>
    <row r="524" spans="1:21" ht="12.75" customHeight="1" x14ac:dyDescent="0.2">
      <c r="A524" s="23"/>
      <c r="B524" s="23"/>
      <c r="C524" s="22"/>
      <c r="D524" s="22"/>
      <c r="E524" s="22"/>
      <c r="F524" s="22"/>
      <c r="G524" s="22"/>
      <c r="H524" s="22"/>
      <c r="I524" s="22"/>
      <c r="J524" s="22"/>
      <c r="K524" s="22"/>
      <c r="L524" s="22"/>
      <c r="M524" s="22"/>
      <c r="N524" s="22"/>
      <c r="O524" s="22"/>
      <c r="P524" s="22"/>
      <c r="Q524" s="22"/>
      <c r="R524" s="22"/>
      <c r="S524" s="22"/>
      <c r="T524" s="22"/>
      <c r="U524" s="22"/>
    </row>
    <row r="525" spans="1:21" ht="12.75" customHeight="1" x14ac:dyDescent="0.2">
      <c r="A525" s="23"/>
      <c r="B525" s="23"/>
      <c r="C525" s="22"/>
      <c r="D525" s="22"/>
      <c r="E525" s="22"/>
      <c r="F525" s="22"/>
      <c r="G525" s="22"/>
      <c r="H525" s="22"/>
      <c r="I525" s="22"/>
      <c r="J525" s="22"/>
      <c r="K525" s="22"/>
      <c r="L525" s="22"/>
      <c r="M525" s="22"/>
      <c r="N525" s="22"/>
      <c r="O525" s="22"/>
      <c r="P525" s="22"/>
      <c r="Q525" s="22"/>
      <c r="R525" s="22"/>
      <c r="S525" s="22"/>
      <c r="T525" s="22"/>
      <c r="U525" s="22"/>
    </row>
    <row r="526" spans="1:21" ht="12.75" customHeight="1" x14ac:dyDescent="0.2">
      <c r="A526" s="23"/>
      <c r="B526" s="23"/>
      <c r="C526" s="22"/>
      <c r="D526" s="22"/>
      <c r="E526" s="22"/>
      <c r="F526" s="22"/>
      <c r="G526" s="22"/>
      <c r="H526" s="22"/>
      <c r="I526" s="22"/>
      <c r="J526" s="22"/>
      <c r="K526" s="22"/>
      <c r="L526" s="22"/>
      <c r="M526" s="22"/>
      <c r="N526" s="22"/>
      <c r="O526" s="22"/>
      <c r="P526" s="22"/>
      <c r="Q526" s="22"/>
      <c r="R526" s="22"/>
      <c r="S526" s="22"/>
      <c r="T526" s="22"/>
      <c r="U526" s="22"/>
    </row>
    <row r="527" spans="1:21" ht="12.75" customHeight="1" x14ac:dyDescent="0.2">
      <c r="A527" s="23"/>
      <c r="B527" s="23"/>
      <c r="C527" s="22"/>
      <c r="D527" s="22"/>
      <c r="E527" s="22"/>
      <c r="F527" s="22"/>
      <c r="G527" s="22"/>
      <c r="H527" s="22"/>
      <c r="I527" s="22"/>
      <c r="J527" s="22"/>
      <c r="K527" s="22"/>
      <c r="L527" s="22"/>
      <c r="M527" s="22"/>
      <c r="N527" s="22"/>
      <c r="O527" s="22"/>
      <c r="P527" s="22"/>
      <c r="Q527" s="22"/>
      <c r="R527" s="22"/>
      <c r="S527" s="22"/>
      <c r="T527" s="22"/>
      <c r="U527" s="22"/>
    </row>
    <row r="528" spans="1:21" ht="12.75" customHeight="1" x14ac:dyDescent="0.2">
      <c r="A528" s="23"/>
      <c r="B528" s="23"/>
      <c r="C528" s="22"/>
      <c r="D528" s="22"/>
      <c r="E528" s="22"/>
      <c r="F528" s="22"/>
      <c r="G528" s="22"/>
      <c r="H528" s="22"/>
      <c r="I528" s="22"/>
      <c r="J528" s="22"/>
      <c r="K528" s="22"/>
      <c r="L528" s="22"/>
      <c r="M528" s="22"/>
      <c r="N528" s="22"/>
      <c r="O528" s="22"/>
      <c r="P528" s="22"/>
      <c r="Q528" s="22"/>
      <c r="R528" s="22"/>
      <c r="S528" s="22"/>
      <c r="T528" s="22"/>
      <c r="U528" s="22"/>
    </row>
    <row r="529" spans="1:21" ht="12.75" customHeight="1" x14ac:dyDescent="0.2">
      <c r="A529" s="23"/>
      <c r="B529" s="23"/>
      <c r="C529" s="22"/>
      <c r="D529" s="22"/>
      <c r="E529" s="22"/>
      <c r="F529" s="22"/>
      <c r="G529" s="22"/>
      <c r="H529" s="22"/>
      <c r="I529" s="22"/>
      <c r="J529" s="22"/>
      <c r="K529" s="22"/>
      <c r="L529" s="22"/>
      <c r="M529" s="22"/>
      <c r="N529" s="22"/>
      <c r="O529" s="22"/>
      <c r="P529" s="22"/>
      <c r="Q529" s="22"/>
      <c r="R529" s="22"/>
      <c r="S529" s="22"/>
      <c r="T529" s="22"/>
      <c r="U529" s="22"/>
    </row>
    <row r="530" spans="1:21" ht="12.75" customHeight="1" x14ac:dyDescent="0.2">
      <c r="A530" s="23"/>
      <c r="B530" s="23"/>
      <c r="C530" s="22"/>
      <c r="D530" s="22"/>
      <c r="E530" s="22"/>
      <c r="F530" s="22"/>
      <c r="G530" s="22"/>
      <c r="H530" s="22"/>
      <c r="I530" s="22"/>
      <c r="J530" s="22"/>
      <c r="K530" s="22"/>
      <c r="L530" s="22"/>
      <c r="M530" s="22"/>
      <c r="N530" s="22"/>
      <c r="O530" s="22"/>
      <c r="P530" s="22"/>
      <c r="Q530" s="22"/>
      <c r="R530" s="22"/>
      <c r="S530" s="22"/>
      <c r="T530" s="22"/>
      <c r="U530" s="22"/>
    </row>
    <row r="531" spans="1:21" ht="12.75" customHeight="1" x14ac:dyDescent="0.2">
      <c r="A531" s="23"/>
      <c r="B531" s="23"/>
      <c r="C531" s="22"/>
      <c r="D531" s="22"/>
      <c r="E531" s="22"/>
      <c r="F531" s="22"/>
      <c r="G531" s="22"/>
      <c r="H531" s="22"/>
      <c r="I531" s="22"/>
      <c r="J531" s="22"/>
      <c r="K531" s="22"/>
      <c r="L531" s="22"/>
      <c r="M531" s="22"/>
      <c r="N531" s="22"/>
      <c r="O531" s="22"/>
      <c r="P531" s="22"/>
      <c r="Q531" s="22"/>
      <c r="R531" s="22"/>
      <c r="S531" s="22"/>
      <c r="T531" s="22"/>
      <c r="U531" s="22"/>
    </row>
    <row r="532" spans="1:21" ht="12.75" customHeight="1" x14ac:dyDescent="0.2">
      <c r="A532" s="23"/>
      <c r="B532" s="23"/>
      <c r="C532" s="22"/>
      <c r="D532" s="22"/>
      <c r="E532" s="22"/>
      <c r="F532" s="22"/>
      <c r="G532" s="22"/>
      <c r="H532" s="22"/>
      <c r="I532" s="22"/>
      <c r="J532" s="22"/>
      <c r="K532" s="22"/>
      <c r="L532" s="22"/>
      <c r="M532" s="22"/>
      <c r="N532" s="22"/>
      <c r="O532" s="22"/>
      <c r="P532" s="22"/>
      <c r="Q532" s="22"/>
      <c r="R532" s="22"/>
      <c r="S532" s="22"/>
      <c r="T532" s="22"/>
      <c r="U532" s="22"/>
    </row>
    <row r="533" spans="1:21" ht="12.75" customHeight="1" x14ac:dyDescent="0.2">
      <c r="A533" s="23"/>
      <c r="B533" s="23"/>
      <c r="C533" s="22"/>
      <c r="D533" s="22"/>
      <c r="E533" s="22"/>
      <c r="F533" s="22"/>
      <c r="G533" s="22"/>
      <c r="H533" s="22"/>
      <c r="I533" s="22"/>
      <c r="J533" s="22"/>
      <c r="K533" s="22"/>
      <c r="L533" s="22"/>
      <c r="M533" s="22"/>
      <c r="N533" s="22"/>
      <c r="O533" s="22"/>
      <c r="P533" s="22"/>
      <c r="Q533" s="22"/>
      <c r="R533" s="22"/>
      <c r="S533" s="22"/>
      <c r="T533" s="22"/>
      <c r="U533" s="22"/>
    </row>
    <row r="534" spans="1:21" ht="12.75" customHeight="1" x14ac:dyDescent="0.2">
      <c r="A534" s="23"/>
      <c r="B534" s="23"/>
      <c r="C534" s="22"/>
      <c r="D534" s="22"/>
      <c r="E534" s="22"/>
      <c r="F534" s="22"/>
      <c r="G534" s="22"/>
      <c r="H534" s="22"/>
      <c r="I534" s="22"/>
      <c r="J534" s="22"/>
      <c r="K534" s="22"/>
      <c r="L534" s="22"/>
      <c r="M534" s="22"/>
      <c r="N534" s="22"/>
      <c r="O534" s="22"/>
      <c r="P534" s="22"/>
      <c r="Q534" s="22"/>
      <c r="R534" s="22"/>
      <c r="S534" s="22"/>
      <c r="T534" s="22"/>
      <c r="U534" s="22"/>
    </row>
    <row r="535" spans="1:21" ht="12.75" customHeight="1" x14ac:dyDescent="0.2">
      <c r="A535" s="23"/>
      <c r="B535" s="23"/>
      <c r="C535" s="22"/>
      <c r="D535" s="22"/>
      <c r="E535" s="22"/>
      <c r="F535" s="22"/>
      <c r="G535" s="22"/>
      <c r="H535" s="22"/>
      <c r="I535" s="22"/>
      <c r="J535" s="22"/>
      <c r="K535" s="22"/>
      <c r="L535" s="22"/>
      <c r="M535" s="22"/>
      <c r="N535" s="22"/>
      <c r="O535" s="22"/>
      <c r="P535" s="22"/>
      <c r="Q535" s="22"/>
      <c r="R535" s="22"/>
      <c r="S535" s="22"/>
      <c r="T535" s="22"/>
      <c r="U535" s="22"/>
    </row>
    <row r="536" spans="1:21" ht="12.75" customHeight="1" x14ac:dyDescent="0.2">
      <c r="A536" s="23"/>
      <c r="B536" s="23"/>
      <c r="C536" s="22"/>
      <c r="D536" s="22"/>
      <c r="E536" s="22"/>
      <c r="F536" s="22"/>
      <c r="G536" s="22"/>
      <c r="H536" s="22"/>
      <c r="I536" s="22"/>
      <c r="J536" s="22"/>
      <c r="K536" s="22"/>
      <c r="L536" s="22"/>
      <c r="M536" s="22"/>
      <c r="N536" s="22"/>
      <c r="O536" s="22"/>
      <c r="P536" s="22"/>
      <c r="Q536" s="22"/>
      <c r="R536" s="22"/>
      <c r="S536" s="22"/>
      <c r="T536" s="22"/>
      <c r="U536" s="22"/>
    </row>
    <row r="537" spans="1:21" ht="12.75" customHeight="1" x14ac:dyDescent="0.2">
      <c r="A537" s="23"/>
      <c r="B537" s="23"/>
      <c r="C537" s="22"/>
      <c r="D537" s="22"/>
      <c r="E537" s="22"/>
      <c r="F537" s="22"/>
      <c r="G537" s="22"/>
      <c r="H537" s="22"/>
      <c r="I537" s="22"/>
      <c r="J537" s="22"/>
      <c r="K537" s="22"/>
      <c r="L537" s="22"/>
      <c r="M537" s="22"/>
      <c r="N537" s="22"/>
      <c r="O537" s="22"/>
      <c r="P537" s="22"/>
      <c r="Q537" s="22"/>
      <c r="R537" s="22"/>
      <c r="S537" s="22"/>
      <c r="T537" s="22"/>
      <c r="U537" s="22"/>
    </row>
    <row r="538" spans="1:21" ht="12.75" customHeight="1" x14ac:dyDescent="0.2">
      <c r="A538" s="23"/>
      <c r="B538" s="23"/>
      <c r="C538" s="22"/>
      <c r="D538" s="22"/>
      <c r="E538" s="22"/>
      <c r="F538" s="22"/>
      <c r="G538" s="22"/>
      <c r="H538" s="22"/>
      <c r="I538" s="22"/>
      <c r="J538" s="22"/>
      <c r="K538" s="22"/>
      <c r="L538" s="22"/>
      <c r="M538" s="22"/>
      <c r="N538" s="22"/>
      <c r="O538" s="22"/>
      <c r="P538" s="22"/>
      <c r="Q538" s="22"/>
      <c r="R538" s="22"/>
      <c r="S538" s="22"/>
      <c r="T538" s="22"/>
      <c r="U538" s="22"/>
    </row>
    <row r="539" spans="1:21" ht="12.75" customHeight="1" x14ac:dyDescent="0.2">
      <c r="A539" s="23"/>
      <c r="B539" s="23"/>
      <c r="C539" s="22"/>
      <c r="D539" s="22"/>
      <c r="E539" s="22"/>
      <c r="F539" s="22"/>
      <c r="G539" s="22"/>
      <c r="H539" s="22"/>
      <c r="I539" s="22"/>
      <c r="J539" s="22"/>
      <c r="K539" s="22"/>
      <c r="L539" s="22"/>
      <c r="M539" s="22"/>
      <c r="N539" s="22"/>
      <c r="O539" s="22"/>
      <c r="P539" s="22"/>
      <c r="Q539" s="22"/>
      <c r="R539" s="22"/>
      <c r="S539" s="22"/>
      <c r="T539" s="22"/>
      <c r="U539" s="22"/>
    </row>
    <row r="540" spans="1:21" ht="12.75" customHeight="1" x14ac:dyDescent="0.2">
      <c r="A540" s="23"/>
      <c r="B540" s="23"/>
      <c r="C540" s="22"/>
      <c r="D540" s="22"/>
      <c r="E540" s="22"/>
      <c r="F540" s="22"/>
      <c r="G540" s="22"/>
      <c r="H540" s="22"/>
      <c r="I540" s="22"/>
      <c r="J540" s="22"/>
      <c r="K540" s="22"/>
      <c r="L540" s="22"/>
      <c r="M540" s="22"/>
      <c r="N540" s="22"/>
      <c r="O540" s="22"/>
      <c r="P540" s="22"/>
      <c r="Q540" s="22"/>
      <c r="R540" s="22"/>
      <c r="S540" s="22"/>
      <c r="T540" s="22"/>
      <c r="U540" s="22"/>
    </row>
    <row r="541" spans="1:21" ht="12.75" customHeight="1" x14ac:dyDescent="0.2">
      <c r="A541" s="23"/>
      <c r="B541" s="23"/>
      <c r="C541" s="22"/>
      <c r="D541" s="22"/>
      <c r="E541" s="22"/>
      <c r="F541" s="22"/>
      <c r="G541" s="22"/>
      <c r="H541" s="22"/>
      <c r="I541" s="22"/>
      <c r="J541" s="22"/>
      <c r="K541" s="22"/>
      <c r="L541" s="22"/>
      <c r="M541" s="22"/>
      <c r="N541" s="22"/>
      <c r="O541" s="22"/>
      <c r="P541" s="22"/>
      <c r="Q541" s="22"/>
      <c r="R541" s="22"/>
      <c r="S541" s="22"/>
      <c r="T541" s="22"/>
      <c r="U541" s="22"/>
    </row>
    <row r="542" spans="1:21" ht="12.75" customHeight="1" x14ac:dyDescent="0.2">
      <c r="A542" s="23"/>
      <c r="B542" s="23"/>
      <c r="C542" s="22"/>
      <c r="D542" s="22"/>
      <c r="E542" s="22"/>
      <c r="F542" s="22"/>
      <c r="G542" s="22"/>
      <c r="H542" s="22"/>
      <c r="I542" s="22"/>
      <c r="J542" s="22"/>
      <c r="K542" s="22"/>
      <c r="L542" s="22"/>
      <c r="M542" s="22"/>
      <c r="N542" s="22"/>
      <c r="O542" s="22"/>
      <c r="P542" s="22"/>
      <c r="Q542" s="22"/>
      <c r="R542" s="22"/>
      <c r="S542" s="22"/>
      <c r="T542" s="22"/>
      <c r="U542" s="22"/>
    </row>
    <row r="543" spans="1:21" ht="12.75" customHeight="1" x14ac:dyDescent="0.2">
      <c r="A543" s="23"/>
      <c r="B543" s="23"/>
      <c r="C543" s="22"/>
      <c r="D543" s="22"/>
      <c r="E543" s="22"/>
      <c r="F543" s="22"/>
      <c r="G543" s="22"/>
      <c r="H543" s="22"/>
      <c r="I543" s="22"/>
      <c r="J543" s="22"/>
      <c r="K543" s="22"/>
      <c r="L543" s="22"/>
      <c r="M543" s="22"/>
      <c r="N543" s="22"/>
      <c r="O543" s="22"/>
      <c r="P543" s="22"/>
      <c r="Q543" s="22"/>
      <c r="R543" s="22"/>
      <c r="S543" s="22"/>
      <c r="T543" s="22"/>
      <c r="U543" s="22"/>
    </row>
    <row r="544" spans="1:21" ht="12.75" customHeight="1" x14ac:dyDescent="0.2">
      <c r="A544" s="23"/>
      <c r="B544" s="23"/>
      <c r="C544" s="22"/>
      <c r="D544" s="22"/>
      <c r="E544" s="22"/>
      <c r="F544" s="22"/>
      <c r="G544" s="22"/>
      <c r="H544" s="22"/>
      <c r="I544" s="22"/>
      <c r="J544" s="22"/>
      <c r="K544" s="22"/>
      <c r="L544" s="22"/>
      <c r="M544" s="22"/>
      <c r="N544" s="22"/>
      <c r="O544" s="22"/>
      <c r="P544" s="22"/>
      <c r="Q544" s="22"/>
      <c r="R544" s="22"/>
      <c r="S544" s="22"/>
      <c r="T544" s="22"/>
      <c r="U544" s="22"/>
    </row>
    <row r="545" spans="1:21" ht="12.75" customHeight="1" x14ac:dyDescent="0.2">
      <c r="A545" s="23"/>
      <c r="B545" s="23"/>
      <c r="C545" s="22"/>
      <c r="D545" s="22"/>
      <c r="E545" s="22"/>
      <c r="F545" s="22"/>
      <c r="G545" s="22"/>
      <c r="H545" s="22"/>
      <c r="I545" s="22"/>
      <c r="J545" s="22"/>
      <c r="K545" s="22"/>
      <c r="L545" s="22"/>
      <c r="M545" s="22"/>
      <c r="N545" s="22"/>
      <c r="O545" s="22"/>
      <c r="P545" s="22"/>
      <c r="Q545" s="22"/>
      <c r="R545" s="22"/>
      <c r="S545" s="22"/>
      <c r="T545" s="22"/>
      <c r="U545" s="22"/>
    </row>
    <row r="546" spans="1:21" ht="12.75" customHeight="1" x14ac:dyDescent="0.2">
      <c r="A546" s="23"/>
      <c r="B546" s="23"/>
      <c r="C546" s="22"/>
      <c r="D546" s="22"/>
      <c r="E546" s="22"/>
      <c r="F546" s="22"/>
      <c r="G546" s="22"/>
      <c r="H546" s="22"/>
      <c r="I546" s="22"/>
      <c r="J546" s="22"/>
      <c r="K546" s="22"/>
      <c r="L546" s="22"/>
      <c r="M546" s="22"/>
      <c r="N546" s="22"/>
      <c r="O546" s="22"/>
      <c r="P546" s="22"/>
      <c r="Q546" s="22"/>
      <c r="R546" s="22"/>
      <c r="S546" s="22"/>
      <c r="T546" s="22"/>
      <c r="U546" s="22"/>
    </row>
    <row r="547" spans="1:21" ht="12.75" customHeight="1" x14ac:dyDescent="0.2">
      <c r="A547" s="23"/>
      <c r="B547" s="23"/>
      <c r="C547" s="22"/>
      <c r="D547" s="22"/>
      <c r="E547" s="22"/>
      <c r="F547" s="22"/>
      <c r="G547" s="22"/>
      <c r="H547" s="22"/>
      <c r="I547" s="22"/>
      <c r="J547" s="22"/>
      <c r="K547" s="22"/>
      <c r="L547" s="22"/>
      <c r="M547" s="22"/>
      <c r="N547" s="22"/>
      <c r="O547" s="22"/>
      <c r="P547" s="22"/>
      <c r="Q547" s="22"/>
      <c r="R547" s="22"/>
      <c r="S547" s="22"/>
      <c r="T547" s="22"/>
      <c r="U547" s="22"/>
    </row>
    <row r="548" spans="1:21" ht="12.75" customHeight="1" x14ac:dyDescent="0.2">
      <c r="A548" s="23"/>
      <c r="B548" s="23"/>
      <c r="C548" s="22"/>
      <c r="D548" s="22"/>
      <c r="E548" s="22"/>
      <c r="F548" s="22"/>
      <c r="G548" s="22"/>
      <c r="H548" s="22"/>
      <c r="I548" s="22"/>
      <c r="J548" s="22"/>
      <c r="K548" s="22"/>
      <c r="L548" s="22"/>
      <c r="M548" s="22"/>
      <c r="N548" s="22"/>
      <c r="O548" s="22"/>
      <c r="P548" s="22"/>
      <c r="Q548" s="22"/>
      <c r="R548" s="22"/>
      <c r="S548" s="22"/>
      <c r="T548" s="22"/>
      <c r="U548" s="22"/>
    </row>
    <row r="549" spans="1:21" ht="12.75" customHeight="1" x14ac:dyDescent="0.2">
      <c r="A549" s="23"/>
      <c r="B549" s="23"/>
      <c r="C549" s="22"/>
      <c r="D549" s="22"/>
      <c r="E549" s="22"/>
      <c r="F549" s="22"/>
      <c r="G549" s="22"/>
      <c r="H549" s="22"/>
      <c r="I549" s="22"/>
      <c r="J549" s="22"/>
      <c r="K549" s="22"/>
      <c r="L549" s="22"/>
      <c r="M549" s="22"/>
      <c r="N549" s="22"/>
      <c r="O549" s="22"/>
      <c r="P549" s="22"/>
      <c r="Q549" s="22"/>
      <c r="R549" s="22"/>
      <c r="S549" s="22"/>
      <c r="T549" s="22"/>
      <c r="U549" s="22"/>
    </row>
    <row r="550" spans="1:21" ht="12.75" customHeight="1" x14ac:dyDescent="0.2">
      <c r="A550" s="23"/>
      <c r="B550" s="23"/>
      <c r="C550" s="22"/>
      <c r="D550" s="22"/>
      <c r="E550" s="22"/>
      <c r="F550" s="22"/>
      <c r="G550" s="22"/>
      <c r="H550" s="22"/>
      <c r="I550" s="22"/>
      <c r="J550" s="22"/>
      <c r="K550" s="22"/>
      <c r="L550" s="22"/>
      <c r="M550" s="22"/>
      <c r="N550" s="22"/>
      <c r="O550" s="22"/>
      <c r="P550" s="22"/>
      <c r="Q550" s="22"/>
      <c r="R550" s="22"/>
      <c r="S550" s="22"/>
      <c r="T550" s="22"/>
      <c r="U550" s="22"/>
    </row>
    <row r="551" spans="1:21" ht="12.75" customHeight="1" x14ac:dyDescent="0.2">
      <c r="A551" s="23"/>
      <c r="B551" s="23"/>
      <c r="C551" s="22"/>
      <c r="D551" s="22"/>
      <c r="E551" s="22"/>
      <c r="F551" s="22"/>
      <c r="G551" s="22"/>
      <c r="H551" s="22"/>
      <c r="I551" s="22"/>
      <c r="J551" s="22"/>
      <c r="K551" s="22"/>
      <c r="L551" s="22"/>
      <c r="M551" s="22"/>
      <c r="N551" s="22"/>
      <c r="O551" s="22"/>
      <c r="P551" s="22"/>
      <c r="Q551" s="22"/>
      <c r="R551" s="22"/>
      <c r="S551" s="22"/>
      <c r="T551" s="22"/>
      <c r="U551" s="22"/>
    </row>
    <row r="552" spans="1:21" ht="12.75" customHeight="1" x14ac:dyDescent="0.2">
      <c r="A552" s="23"/>
      <c r="B552" s="23"/>
      <c r="C552" s="22"/>
      <c r="D552" s="22"/>
      <c r="E552" s="22"/>
      <c r="F552" s="22"/>
      <c r="G552" s="22"/>
      <c r="H552" s="22"/>
      <c r="I552" s="22"/>
      <c r="J552" s="22"/>
      <c r="K552" s="22"/>
      <c r="L552" s="22"/>
      <c r="M552" s="22"/>
      <c r="N552" s="22"/>
      <c r="O552" s="22"/>
      <c r="P552" s="22"/>
      <c r="Q552" s="22"/>
      <c r="R552" s="22"/>
      <c r="S552" s="22"/>
      <c r="T552" s="22"/>
      <c r="U552" s="22"/>
    </row>
    <row r="553" spans="1:21" ht="12.75" customHeight="1" x14ac:dyDescent="0.2">
      <c r="A553" s="23"/>
      <c r="B553" s="23"/>
      <c r="C553" s="22"/>
      <c r="D553" s="22"/>
      <c r="E553" s="22"/>
      <c r="F553" s="22"/>
      <c r="G553" s="22"/>
      <c r="H553" s="22"/>
      <c r="I553" s="22"/>
      <c r="J553" s="22"/>
      <c r="K553" s="22"/>
      <c r="L553" s="22"/>
      <c r="M553" s="22"/>
      <c r="N553" s="22"/>
      <c r="O553" s="22"/>
      <c r="P553" s="22"/>
      <c r="Q553" s="22"/>
      <c r="R553" s="22"/>
      <c r="S553" s="22"/>
      <c r="T553" s="22"/>
      <c r="U553" s="22"/>
    </row>
    <row r="554" spans="1:21" ht="12.75" customHeight="1" x14ac:dyDescent="0.2">
      <c r="A554" s="23"/>
      <c r="B554" s="23"/>
      <c r="C554" s="22"/>
      <c r="D554" s="22"/>
      <c r="E554" s="22"/>
      <c r="F554" s="22"/>
      <c r="G554" s="22"/>
      <c r="H554" s="22"/>
      <c r="I554" s="22"/>
      <c r="J554" s="22"/>
      <c r="K554" s="22"/>
      <c r="L554" s="22"/>
      <c r="M554" s="22"/>
      <c r="N554" s="22"/>
      <c r="O554" s="22"/>
      <c r="P554" s="22"/>
      <c r="Q554" s="22"/>
      <c r="R554" s="22"/>
      <c r="S554" s="22"/>
      <c r="T554" s="22"/>
      <c r="U554" s="22"/>
    </row>
    <row r="555" spans="1:21" ht="12.75" customHeight="1" x14ac:dyDescent="0.2">
      <c r="A555" s="23"/>
      <c r="B555" s="23"/>
      <c r="C555" s="22"/>
      <c r="D555" s="22"/>
      <c r="E555" s="22"/>
      <c r="F555" s="22"/>
      <c r="G555" s="22"/>
      <c r="H555" s="22"/>
      <c r="I555" s="22"/>
      <c r="J555" s="22"/>
      <c r="K555" s="22"/>
      <c r="L555" s="22"/>
      <c r="M555" s="22"/>
      <c r="N555" s="22"/>
      <c r="O555" s="22"/>
      <c r="P555" s="22"/>
      <c r="Q555" s="22"/>
      <c r="R555" s="22"/>
      <c r="S555" s="22"/>
      <c r="T555" s="22"/>
      <c r="U555" s="22"/>
    </row>
    <row r="556" spans="1:21" ht="12.75" customHeight="1" x14ac:dyDescent="0.2">
      <c r="A556" s="23"/>
      <c r="B556" s="23"/>
      <c r="C556" s="22"/>
      <c r="D556" s="22"/>
      <c r="E556" s="22"/>
      <c r="F556" s="22"/>
      <c r="G556" s="22"/>
      <c r="H556" s="22"/>
      <c r="I556" s="22"/>
      <c r="J556" s="22"/>
      <c r="K556" s="22"/>
      <c r="L556" s="22"/>
      <c r="M556" s="22"/>
      <c r="N556" s="22"/>
      <c r="O556" s="22"/>
      <c r="P556" s="22"/>
      <c r="Q556" s="22"/>
      <c r="R556" s="22"/>
      <c r="S556" s="22"/>
      <c r="T556" s="22"/>
      <c r="U556" s="22"/>
    </row>
    <row r="557" spans="1:21" ht="12.75" customHeight="1" x14ac:dyDescent="0.2">
      <c r="A557" s="23"/>
      <c r="B557" s="23"/>
      <c r="C557" s="22"/>
      <c r="D557" s="22"/>
      <c r="E557" s="22"/>
      <c r="F557" s="22"/>
      <c r="G557" s="22"/>
      <c r="H557" s="22"/>
      <c r="I557" s="22"/>
      <c r="J557" s="22"/>
      <c r="K557" s="22"/>
      <c r="L557" s="22"/>
      <c r="M557" s="22"/>
      <c r="N557" s="22"/>
      <c r="O557" s="22"/>
      <c r="P557" s="22"/>
      <c r="Q557" s="22"/>
      <c r="R557" s="22"/>
      <c r="S557" s="22"/>
      <c r="T557" s="22"/>
      <c r="U557" s="22"/>
    </row>
    <row r="558" spans="1:21" ht="12.75" customHeight="1" x14ac:dyDescent="0.2">
      <c r="A558" s="23"/>
      <c r="B558" s="23"/>
      <c r="C558" s="22"/>
      <c r="D558" s="22"/>
      <c r="E558" s="22"/>
      <c r="F558" s="22"/>
      <c r="G558" s="22"/>
      <c r="H558" s="22"/>
      <c r="I558" s="22"/>
      <c r="J558" s="22"/>
      <c r="K558" s="22"/>
      <c r="L558" s="22"/>
      <c r="M558" s="22"/>
      <c r="N558" s="22"/>
      <c r="O558" s="22"/>
      <c r="P558" s="22"/>
      <c r="Q558" s="22"/>
      <c r="R558" s="22"/>
      <c r="S558" s="22"/>
      <c r="T558" s="22"/>
      <c r="U558" s="22"/>
    </row>
    <row r="559" spans="1:21" ht="12.75" customHeight="1" x14ac:dyDescent="0.2">
      <c r="A559" s="23"/>
      <c r="B559" s="23"/>
      <c r="C559" s="22"/>
      <c r="D559" s="22"/>
      <c r="E559" s="22"/>
      <c r="F559" s="22"/>
      <c r="G559" s="22"/>
      <c r="H559" s="22"/>
      <c r="I559" s="22"/>
      <c r="J559" s="22"/>
      <c r="K559" s="22"/>
      <c r="L559" s="22"/>
      <c r="M559" s="22"/>
      <c r="N559" s="22"/>
      <c r="O559" s="22"/>
      <c r="P559" s="22"/>
      <c r="Q559" s="22"/>
      <c r="R559" s="22"/>
      <c r="S559" s="22"/>
      <c r="T559" s="22"/>
      <c r="U559" s="22"/>
    </row>
    <row r="560" spans="1:21" ht="12.75" customHeight="1" x14ac:dyDescent="0.2">
      <c r="A560" s="23"/>
      <c r="B560" s="23"/>
      <c r="C560" s="22"/>
      <c r="D560" s="22"/>
      <c r="E560" s="22"/>
      <c r="F560" s="22"/>
      <c r="G560" s="22"/>
      <c r="H560" s="22"/>
      <c r="I560" s="22"/>
      <c r="J560" s="22"/>
      <c r="K560" s="22"/>
      <c r="L560" s="22"/>
      <c r="M560" s="22"/>
      <c r="N560" s="22"/>
      <c r="O560" s="22"/>
      <c r="P560" s="22"/>
      <c r="Q560" s="22"/>
      <c r="R560" s="22"/>
      <c r="S560" s="22"/>
      <c r="T560" s="22"/>
      <c r="U560" s="22"/>
    </row>
    <row r="561" spans="1:21" ht="12.75" customHeight="1" x14ac:dyDescent="0.2">
      <c r="A561" s="23"/>
      <c r="B561" s="23"/>
      <c r="C561" s="22"/>
      <c r="D561" s="22"/>
      <c r="E561" s="22"/>
      <c r="F561" s="22"/>
      <c r="G561" s="22"/>
      <c r="H561" s="22"/>
      <c r="I561" s="22"/>
      <c r="J561" s="22"/>
      <c r="K561" s="22"/>
      <c r="L561" s="22"/>
      <c r="M561" s="22"/>
      <c r="N561" s="22"/>
      <c r="O561" s="22"/>
      <c r="P561" s="22"/>
      <c r="Q561" s="22"/>
      <c r="R561" s="22"/>
      <c r="S561" s="22"/>
      <c r="T561" s="22"/>
      <c r="U561" s="22"/>
    </row>
    <row r="562" spans="1:21" ht="12.75" customHeight="1" x14ac:dyDescent="0.2">
      <c r="A562" s="23"/>
      <c r="B562" s="23"/>
      <c r="C562" s="22"/>
      <c r="D562" s="22"/>
      <c r="E562" s="22"/>
      <c r="F562" s="22"/>
      <c r="G562" s="22"/>
      <c r="H562" s="22"/>
      <c r="I562" s="22"/>
      <c r="J562" s="22"/>
      <c r="K562" s="22"/>
      <c r="L562" s="22"/>
      <c r="M562" s="22"/>
      <c r="N562" s="22"/>
      <c r="O562" s="22"/>
      <c r="P562" s="22"/>
      <c r="Q562" s="22"/>
      <c r="R562" s="22"/>
      <c r="S562" s="22"/>
      <c r="T562" s="22"/>
      <c r="U562" s="22"/>
    </row>
    <row r="563" spans="1:21" ht="12.75" customHeight="1" x14ac:dyDescent="0.2">
      <c r="A563" s="23"/>
      <c r="B563" s="23"/>
      <c r="C563" s="22"/>
      <c r="D563" s="22"/>
      <c r="E563" s="22"/>
      <c r="F563" s="22"/>
      <c r="G563" s="22"/>
      <c r="H563" s="22"/>
      <c r="I563" s="22"/>
      <c r="J563" s="22"/>
      <c r="K563" s="22"/>
      <c r="L563" s="22"/>
      <c r="M563" s="22"/>
      <c r="N563" s="22"/>
      <c r="O563" s="22"/>
      <c r="P563" s="22"/>
      <c r="Q563" s="22"/>
      <c r="R563" s="22"/>
      <c r="S563" s="22"/>
      <c r="T563" s="22"/>
      <c r="U563" s="22"/>
    </row>
    <row r="564" spans="1:21" ht="12.75" customHeight="1" x14ac:dyDescent="0.2">
      <c r="A564" s="23"/>
      <c r="B564" s="23"/>
      <c r="C564" s="22"/>
      <c r="D564" s="22"/>
      <c r="E564" s="22"/>
      <c r="F564" s="22"/>
      <c r="G564" s="22"/>
      <c r="H564" s="22"/>
      <c r="I564" s="22"/>
      <c r="J564" s="22"/>
      <c r="K564" s="22"/>
      <c r="L564" s="22"/>
      <c r="M564" s="22"/>
      <c r="N564" s="22"/>
      <c r="O564" s="22"/>
      <c r="P564" s="22"/>
      <c r="Q564" s="22"/>
      <c r="R564" s="22"/>
      <c r="S564" s="22"/>
      <c r="T564" s="22"/>
      <c r="U564" s="22"/>
    </row>
    <row r="565" spans="1:21" ht="12.75" customHeight="1" x14ac:dyDescent="0.2">
      <c r="A565" s="23"/>
      <c r="B565" s="23"/>
      <c r="C565" s="22"/>
      <c r="D565" s="22"/>
      <c r="E565" s="22"/>
      <c r="F565" s="22"/>
      <c r="G565" s="22"/>
      <c r="H565" s="22"/>
      <c r="I565" s="22"/>
      <c r="J565" s="22"/>
      <c r="K565" s="22"/>
      <c r="L565" s="22"/>
      <c r="M565" s="22"/>
      <c r="N565" s="22"/>
      <c r="O565" s="22"/>
      <c r="P565" s="22"/>
      <c r="Q565" s="22"/>
      <c r="R565" s="22"/>
      <c r="S565" s="22"/>
      <c r="T565" s="22"/>
      <c r="U565" s="22"/>
    </row>
    <row r="566" spans="1:21" ht="12.75" customHeight="1" x14ac:dyDescent="0.2">
      <c r="A566" s="23"/>
      <c r="B566" s="23"/>
      <c r="C566" s="22"/>
      <c r="D566" s="22"/>
      <c r="E566" s="22"/>
      <c r="F566" s="22"/>
      <c r="G566" s="22"/>
      <c r="H566" s="22"/>
      <c r="I566" s="22"/>
      <c r="J566" s="22"/>
      <c r="K566" s="22"/>
      <c r="L566" s="22"/>
      <c r="M566" s="22"/>
      <c r="N566" s="22"/>
      <c r="O566" s="22"/>
      <c r="P566" s="22"/>
      <c r="Q566" s="22"/>
      <c r="R566" s="22"/>
      <c r="S566" s="22"/>
      <c r="T566" s="22"/>
      <c r="U566" s="22"/>
    </row>
    <row r="567" spans="1:21" ht="12.75" customHeight="1" x14ac:dyDescent="0.2">
      <c r="A567" s="23"/>
      <c r="B567" s="23"/>
      <c r="C567" s="22"/>
      <c r="D567" s="22"/>
      <c r="E567" s="22"/>
      <c r="F567" s="22"/>
      <c r="G567" s="22"/>
      <c r="H567" s="22"/>
      <c r="I567" s="22"/>
      <c r="J567" s="22"/>
      <c r="K567" s="22"/>
      <c r="L567" s="22"/>
      <c r="M567" s="22"/>
      <c r="N567" s="22"/>
      <c r="O567" s="22"/>
      <c r="P567" s="22"/>
      <c r="Q567" s="22"/>
      <c r="R567" s="22"/>
      <c r="S567" s="22"/>
      <c r="T567" s="22"/>
      <c r="U567" s="22"/>
    </row>
    <row r="568" spans="1:21" ht="12.75" customHeight="1" x14ac:dyDescent="0.2">
      <c r="A568" s="23"/>
      <c r="B568" s="23"/>
      <c r="C568" s="22"/>
      <c r="D568" s="22"/>
      <c r="E568" s="22"/>
      <c r="F568" s="22"/>
      <c r="G568" s="22"/>
      <c r="H568" s="22"/>
      <c r="I568" s="22"/>
      <c r="J568" s="22"/>
      <c r="K568" s="22"/>
      <c r="L568" s="22"/>
      <c r="M568" s="22"/>
      <c r="N568" s="22"/>
      <c r="O568" s="22"/>
      <c r="P568" s="22"/>
      <c r="Q568" s="22"/>
      <c r="R568" s="22"/>
      <c r="S568" s="22"/>
      <c r="T568" s="22"/>
      <c r="U568" s="22"/>
    </row>
    <row r="569" spans="1:21" ht="12.75" customHeight="1" x14ac:dyDescent="0.2">
      <c r="A569" s="23"/>
      <c r="B569" s="23"/>
      <c r="C569" s="22"/>
      <c r="D569" s="22"/>
      <c r="E569" s="22"/>
      <c r="F569" s="22"/>
      <c r="G569" s="22"/>
      <c r="H569" s="22"/>
      <c r="I569" s="22"/>
      <c r="J569" s="22"/>
      <c r="K569" s="22"/>
      <c r="L569" s="22"/>
      <c r="M569" s="22"/>
      <c r="N569" s="22"/>
      <c r="O569" s="22"/>
      <c r="P569" s="22"/>
      <c r="Q569" s="22"/>
      <c r="R569" s="22"/>
      <c r="S569" s="22"/>
      <c r="T569" s="22"/>
      <c r="U569" s="22"/>
    </row>
    <row r="570" spans="1:21" ht="12.75" customHeight="1" x14ac:dyDescent="0.2">
      <c r="A570" s="23"/>
      <c r="B570" s="23"/>
      <c r="C570" s="22"/>
      <c r="D570" s="22"/>
      <c r="E570" s="22"/>
      <c r="F570" s="22"/>
      <c r="G570" s="22"/>
      <c r="H570" s="22"/>
      <c r="I570" s="22"/>
      <c r="J570" s="22"/>
      <c r="K570" s="22"/>
      <c r="L570" s="22"/>
      <c r="M570" s="22"/>
      <c r="N570" s="22"/>
      <c r="O570" s="22"/>
      <c r="P570" s="22"/>
      <c r="Q570" s="22"/>
      <c r="R570" s="22"/>
      <c r="S570" s="22"/>
      <c r="T570" s="22"/>
      <c r="U570" s="22"/>
    </row>
    <row r="571" spans="1:21" ht="12.75" customHeight="1" x14ac:dyDescent="0.2">
      <c r="A571" s="23"/>
      <c r="B571" s="23"/>
      <c r="C571" s="22"/>
      <c r="D571" s="22"/>
      <c r="E571" s="22"/>
      <c r="F571" s="22"/>
      <c r="G571" s="22"/>
      <c r="H571" s="22"/>
      <c r="I571" s="22"/>
      <c r="J571" s="22"/>
      <c r="K571" s="22"/>
      <c r="L571" s="22"/>
      <c r="M571" s="22"/>
      <c r="N571" s="22"/>
      <c r="O571" s="22"/>
      <c r="P571" s="22"/>
      <c r="Q571" s="22"/>
      <c r="R571" s="22"/>
      <c r="S571" s="22"/>
      <c r="T571" s="22"/>
      <c r="U571" s="22"/>
    </row>
    <row r="572" spans="1:21" ht="12.75" customHeight="1" x14ac:dyDescent="0.2">
      <c r="A572" s="23"/>
      <c r="B572" s="23"/>
      <c r="C572" s="22"/>
      <c r="D572" s="22"/>
      <c r="E572" s="22"/>
      <c r="F572" s="22"/>
      <c r="G572" s="22"/>
      <c r="H572" s="22"/>
      <c r="I572" s="22"/>
      <c r="J572" s="22"/>
      <c r="K572" s="22"/>
      <c r="L572" s="22"/>
      <c r="M572" s="22"/>
      <c r="N572" s="22"/>
      <c r="O572" s="22"/>
      <c r="P572" s="22"/>
      <c r="Q572" s="22"/>
      <c r="R572" s="22"/>
      <c r="S572" s="22"/>
      <c r="T572" s="22"/>
      <c r="U572" s="22"/>
    </row>
    <row r="573" spans="1:21" ht="12.75" customHeight="1" x14ac:dyDescent="0.2">
      <c r="A573" s="23"/>
      <c r="B573" s="23"/>
      <c r="C573" s="22"/>
      <c r="D573" s="22"/>
      <c r="E573" s="22"/>
      <c r="F573" s="22"/>
      <c r="G573" s="22"/>
      <c r="H573" s="22"/>
      <c r="I573" s="22"/>
      <c r="J573" s="22"/>
      <c r="K573" s="22"/>
      <c r="L573" s="22"/>
      <c r="M573" s="22"/>
      <c r="N573" s="22"/>
      <c r="O573" s="22"/>
      <c r="P573" s="22"/>
      <c r="Q573" s="22"/>
      <c r="R573" s="22"/>
      <c r="S573" s="22"/>
      <c r="T573" s="22"/>
      <c r="U573" s="22"/>
    </row>
    <row r="574" spans="1:21" ht="12.75" customHeight="1" x14ac:dyDescent="0.2">
      <c r="A574" s="23"/>
      <c r="B574" s="23"/>
      <c r="C574" s="22"/>
      <c r="D574" s="22"/>
      <c r="E574" s="22"/>
      <c r="F574" s="22"/>
      <c r="G574" s="22"/>
      <c r="H574" s="22"/>
      <c r="I574" s="22"/>
      <c r="J574" s="22"/>
      <c r="K574" s="22"/>
      <c r="L574" s="22"/>
      <c r="M574" s="22"/>
      <c r="N574" s="22"/>
      <c r="O574" s="22"/>
      <c r="P574" s="22"/>
      <c r="Q574" s="22"/>
      <c r="R574" s="22"/>
      <c r="S574" s="22"/>
      <c r="T574" s="22"/>
      <c r="U574" s="22"/>
    </row>
    <row r="575" spans="1:21" ht="12.75" customHeight="1" x14ac:dyDescent="0.2">
      <c r="A575" s="23"/>
      <c r="B575" s="23"/>
      <c r="C575" s="22"/>
      <c r="D575" s="22"/>
      <c r="E575" s="22"/>
      <c r="F575" s="22"/>
      <c r="G575" s="22"/>
      <c r="H575" s="22"/>
      <c r="I575" s="22"/>
      <c r="J575" s="22"/>
      <c r="K575" s="22"/>
      <c r="L575" s="22"/>
      <c r="M575" s="22"/>
      <c r="N575" s="22"/>
      <c r="O575" s="22"/>
      <c r="P575" s="22"/>
      <c r="Q575" s="22"/>
      <c r="R575" s="22"/>
      <c r="S575" s="22"/>
      <c r="T575" s="22"/>
      <c r="U575" s="22"/>
    </row>
    <row r="576" spans="1:21" ht="12.75" customHeight="1" x14ac:dyDescent="0.2">
      <c r="A576" s="23"/>
      <c r="B576" s="23"/>
      <c r="C576" s="22"/>
      <c r="D576" s="22"/>
      <c r="E576" s="22"/>
      <c r="F576" s="22"/>
      <c r="G576" s="22"/>
      <c r="H576" s="22"/>
      <c r="I576" s="22"/>
      <c r="J576" s="22"/>
      <c r="K576" s="22"/>
      <c r="L576" s="22"/>
      <c r="M576" s="22"/>
      <c r="N576" s="22"/>
      <c r="O576" s="22"/>
      <c r="P576" s="22"/>
      <c r="Q576" s="22"/>
      <c r="R576" s="22"/>
      <c r="S576" s="22"/>
      <c r="T576" s="22"/>
      <c r="U576" s="22"/>
    </row>
    <row r="577" spans="1:21" ht="12.75" customHeight="1" x14ac:dyDescent="0.2">
      <c r="A577" s="23"/>
      <c r="B577" s="23"/>
      <c r="C577" s="22"/>
      <c r="D577" s="22"/>
      <c r="E577" s="22"/>
      <c r="F577" s="22"/>
      <c r="G577" s="22"/>
      <c r="H577" s="22"/>
      <c r="I577" s="22"/>
      <c r="J577" s="22"/>
      <c r="K577" s="22"/>
      <c r="L577" s="22"/>
      <c r="M577" s="22"/>
      <c r="N577" s="22"/>
      <c r="O577" s="22"/>
      <c r="P577" s="22"/>
      <c r="Q577" s="22"/>
      <c r="R577" s="22"/>
      <c r="S577" s="22"/>
      <c r="T577" s="22"/>
      <c r="U577" s="22"/>
    </row>
    <row r="578" spans="1:21" ht="12.75" customHeight="1" x14ac:dyDescent="0.2">
      <c r="A578" s="23"/>
      <c r="B578" s="23"/>
      <c r="C578" s="22"/>
      <c r="D578" s="22"/>
      <c r="E578" s="22"/>
      <c r="F578" s="22"/>
      <c r="G578" s="22"/>
      <c r="H578" s="22"/>
      <c r="I578" s="22"/>
      <c r="J578" s="22"/>
      <c r="K578" s="22"/>
      <c r="L578" s="22"/>
      <c r="M578" s="22"/>
      <c r="N578" s="22"/>
      <c r="O578" s="22"/>
      <c r="P578" s="22"/>
      <c r="Q578" s="22"/>
      <c r="R578" s="22"/>
      <c r="S578" s="22"/>
      <c r="T578" s="22"/>
      <c r="U578" s="22"/>
    </row>
    <row r="579" spans="1:21" ht="12.75" customHeight="1" x14ac:dyDescent="0.2">
      <c r="A579" s="23"/>
      <c r="B579" s="23"/>
      <c r="C579" s="22"/>
      <c r="D579" s="22"/>
      <c r="E579" s="22"/>
      <c r="F579" s="22"/>
      <c r="G579" s="22"/>
      <c r="H579" s="22"/>
      <c r="I579" s="22"/>
      <c r="J579" s="22"/>
      <c r="K579" s="22"/>
      <c r="L579" s="22"/>
      <c r="M579" s="22"/>
      <c r="N579" s="22"/>
      <c r="O579" s="22"/>
      <c r="P579" s="22"/>
      <c r="Q579" s="22"/>
      <c r="R579" s="22"/>
      <c r="S579" s="22"/>
      <c r="T579" s="22"/>
      <c r="U579" s="22"/>
    </row>
    <row r="580" spans="1:21" ht="12.75" customHeight="1" x14ac:dyDescent="0.2">
      <c r="A580" s="23"/>
      <c r="B580" s="23"/>
      <c r="C580" s="22"/>
      <c r="D580" s="22"/>
      <c r="E580" s="22"/>
      <c r="F580" s="22"/>
      <c r="G580" s="22"/>
      <c r="H580" s="22"/>
      <c r="I580" s="22"/>
      <c r="J580" s="22"/>
      <c r="K580" s="22"/>
      <c r="L580" s="22"/>
      <c r="M580" s="22"/>
      <c r="N580" s="22"/>
      <c r="O580" s="22"/>
      <c r="P580" s="22"/>
      <c r="Q580" s="22"/>
      <c r="R580" s="22"/>
      <c r="S580" s="22"/>
      <c r="T580" s="22"/>
      <c r="U580" s="22"/>
    </row>
    <row r="581" spans="1:21" ht="12.75" customHeight="1" x14ac:dyDescent="0.2">
      <c r="A581" s="23"/>
      <c r="B581" s="23"/>
      <c r="C581" s="22"/>
      <c r="D581" s="22"/>
      <c r="E581" s="22"/>
      <c r="F581" s="22"/>
      <c r="G581" s="22"/>
      <c r="H581" s="22"/>
      <c r="I581" s="22"/>
      <c r="J581" s="22"/>
      <c r="K581" s="22"/>
      <c r="L581" s="22"/>
      <c r="M581" s="22"/>
      <c r="N581" s="22"/>
      <c r="O581" s="22"/>
      <c r="P581" s="22"/>
      <c r="Q581" s="22"/>
      <c r="R581" s="22"/>
      <c r="S581" s="22"/>
      <c r="T581" s="22"/>
      <c r="U581" s="22"/>
    </row>
    <row r="582" spans="1:21" ht="12.75" customHeight="1" x14ac:dyDescent="0.2">
      <c r="A582" s="23"/>
      <c r="B582" s="23"/>
      <c r="C582" s="22"/>
      <c r="D582" s="22"/>
      <c r="E582" s="22"/>
      <c r="F582" s="22"/>
      <c r="G582" s="22"/>
      <c r="H582" s="22"/>
      <c r="I582" s="22"/>
      <c r="J582" s="22"/>
      <c r="K582" s="22"/>
      <c r="L582" s="22"/>
      <c r="M582" s="22"/>
      <c r="N582" s="22"/>
      <c r="O582" s="22"/>
      <c r="P582" s="22"/>
      <c r="Q582" s="22"/>
      <c r="R582" s="22"/>
      <c r="S582" s="22"/>
      <c r="T582" s="22"/>
      <c r="U582" s="22"/>
    </row>
    <row r="583" spans="1:21" ht="12.75" customHeight="1" x14ac:dyDescent="0.2">
      <c r="A583" s="23"/>
      <c r="B583" s="23"/>
      <c r="C583" s="22"/>
      <c r="D583" s="22"/>
      <c r="E583" s="22"/>
      <c r="F583" s="22"/>
      <c r="G583" s="22"/>
      <c r="H583" s="22"/>
      <c r="I583" s="22"/>
      <c r="J583" s="22"/>
      <c r="K583" s="22"/>
      <c r="L583" s="22"/>
      <c r="M583" s="22"/>
      <c r="N583" s="22"/>
      <c r="O583" s="22"/>
      <c r="P583" s="22"/>
      <c r="Q583" s="22"/>
      <c r="R583" s="22"/>
      <c r="S583" s="22"/>
      <c r="T583" s="22"/>
      <c r="U583" s="22"/>
    </row>
    <row r="584" spans="1:21" ht="12.75" customHeight="1" x14ac:dyDescent="0.2">
      <c r="A584" s="23"/>
      <c r="B584" s="23"/>
      <c r="C584" s="22"/>
      <c r="D584" s="22"/>
      <c r="E584" s="22"/>
      <c r="F584" s="22"/>
      <c r="G584" s="22"/>
      <c r="H584" s="22"/>
      <c r="I584" s="22"/>
      <c r="J584" s="22"/>
      <c r="K584" s="22"/>
      <c r="L584" s="22"/>
      <c r="M584" s="22"/>
      <c r="N584" s="22"/>
      <c r="O584" s="22"/>
      <c r="P584" s="22"/>
      <c r="Q584" s="22"/>
      <c r="R584" s="22"/>
      <c r="S584" s="22"/>
      <c r="T584" s="22"/>
      <c r="U584" s="22"/>
    </row>
    <row r="585" spans="1:21" ht="12.75" customHeight="1" x14ac:dyDescent="0.2">
      <c r="A585" s="23"/>
      <c r="B585" s="23"/>
      <c r="C585" s="22"/>
      <c r="D585" s="22"/>
      <c r="E585" s="22"/>
      <c r="F585" s="22"/>
      <c r="G585" s="22"/>
      <c r="H585" s="22"/>
      <c r="I585" s="22"/>
      <c r="J585" s="22"/>
      <c r="K585" s="22"/>
      <c r="L585" s="22"/>
      <c r="M585" s="22"/>
      <c r="N585" s="22"/>
      <c r="O585" s="22"/>
      <c r="P585" s="22"/>
      <c r="Q585" s="22"/>
      <c r="R585" s="22"/>
      <c r="S585" s="22"/>
      <c r="T585" s="22"/>
      <c r="U585" s="22"/>
    </row>
    <row r="586" spans="1:21" ht="12.75" customHeight="1" x14ac:dyDescent="0.2">
      <c r="A586" s="23"/>
      <c r="B586" s="23"/>
      <c r="C586" s="22"/>
      <c r="D586" s="22"/>
      <c r="E586" s="22"/>
      <c r="F586" s="22"/>
      <c r="G586" s="22"/>
      <c r="H586" s="22"/>
      <c r="I586" s="22"/>
      <c r="J586" s="22"/>
      <c r="K586" s="22"/>
      <c r="L586" s="22"/>
      <c r="M586" s="22"/>
      <c r="N586" s="22"/>
      <c r="O586" s="22"/>
      <c r="P586" s="22"/>
      <c r="Q586" s="22"/>
      <c r="R586" s="22"/>
      <c r="S586" s="22"/>
      <c r="T586" s="22"/>
      <c r="U586" s="22"/>
    </row>
    <row r="587" spans="1:21" ht="12.75" customHeight="1" x14ac:dyDescent="0.2">
      <c r="A587" s="23"/>
      <c r="B587" s="23"/>
      <c r="C587" s="22"/>
      <c r="D587" s="22"/>
      <c r="E587" s="22"/>
      <c r="F587" s="22"/>
      <c r="G587" s="22"/>
      <c r="H587" s="22"/>
      <c r="I587" s="22"/>
      <c r="J587" s="22"/>
      <c r="K587" s="22"/>
      <c r="L587" s="22"/>
      <c r="M587" s="22"/>
      <c r="N587" s="22"/>
      <c r="O587" s="22"/>
      <c r="P587" s="22"/>
      <c r="Q587" s="22"/>
      <c r="R587" s="22"/>
      <c r="S587" s="22"/>
      <c r="T587" s="22"/>
      <c r="U587" s="22"/>
    </row>
    <row r="588" spans="1:21" ht="12.75" customHeight="1" x14ac:dyDescent="0.2">
      <c r="A588" s="23"/>
      <c r="B588" s="23"/>
      <c r="C588" s="22"/>
      <c r="D588" s="22"/>
      <c r="E588" s="22"/>
      <c r="F588" s="22"/>
      <c r="G588" s="22"/>
      <c r="H588" s="22"/>
      <c r="I588" s="22"/>
      <c r="J588" s="22"/>
      <c r="K588" s="22"/>
      <c r="L588" s="22"/>
      <c r="M588" s="22"/>
      <c r="N588" s="22"/>
      <c r="O588" s="22"/>
      <c r="P588" s="22"/>
      <c r="Q588" s="22"/>
      <c r="R588" s="22"/>
      <c r="S588" s="22"/>
      <c r="T588" s="22"/>
      <c r="U588" s="22"/>
    </row>
    <row r="589" spans="1:21" ht="12.75" customHeight="1" x14ac:dyDescent="0.2">
      <c r="A589" s="23"/>
      <c r="B589" s="23"/>
      <c r="C589" s="22"/>
      <c r="D589" s="22"/>
      <c r="E589" s="22"/>
      <c r="F589" s="22"/>
      <c r="G589" s="22"/>
      <c r="H589" s="22"/>
      <c r="I589" s="22"/>
      <c r="J589" s="22"/>
      <c r="K589" s="22"/>
      <c r="L589" s="22"/>
      <c r="M589" s="22"/>
      <c r="N589" s="22"/>
      <c r="O589" s="22"/>
      <c r="P589" s="22"/>
      <c r="Q589" s="22"/>
      <c r="R589" s="22"/>
      <c r="S589" s="22"/>
      <c r="T589" s="22"/>
      <c r="U589" s="22"/>
    </row>
    <row r="590" spans="1:21" ht="12.75" customHeight="1" x14ac:dyDescent="0.2">
      <c r="A590" s="23"/>
      <c r="B590" s="23"/>
      <c r="C590" s="22"/>
      <c r="D590" s="22"/>
      <c r="E590" s="22"/>
      <c r="F590" s="22"/>
      <c r="G590" s="22"/>
      <c r="H590" s="22"/>
      <c r="I590" s="22"/>
      <c r="J590" s="22"/>
      <c r="K590" s="22"/>
      <c r="L590" s="22"/>
      <c r="M590" s="22"/>
      <c r="N590" s="22"/>
      <c r="O590" s="22"/>
      <c r="P590" s="22"/>
      <c r="Q590" s="22"/>
      <c r="R590" s="22"/>
      <c r="S590" s="22"/>
      <c r="T590" s="22"/>
      <c r="U590" s="22"/>
    </row>
    <row r="591" spans="1:21" ht="12.75" customHeight="1" x14ac:dyDescent="0.2">
      <c r="A591" s="23"/>
      <c r="B591" s="23"/>
      <c r="C591" s="22"/>
      <c r="D591" s="22"/>
      <c r="E591" s="22"/>
      <c r="F591" s="22"/>
      <c r="G591" s="22"/>
      <c r="H591" s="22"/>
      <c r="I591" s="22"/>
      <c r="J591" s="22"/>
      <c r="K591" s="22"/>
      <c r="L591" s="22"/>
      <c r="M591" s="22"/>
      <c r="N591" s="22"/>
      <c r="O591" s="22"/>
      <c r="P591" s="22"/>
      <c r="Q591" s="22"/>
      <c r="R591" s="22"/>
      <c r="S591" s="22"/>
      <c r="T591" s="22"/>
      <c r="U591" s="22"/>
    </row>
    <row r="592" spans="1:21" ht="12.75" customHeight="1" x14ac:dyDescent="0.2">
      <c r="A592" s="23"/>
      <c r="B592" s="23"/>
      <c r="C592" s="22"/>
      <c r="D592" s="22"/>
      <c r="E592" s="22"/>
      <c r="F592" s="22"/>
      <c r="G592" s="22"/>
      <c r="H592" s="22"/>
      <c r="I592" s="22"/>
      <c r="J592" s="22"/>
      <c r="K592" s="22"/>
      <c r="L592" s="22"/>
      <c r="M592" s="22"/>
      <c r="N592" s="22"/>
      <c r="O592" s="22"/>
      <c r="P592" s="22"/>
      <c r="Q592" s="22"/>
      <c r="R592" s="22"/>
      <c r="S592" s="22"/>
      <c r="T592" s="22"/>
      <c r="U592" s="22"/>
    </row>
    <row r="593" spans="1:21" ht="12.75" customHeight="1" x14ac:dyDescent="0.2">
      <c r="A593" s="23"/>
      <c r="B593" s="23"/>
      <c r="C593" s="22"/>
      <c r="D593" s="22"/>
      <c r="E593" s="22"/>
      <c r="F593" s="22"/>
      <c r="G593" s="22"/>
      <c r="H593" s="22"/>
      <c r="I593" s="22"/>
      <c r="J593" s="22"/>
      <c r="K593" s="22"/>
      <c r="L593" s="22"/>
      <c r="M593" s="22"/>
      <c r="N593" s="22"/>
      <c r="O593" s="22"/>
      <c r="P593" s="22"/>
      <c r="Q593" s="22"/>
      <c r="R593" s="22"/>
      <c r="S593" s="22"/>
      <c r="T593" s="22"/>
      <c r="U593" s="22"/>
    </row>
    <row r="594" spans="1:21" ht="12.75" customHeight="1" x14ac:dyDescent="0.2">
      <c r="A594" s="23"/>
      <c r="B594" s="23"/>
      <c r="C594" s="22"/>
      <c r="D594" s="22"/>
      <c r="E594" s="22"/>
      <c r="F594" s="22"/>
      <c r="G594" s="22"/>
      <c r="H594" s="22"/>
      <c r="I594" s="22"/>
      <c r="J594" s="22"/>
      <c r="K594" s="22"/>
      <c r="L594" s="22"/>
      <c r="M594" s="22"/>
      <c r="N594" s="22"/>
      <c r="O594" s="22"/>
      <c r="P594" s="22"/>
      <c r="Q594" s="22"/>
      <c r="R594" s="22"/>
      <c r="S594" s="22"/>
      <c r="T594" s="22"/>
      <c r="U594" s="22"/>
    </row>
    <row r="595" spans="1:21" ht="12.75" customHeight="1" x14ac:dyDescent="0.2">
      <c r="A595" s="23"/>
      <c r="B595" s="23"/>
      <c r="C595" s="22"/>
      <c r="D595" s="22"/>
      <c r="E595" s="22"/>
      <c r="F595" s="22"/>
      <c r="G595" s="22"/>
      <c r="H595" s="22"/>
      <c r="I595" s="22"/>
      <c r="J595" s="22"/>
      <c r="K595" s="22"/>
      <c r="L595" s="22"/>
      <c r="M595" s="22"/>
      <c r="N595" s="22"/>
      <c r="O595" s="22"/>
      <c r="P595" s="22"/>
      <c r="Q595" s="22"/>
      <c r="R595" s="22"/>
      <c r="S595" s="22"/>
      <c r="T595" s="22"/>
      <c r="U595" s="22"/>
    </row>
    <row r="596" spans="1:21" ht="12.75" customHeight="1" x14ac:dyDescent="0.2">
      <c r="A596" s="23"/>
      <c r="B596" s="23"/>
      <c r="C596" s="22"/>
      <c r="D596" s="22"/>
      <c r="E596" s="22"/>
      <c r="F596" s="22"/>
      <c r="G596" s="22"/>
      <c r="H596" s="22"/>
      <c r="I596" s="22"/>
      <c r="J596" s="22"/>
      <c r="K596" s="22"/>
      <c r="L596" s="22"/>
      <c r="M596" s="22"/>
      <c r="N596" s="22"/>
      <c r="O596" s="22"/>
      <c r="P596" s="22"/>
      <c r="Q596" s="22"/>
      <c r="R596" s="22"/>
      <c r="S596" s="22"/>
      <c r="T596" s="22"/>
      <c r="U596" s="22"/>
    </row>
    <row r="597" spans="1:21" ht="12.75" customHeight="1" x14ac:dyDescent="0.2">
      <c r="A597" s="23"/>
      <c r="B597" s="23"/>
      <c r="C597" s="22"/>
      <c r="D597" s="22"/>
      <c r="E597" s="22"/>
      <c r="F597" s="22"/>
      <c r="G597" s="22"/>
      <c r="H597" s="22"/>
      <c r="I597" s="22"/>
      <c r="J597" s="22"/>
      <c r="K597" s="22"/>
      <c r="L597" s="22"/>
      <c r="M597" s="22"/>
      <c r="N597" s="22"/>
      <c r="O597" s="22"/>
      <c r="P597" s="22"/>
      <c r="Q597" s="22"/>
      <c r="R597" s="22"/>
      <c r="S597" s="22"/>
      <c r="T597" s="22"/>
      <c r="U597" s="22"/>
    </row>
    <row r="598" spans="1:21" ht="12.75" customHeight="1" x14ac:dyDescent="0.2">
      <c r="A598" s="23"/>
      <c r="B598" s="23"/>
      <c r="C598" s="22"/>
      <c r="D598" s="22"/>
      <c r="E598" s="22"/>
      <c r="F598" s="22"/>
      <c r="G598" s="22"/>
      <c r="H598" s="22"/>
      <c r="I598" s="22"/>
      <c r="J598" s="22"/>
      <c r="K598" s="22"/>
      <c r="L598" s="22"/>
      <c r="M598" s="22"/>
      <c r="N598" s="22"/>
      <c r="O598" s="22"/>
      <c r="P598" s="22"/>
      <c r="Q598" s="22"/>
      <c r="R598" s="22"/>
      <c r="S598" s="22"/>
      <c r="T598" s="22"/>
      <c r="U598" s="22"/>
    </row>
    <row r="599" spans="1:21" ht="12.75" customHeight="1" x14ac:dyDescent="0.2">
      <c r="A599" s="23"/>
      <c r="B599" s="23"/>
      <c r="C599" s="22"/>
      <c r="D599" s="22"/>
      <c r="E599" s="22"/>
      <c r="F599" s="22"/>
      <c r="G599" s="22"/>
      <c r="H599" s="22"/>
      <c r="I599" s="22"/>
      <c r="J599" s="22"/>
      <c r="K599" s="22"/>
      <c r="L599" s="22"/>
      <c r="M599" s="22"/>
      <c r="N599" s="22"/>
      <c r="O599" s="22"/>
      <c r="P599" s="22"/>
      <c r="Q599" s="22"/>
      <c r="R599" s="22"/>
      <c r="S599" s="22"/>
      <c r="T599" s="22"/>
      <c r="U599" s="22"/>
    </row>
    <row r="600" spans="1:21" ht="12.75" customHeight="1" x14ac:dyDescent="0.2">
      <c r="A600" s="23"/>
      <c r="B600" s="23"/>
      <c r="C600" s="22"/>
      <c r="D600" s="22"/>
      <c r="E600" s="22"/>
      <c r="F600" s="22"/>
      <c r="G600" s="22"/>
      <c r="H600" s="22"/>
      <c r="I600" s="22"/>
      <c r="J600" s="22"/>
      <c r="K600" s="22"/>
      <c r="L600" s="22"/>
      <c r="M600" s="22"/>
      <c r="N600" s="22"/>
      <c r="O600" s="22"/>
      <c r="P600" s="22"/>
      <c r="Q600" s="22"/>
      <c r="R600" s="22"/>
      <c r="S600" s="22"/>
      <c r="T600" s="22"/>
      <c r="U600" s="22"/>
    </row>
    <row r="601" spans="1:21" ht="12.75" customHeight="1" x14ac:dyDescent="0.2">
      <c r="A601" s="23"/>
      <c r="B601" s="23"/>
      <c r="C601" s="22"/>
      <c r="D601" s="22"/>
      <c r="E601" s="22"/>
      <c r="F601" s="22"/>
      <c r="G601" s="22"/>
      <c r="H601" s="22"/>
      <c r="I601" s="22"/>
      <c r="J601" s="22"/>
      <c r="K601" s="22"/>
      <c r="L601" s="22"/>
      <c r="M601" s="22"/>
      <c r="N601" s="22"/>
      <c r="O601" s="22"/>
      <c r="P601" s="22"/>
      <c r="Q601" s="22"/>
      <c r="R601" s="22"/>
      <c r="S601" s="22"/>
      <c r="T601" s="22"/>
      <c r="U601" s="22"/>
    </row>
    <row r="602" spans="1:21" ht="12.75" customHeight="1" x14ac:dyDescent="0.2">
      <c r="A602" s="23"/>
      <c r="B602" s="23"/>
      <c r="C602" s="22"/>
      <c r="D602" s="22"/>
      <c r="E602" s="22"/>
      <c r="F602" s="22"/>
      <c r="G602" s="22"/>
      <c r="H602" s="22"/>
      <c r="I602" s="22"/>
      <c r="J602" s="22"/>
      <c r="K602" s="22"/>
      <c r="L602" s="22"/>
      <c r="M602" s="22"/>
      <c r="N602" s="22"/>
      <c r="O602" s="22"/>
      <c r="P602" s="22"/>
      <c r="Q602" s="22"/>
      <c r="R602" s="22"/>
      <c r="S602" s="22"/>
      <c r="T602" s="22"/>
      <c r="U602" s="22"/>
    </row>
    <row r="603" spans="1:21" ht="12.75" customHeight="1" x14ac:dyDescent="0.2">
      <c r="A603" s="23"/>
      <c r="B603" s="23"/>
      <c r="C603" s="22"/>
      <c r="D603" s="22"/>
      <c r="E603" s="22"/>
      <c r="F603" s="22"/>
      <c r="G603" s="22"/>
      <c r="H603" s="22"/>
      <c r="I603" s="22"/>
      <c r="J603" s="22"/>
      <c r="K603" s="22"/>
      <c r="L603" s="22"/>
      <c r="M603" s="22"/>
      <c r="N603" s="22"/>
      <c r="O603" s="22"/>
      <c r="P603" s="22"/>
      <c r="Q603" s="22"/>
      <c r="R603" s="22"/>
      <c r="S603" s="22"/>
      <c r="T603" s="22"/>
      <c r="U603" s="22"/>
    </row>
    <row r="604" spans="1:21" ht="12.75" customHeight="1" x14ac:dyDescent="0.2">
      <c r="A604" s="23"/>
      <c r="B604" s="23"/>
      <c r="C604" s="22"/>
      <c r="D604" s="22"/>
      <c r="E604" s="22"/>
      <c r="F604" s="22"/>
      <c r="G604" s="22"/>
      <c r="H604" s="22"/>
      <c r="I604" s="22"/>
      <c r="J604" s="22"/>
      <c r="K604" s="22"/>
      <c r="L604" s="22"/>
      <c r="M604" s="22"/>
      <c r="N604" s="22"/>
      <c r="O604" s="22"/>
      <c r="P604" s="22"/>
      <c r="Q604" s="22"/>
      <c r="R604" s="22"/>
      <c r="S604" s="22"/>
      <c r="T604" s="22"/>
      <c r="U604" s="22"/>
    </row>
    <row r="605" spans="1:21" ht="12.75" customHeight="1" x14ac:dyDescent="0.2">
      <c r="A605" s="23"/>
      <c r="B605" s="23"/>
      <c r="C605" s="22"/>
      <c r="D605" s="22"/>
      <c r="E605" s="22"/>
      <c r="F605" s="22"/>
      <c r="G605" s="22"/>
      <c r="H605" s="22"/>
      <c r="I605" s="22"/>
      <c r="J605" s="22"/>
      <c r="K605" s="22"/>
      <c r="L605" s="22"/>
      <c r="M605" s="22"/>
      <c r="N605" s="22"/>
      <c r="O605" s="22"/>
      <c r="P605" s="22"/>
      <c r="Q605" s="22"/>
      <c r="R605" s="22"/>
      <c r="S605" s="22"/>
      <c r="T605" s="22"/>
      <c r="U605" s="22"/>
    </row>
    <row r="606" spans="1:21" ht="12.75" customHeight="1" x14ac:dyDescent="0.2">
      <c r="A606" s="23"/>
      <c r="B606" s="23"/>
      <c r="C606" s="22"/>
      <c r="D606" s="22"/>
      <c r="E606" s="22"/>
      <c r="F606" s="22"/>
      <c r="G606" s="22"/>
      <c r="H606" s="22"/>
      <c r="I606" s="22"/>
      <c r="J606" s="22"/>
      <c r="K606" s="22"/>
      <c r="L606" s="22"/>
      <c r="M606" s="22"/>
      <c r="N606" s="22"/>
      <c r="O606" s="22"/>
      <c r="P606" s="22"/>
      <c r="Q606" s="22"/>
      <c r="R606" s="22"/>
      <c r="S606" s="22"/>
      <c r="T606" s="22"/>
      <c r="U606" s="22"/>
    </row>
    <row r="607" spans="1:21" ht="12.75" customHeight="1" x14ac:dyDescent="0.2">
      <c r="A607" s="23"/>
      <c r="B607" s="23"/>
      <c r="C607" s="22"/>
      <c r="D607" s="22"/>
      <c r="E607" s="22"/>
      <c r="F607" s="22"/>
      <c r="G607" s="22"/>
      <c r="H607" s="22"/>
      <c r="I607" s="22"/>
      <c r="J607" s="22"/>
      <c r="K607" s="22"/>
      <c r="L607" s="22"/>
      <c r="M607" s="22"/>
      <c r="N607" s="22"/>
      <c r="O607" s="22"/>
      <c r="P607" s="22"/>
      <c r="Q607" s="22"/>
      <c r="R607" s="22"/>
      <c r="S607" s="22"/>
      <c r="T607" s="22"/>
      <c r="U607" s="22"/>
    </row>
    <row r="608" spans="1:21" ht="12.75" customHeight="1" x14ac:dyDescent="0.2">
      <c r="A608" s="23"/>
      <c r="B608" s="23"/>
      <c r="C608" s="22"/>
      <c r="D608" s="22"/>
      <c r="E608" s="22"/>
      <c r="F608" s="22"/>
      <c r="G608" s="22"/>
      <c r="H608" s="22"/>
      <c r="I608" s="22"/>
      <c r="J608" s="22"/>
      <c r="K608" s="22"/>
      <c r="L608" s="22"/>
      <c r="M608" s="22"/>
      <c r="N608" s="22"/>
      <c r="O608" s="22"/>
      <c r="P608" s="22"/>
      <c r="Q608" s="22"/>
      <c r="R608" s="22"/>
      <c r="S608" s="22"/>
      <c r="T608" s="22"/>
      <c r="U608" s="22"/>
    </row>
    <row r="609" spans="1:21" ht="12.75" customHeight="1" x14ac:dyDescent="0.2">
      <c r="A609" s="23"/>
      <c r="B609" s="23"/>
      <c r="C609" s="22"/>
      <c r="D609" s="22"/>
      <c r="E609" s="22"/>
      <c r="F609" s="22"/>
      <c r="G609" s="22"/>
      <c r="H609" s="22"/>
      <c r="I609" s="22"/>
      <c r="J609" s="22"/>
      <c r="K609" s="22"/>
      <c r="L609" s="22"/>
      <c r="M609" s="22"/>
      <c r="N609" s="22"/>
      <c r="O609" s="22"/>
      <c r="P609" s="22"/>
      <c r="Q609" s="22"/>
      <c r="R609" s="22"/>
      <c r="S609" s="22"/>
      <c r="T609" s="22"/>
      <c r="U609" s="22"/>
    </row>
    <row r="610" spans="1:21" ht="12.75" customHeight="1" x14ac:dyDescent="0.2">
      <c r="A610" s="23"/>
      <c r="B610" s="23"/>
      <c r="C610" s="22"/>
      <c r="D610" s="22"/>
      <c r="E610" s="22"/>
      <c r="F610" s="22"/>
      <c r="G610" s="22"/>
      <c r="H610" s="22"/>
      <c r="I610" s="22"/>
      <c r="J610" s="22"/>
      <c r="K610" s="22"/>
      <c r="L610" s="22"/>
      <c r="M610" s="22"/>
      <c r="N610" s="22"/>
      <c r="O610" s="22"/>
      <c r="P610" s="22"/>
      <c r="Q610" s="22"/>
      <c r="R610" s="22"/>
      <c r="S610" s="22"/>
      <c r="T610" s="22"/>
      <c r="U610" s="22"/>
    </row>
    <row r="611" spans="1:21" ht="12.75" customHeight="1" x14ac:dyDescent="0.2">
      <c r="A611" s="23"/>
      <c r="B611" s="23"/>
      <c r="C611" s="22"/>
      <c r="D611" s="22"/>
      <c r="E611" s="22"/>
      <c r="F611" s="22"/>
      <c r="G611" s="22"/>
      <c r="H611" s="22"/>
      <c r="I611" s="22"/>
      <c r="J611" s="22"/>
      <c r="K611" s="22"/>
      <c r="L611" s="22"/>
      <c r="M611" s="22"/>
      <c r="N611" s="22"/>
      <c r="O611" s="22"/>
      <c r="P611" s="22"/>
      <c r="Q611" s="22"/>
      <c r="R611" s="22"/>
      <c r="S611" s="22"/>
      <c r="T611" s="22"/>
      <c r="U611" s="22"/>
    </row>
    <row r="612" spans="1:21" ht="12.75" customHeight="1" x14ac:dyDescent="0.2">
      <c r="A612" s="23"/>
      <c r="B612" s="23"/>
      <c r="C612" s="22"/>
      <c r="D612" s="22"/>
      <c r="E612" s="22"/>
      <c r="F612" s="22"/>
      <c r="G612" s="22"/>
      <c r="H612" s="22"/>
      <c r="I612" s="22"/>
      <c r="J612" s="22"/>
      <c r="K612" s="22"/>
      <c r="L612" s="22"/>
      <c r="M612" s="22"/>
      <c r="N612" s="22"/>
      <c r="O612" s="22"/>
      <c r="P612" s="22"/>
      <c r="Q612" s="22"/>
      <c r="R612" s="22"/>
      <c r="S612" s="22"/>
      <c r="T612" s="22"/>
      <c r="U612" s="22"/>
    </row>
    <row r="613" spans="1:21" ht="12.75" customHeight="1" x14ac:dyDescent="0.2">
      <c r="A613" s="23"/>
      <c r="B613" s="23"/>
      <c r="C613" s="22"/>
      <c r="D613" s="22"/>
      <c r="E613" s="22"/>
      <c r="F613" s="22"/>
      <c r="G613" s="22"/>
      <c r="H613" s="22"/>
      <c r="I613" s="22"/>
      <c r="J613" s="22"/>
      <c r="K613" s="22"/>
      <c r="L613" s="22"/>
      <c r="M613" s="22"/>
      <c r="N613" s="22"/>
      <c r="O613" s="22"/>
      <c r="P613" s="22"/>
      <c r="Q613" s="22"/>
      <c r="R613" s="22"/>
      <c r="S613" s="22"/>
      <c r="T613" s="22"/>
      <c r="U613" s="22"/>
    </row>
    <row r="614" spans="1:21" ht="12.75" customHeight="1" x14ac:dyDescent="0.2">
      <c r="A614" s="23"/>
      <c r="B614" s="23"/>
      <c r="C614" s="22"/>
      <c r="D614" s="22"/>
      <c r="E614" s="22"/>
      <c r="F614" s="22"/>
      <c r="G614" s="22"/>
      <c r="H614" s="22"/>
      <c r="I614" s="22"/>
      <c r="J614" s="22"/>
      <c r="K614" s="22"/>
      <c r="L614" s="22"/>
      <c r="M614" s="22"/>
      <c r="N614" s="22"/>
      <c r="O614" s="22"/>
      <c r="P614" s="22"/>
      <c r="Q614" s="22"/>
      <c r="R614" s="22"/>
      <c r="S614" s="22"/>
      <c r="T614" s="22"/>
      <c r="U614" s="22"/>
    </row>
    <row r="615" spans="1:21" ht="12.75" customHeight="1" x14ac:dyDescent="0.2">
      <c r="A615" s="23"/>
      <c r="B615" s="23"/>
      <c r="C615" s="22"/>
      <c r="D615" s="22"/>
      <c r="E615" s="22"/>
      <c r="F615" s="22"/>
      <c r="G615" s="22"/>
      <c r="H615" s="22"/>
      <c r="I615" s="22"/>
      <c r="J615" s="22"/>
      <c r="K615" s="22"/>
      <c r="L615" s="22"/>
      <c r="M615" s="22"/>
      <c r="N615" s="22"/>
      <c r="O615" s="22"/>
      <c r="P615" s="22"/>
      <c r="Q615" s="22"/>
      <c r="R615" s="22"/>
      <c r="S615" s="22"/>
      <c r="T615" s="22"/>
      <c r="U615" s="22"/>
    </row>
    <row r="616" spans="1:21" ht="12.75" customHeight="1" x14ac:dyDescent="0.2">
      <c r="A616" s="23"/>
      <c r="B616" s="23"/>
      <c r="C616" s="22"/>
      <c r="D616" s="22"/>
      <c r="E616" s="22"/>
      <c r="F616" s="22"/>
      <c r="G616" s="22"/>
      <c r="H616" s="22"/>
      <c r="I616" s="22"/>
      <c r="J616" s="22"/>
      <c r="K616" s="22"/>
      <c r="L616" s="22"/>
      <c r="M616" s="22"/>
      <c r="N616" s="22"/>
      <c r="O616" s="22"/>
      <c r="P616" s="22"/>
      <c r="Q616" s="22"/>
      <c r="R616" s="22"/>
      <c r="S616" s="22"/>
      <c r="T616" s="22"/>
      <c r="U616" s="22"/>
    </row>
    <row r="617" spans="1:21" ht="12.75" customHeight="1" x14ac:dyDescent="0.2">
      <c r="A617" s="23"/>
      <c r="B617" s="23"/>
      <c r="C617" s="22"/>
      <c r="D617" s="22"/>
      <c r="E617" s="22"/>
      <c r="F617" s="22"/>
      <c r="G617" s="22"/>
      <c r="H617" s="22"/>
      <c r="I617" s="22"/>
      <c r="J617" s="22"/>
      <c r="K617" s="22"/>
      <c r="L617" s="22"/>
      <c r="M617" s="22"/>
      <c r="N617" s="22"/>
      <c r="O617" s="22"/>
      <c r="P617" s="22"/>
      <c r="Q617" s="22"/>
      <c r="R617" s="22"/>
      <c r="S617" s="22"/>
      <c r="T617" s="22"/>
      <c r="U617" s="22"/>
    </row>
    <row r="618" spans="1:21" ht="12.75" customHeight="1" x14ac:dyDescent="0.2">
      <c r="A618" s="23"/>
      <c r="B618" s="23"/>
      <c r="C618" s="22"/>
      <c r="D618" s="22"/>
      <c r="E618" s="22"/>
      <c r="F618" s="22"/>
      <c r="G618" s="22"/>
      <c r="H618" s="22"/>
      <c r="I618" s="22"/>
      <c r="J618" s="22"/>
      <c r="K618" s="22"/>
      <c r="L618" s="22"/>
      <c r="M618" s="22"/>
      <c r="N618" s="22"/>
      <c r="O618" s="22"/>
      <c r="P618" s="22"/>
      <c r="Q618" s="22"/>
      <c r="R618" s="22"/>
      <c r="S618" s="22"/>
      <c r="T618" s="22"/>
      <c r="U618" s="22"/>
    </row>
    <row r="619" spans="1:21" ht="12.75" customHeight="1" x14ac:dyDescent="0.2">
      <c r="A619" s="23"/>
      <c r="B619" s="23"/>
      <c r="C619" s="22"/>
      <c r="D619" s="22"/>
      <c r="E619" s="22"/>
      <c r="F619" s="22"/>
      <c r="G619" s="22"/>
      <c r="H619" s="22"/>
      <c r="I619" s="22"/>
      <c r="J619" s="22"/>
      <c r="K619" s="22"/>
      <c r="L619" s="22"/>
      <c r="M619" s="22"/>
      <c r="N619" s="22"/>
      <c r="O619" s="22"/>
      <c r="P619" s="22"/>
      <c r="Q619" s="22"/>
      <c r="R619" s="22"/>
      <c r="S619" s="22"/>
      <c r="T619" s="22"/>
      <c r="U619" s="22"/>
    </row>
    <row r="620" spans="1:21" ht="12.75" customHeight="1" x14ac:dyDescent="0.2">
      <c r="A620" s="23"/>
      <c r="B620" s="23"/>
      <c r="C620" s="22"/>
      <c r="D620" s="22"/>
      <c r="E620" s="22"/>
      <c r="F620" s="22"/>
      <c r="G620" s="22"/>
      <c r="H620" s="22"/>
      <c r="I620" s="22"/>
      <c r="J620" s="22"/>
      <c r="K620" s="22"/>
      <c r="L620" s="22"/>
      <c r="M620" s="22"/>
      <c r="N620" s="22"/>
      <c r="O620" s="22"/>
      <c r="P620" s="22"/>
      <c r="Q620" s="22"/>
      <c r="R620" s="22"/>
      <c r="S620" s="22"/>
      <c r="T620" s="22"/>
      <c r="U620" s="22"/>
    </row>
    <row r="621" spans="1:21" ht="12.75" customHeight="1" x14ac:dyDescent="0.2">
      <c r="A621" s="23"/>
      <c r="B621" s="23"/>
      <c r="C621" s="22"/>
      <c r="D621" s="22"/>
      <c r="E621" s="22"/>
      <c r="F621" s="22"/>
      <c r="G621" s="22"/>
      <c r="H621" s="22"/>
      <c r="I621" s="22"/>
      <c r="J621" s="22"/>
      <c r="K621" s="22"/>
      <c r="L621" s="22"/>
      <c r="M621" s="22"/>
      <c r="N621" s="22"/>
      <c r="O621" s="22"/>
      <c r="P621" s="22"/>
      <c r="Q621" s="22"/>
      <c r="R621" s="22"/>
      <c r="S621" s="22"/>
      <c r="T621" s="22"/>
      <c r="U621" s="22"/>
    </row>
    <row r="622" spans="1:21" ht="12.75" customHeight="1" x14ac:dyDescent="0.2">
      <c r="A622" s="23"/>
      <c r="B622" s="23"/>
      <c r="C622" s="22"/>
      <c r="D622" s="22"/>
      <c r="E622" s="22"/>
      <c r="F622" s="22"/>
      <c r="G622" s="22"/>
      <c r="H622" s="22"/>
      <c r="I622" s="22"/>
      <c r="J622" s="22"/>
      <c r="K622" s="22"/>
      <c r="L622" s="22"/>
      <c r="M622" s="22"/>
      <c r="N622" s="22"/>
      <c r="O622" s="22"/>
      <c r="P622" s="22"/>
      <c r="Q622" s="22"/>
      <c r="R622" s="22"/>
      <c r="S622" s="22"/>
      <c r="T622" s="22"/>
      <c r="U622" s="22"/>
    </row>
    <row r="623" spans="1:21" ht="12.75" customHeight="1" x14ac:dyDescent="0.2">
      <c r="A623" s="23"/>
      <c r="B623" s="23"/>
      <c r="C623" s="22"/>
      <c r="D623" s="22"/>
      <c r="E623" s="22"/>
      <c r="F623" s="22"/>
      <c r="G623" s="22"/>
      <c r="H623" s="22"/>
      <c r="I623" s="22"/>
      <c r="J623" s="22"/>
      <c r="K623" s="22"/>
      <c r="L623" s="22"/>
      <c r="M623" s="22"/>
      <c r="N623" s="22"/>
      <c r="O623" s="22"/>
      <c r="P623" s="22"/>
      <c r="Q623" s="22"/>
      <c r="R623" s="22"/>
      <c r="S623" s="22"/>
      <c r="T623" s="22"/>
      <c r="U623" s="22"/>
    </row>
    <row r="624" spans="1:21" ht="12.75" customHeight="1" x14ac:dyDescent="0.2">
      <c r="A624" s="23"/>
      <c r="B624" s="23"/>
      <c r="C624" s="22"/>
      <c r="D624" s="22"/>
      <c r="E624" s="22"/>
      <c r="F624" s="22"/>
      <c r="G624" s="22"/>
      <c r="H624" s="22"/>
      <c r="I624" s="22"/>
      <c r="J624" s="22"/>
      <c r="K624" s="22"/>
      <c r="L624" s="22"/>
      <c r="M624" s="22"/>
      <c r="N624" s="22"/>
      <c r="O624" s="22"/>
      <c r="P624" s="22"/>
      <c r="Q624" s="22"/>
      <c r="R624" s="22"/>
      <c r="S624" s="22"/>
      <c r="T624" s="22"/>
      <c r="U624" s="22"/>
    </row>
    <row r="625" spans="1:21" ht="12.75" customHeight="1" x14ac:dyDescent="0.2">
      <c r="A625" s="23"/>
      <c r="B625" s="23"/>
      <c r="C625" s="22"/>
      <c r="D625" s="22"/>
      <c r="E625" s="22"/>
      <c r="F625" s="22"/>
      <c r="G625" s="22"/>
      <c r="H625" s="22"/>
      <c r="I625" s="22"/>
      <c r="J625" s="22"/>
      <c r="K625" s="22"/>
      <c r="L625" s="22"/>
      <c r="M625" s="22"/>
      <c r="N625" s="22"/>
      <c r="O625" s="22"/>
      <c r="P625" s="22"/>
      <c r="Q625" s="22"/>
      <c r="R625" s="22"/>
      <c r="S625" s="22"/>
      <c r="T625" s="22"/>
      <c r="U625" s="22"/>
    </row>
    <row r="626" spans="1:21" ht="12.75" customHeight="1" x14ac:dyDescent="0.2">
      <c r="A626" s="23"/>
      <c r="B626" s="23"/>
      <c r="C626" s="22"/>
      <c r="D626" s="22"/>
      <c r="E626" s="22"/>
      <c r="F626" s="22"/>
      <c r="G626" s="22"/>
      <c r="H626" s="22"/>
      <c r="I626" s="22"/>
      <c r="J626" s="22"/>
      <c r="K626" s="22"/>
      <c r="L626" s="22"/>
      <c r="M626" s="22"/>
      <c r="N626" s="22"/>
      <c r="O626" s="22"/>
      <c r="P626" s="22"/>
      <c r="Q626" s="22"/>
      <c r="R626" s="22"/>
      <c r="S626" s="22"/>
      <c r="T626" s="22"/>
      <c r="U626" s="22"/>
    </row>
    <row r="627" spans="1:21" ht="12.75" customHeight="1" x14ac:dyDescent="0.2">
      <c r="A627" s="23"/>
      <c r="B627" s="23"/>
      <c r="C627" s="22"/>
      <c r="D627" s="22"/>
      <c r="E627" s="22"/>
      <c r="F627" s="22"/>
      <c r="G627" s="22"/>
      <c r="H627" s="22"/>
      <c r="I627" s="22"/>
      <c r="J627" s="22"/>
      <c r="K627" s="22"/>
      <c r="L627" s="22"/>
      <c r="M627" s="22"/>
      <c r="N627" s="22"/>
      <c r="O627" s="22"/>
      <c r="P627" s="22"/>
      <c r="Q627" s="22"/>
      <c r="R627" s="22"/>
      <c r="S627" s="22"/>
      <c r="T627" s="22"/>
      <c r="U627" s="22"/>
    </row>
    <row r="628" spans="1:21" ht="12.75" customHeight="1" x14ac:dyDescent="0.2">
      <c r="A628" s="23"/>
      <c r="B628" s="23"/>
      <c r="C628" s="22"/>
      <c r="D628" s="22"/>
      <c r="E628" s="22"/>
      <c r="F628" s="22"/>
      <c r="G628" s="22"/>
      <c r="H628" s="22"/>
      <c r="I628" s="22"/>
      <c r="J628" s="22"/>
      <c r="K628" s="22"/>
      <c r="L628" s="22"/>
      <c r="M628" s="22"/>
      <c r="N628" s="22"/>
      <c r="O628" s="22"/>
      <c r="P628" s="22"/>
      <c r="Q628" s="22"/>
      <c r="R628" s="22"/>
      <c r="S628" s="22"/>
      <c r="T628" s="22"/>
      <c r="U628" s="22"/>
    </row>
    <row r="629" spans="1:21" ht="12.75" customHeight="1" x14ac:dyDescent="0.2">
      <c r="A629" s="23"/>
      <c r="B629" s="23"/>
      <c r="C629" s="22"/>
      <c r="D629" s="22"/>
      <c r="E629" s="22"/>
      <c r="F629" s="22"/>
      <c r="G629" s="22"/>
      <c r="H629" s="22"/>
      <c r="I629" s="22"/>
      <c r="J629" s="22"/>
      <c r="K629" s="22"/>
      <c r="L629" s="22"/>
      <c r="M629" s="22"/>
      <c r="N629" s="22"/>
      <c r="O629" s="22"/>
      <c r="P629" s="22"/>
      <c r="Q629" s="22"/>
      <c r="R629" s="22"/>
      <c r="S629" s="22"/>
      <c r="T629" s="22"/>
      <c r="U629" s="22"/>
    </row>
    <row r="630" spans="1:21" ht="12.75" customHeight="1" x14ac:dyDescent="0.2">
      <c r="A630" s="23"/>
      <c r="B630" s="23"/>
      <c r="C630" s="22"/>
      <c r="D630" s="22"/>
      <c r="E630" s="22"/>
      <c r="F630" s="22"/>
      <c r="G630" s="22"/>
      <c r="H630" s="22"/>
      <c r="I630" s="22"/>
      <c r="J630" s="22"/>
      <c r="K630" s="22"/>
      <c r="L630" s="22"/>
      <c r="M630" s="22"/>
      <c r="N630" s="22"/>
      <c r="O630" s="22"/>
      <c r="P630" s="22"/>
      <c r="Q630" s="22"/>
      <c r="R630" s="22"/>
      <c r="S630" s="22"/>
      <c r="T630" s="22"/>
      <c r="U630" s="22"/>
    </row>
    <row r="631" spans="1:21" ht="12.75" customHeight="1" x14ac:dyDescent="0.2">
      <c r="A631" s="23"/>
      <c r="B631" s="23"/>
      <c r="C631" s="22"/>
      <c r="D631" s="22"/>
      <c r="E631" s="22"/>
      <c r="F631" s="22"/>
      <c r="G631" s="22"/>
      <c r="H631" s="22"/>
      <c r="I631" s="22"/>
      <c r="J631" s="22"/>
      <c r="K631" s="22"/>
      <c r="L631" s="22"/>
      <c r="M631" s="22"/>
      <c r="N631" s="22"/>
      <c r="O631" s="22"/>
      <c r="P631" s="22"/>
      <c r="Q631" s="22"/>
      <c r="R631" s="22"/>
      <c r="S631" s="22"/>
      <c r="T631" s="22"/>
      <c r="U631" s="22"/>
    </row>
    <row r="632" spans="1:21" ht="12.75" customHeight="1" x14ac:dyDescent="0.2">
      <c r="A632" s="23"/>
      <c r="B632" s="23"/>
      <c r="C632" s="22"/>
      <c r="D632" s="22"/>
      <c r="E632" s="22"/>
      <c r="F632" s="22"/>
      <c r="G632" s="22"/>
      <c r="H632" s="22"/>
      <c r="I632" s="22"/>
      <c r="J632" s="22"/>
      <c r="K632" s="22"/>
      <c r="L632" s="22"/>
      <c r="M632" s="22"/>
      <c r="N632" s="22"/>
      <c r="O632" s="22"/>
      <c r="P632" s="22"/>
      <c r="Q632" s="22"/>
      <c r="R632" s="22"/>
      <c r="S632" s="22"/>
      <c r="T632" s="22"/>
      <c r="U632" s="22"/>
    </row>
    <row r="633" spans="1:21" ht="12.75" customHeight="1" x14ac:dyDescent="0.2">
      <c r="A633" s="23"/>
      <c r="B633" s="23"/>
      <c r="C633" s="22"/>
      <c r="D633" s="22"/>
      <c r="E633" s="22"/>
      <c r="F633" s="22"/>
      <c r="G633" s="22"/>
      <c r="H633" s="22"/>
      <c r="I633" s="22"/>
      <c r="J633" s="22"/>
      <c r="K633" s="22"/>
      <c r="L633" s="22"/>
      <c r="M633" s="22"/>
      <c r="N633" s="22"/>
      <c r="O633" s="22"/>
      <c r="P633" s="22"/>
      <c r="Q633" s="22"/>
      <c r="R633" s="22"/>
      <c r="S633" s="22"/>
      <c r="T633" s="22"/>
      <c r="U633" s="22"/>
    </row>
    <row r="634" spans="1:21" ht="12.75" customHeight="1" x14ac:dyDescent="0.2">
      <c r="A634" s="23"/>
      <c r="B634" s="23"/>
      <c r="C634" s="22"/>
      <c r="D634" s="22"/>
      <c r="E634" s="22"/>
      <c r="F634" s="22"/>
      <c r="G634" s="22"/>
      <c r="H634" s="22"/>
      <c r="I634" s="22"/>
      <c r="J634" s="22"/>
      <c r="K634" s="22"/>
      <c r="L634" s="22"/>
      <c r="M634" s="22"/>
      <c r="N634" s="22"/>
      <c r="O634" s="22"/>
      <c r="P634" s="22"/>
      <c r="Q634" s="22"/>
      <c r="R634" s="22"/>
      <c r="S634" s="22"/>
      <c r="T634" s="22"/>
      <c r="U634" s="22"/>
    </row>
    <row r="635" spans="1:21" ht="12.75" customHeight="1" x14ac:dyDescent="0.2">
      <c r="A635" s="23"/>
      <c r="B635" s="23"/>
      <c r="C635" s="22"/>
      <c r="D635" s="22"/>
      <c r="E635" s="22"/>
      <c r="F635" s="22"/>
      <c r="G635" s="22"/>
      <c r="H635" s="22"/>
      <c r="I635" s="22"/>
      <c r="J635" s="22"/>
      <c r="K635" s="22"/>
      <c r="L635" s="22"/>
      <c r="M635" s="22"/>
      <c r="N635" s="22"/>
      <c r="O635" s="22"/>
      <c r="P635" s="22"/>
      <c r="Q635" s="22"/>
      <c r="R635" s="22"/>
      <c r="S635" s="22"/>
      <c r="T635" s="22"/>
      <c r="U635" s="22"/>
    </row>
    <row r="636" spans="1:21" ht="12.75" customHeight="1" x14ac:dyDescent="0.2">
      <c r="A636" s="23"/>
      <c r="B636" s="23"/>
      <c r="C636" s="22"/>
      <c r="D636" s="22"/>
      <c r="E636" s="22"/>
      <c r="F636" s="22"/>
      <c r="G636" s="22"/>
      <c r="H636" s="22"/>
      <c r="I636" s="22"/>
      <c r="J636" s="22"/>
      <c r="K636" s="22"/>
      <c r="L636" s="22"/>
      <c r="M636" s="22"/>
      <c r="N636" s="22"/>
      <c r="O636" s="22"/>
      <c r="P636" s="22"/>
      <c r="Q636" s="22"/>
      <c r="R636" s="22"/>
      <c r="S636" s="22"/>
      <c r="T636" s="22"/>
      <c r="U636" s="22"/>
    </row>
    <row r="637" spans="1:21" ht="12.75" customHeight="1" x14ac:dyDescent="0.2">
      <c r="A637" s="23"/>
      <c r="B637" s="23"/>
      <c r="C637" s="22"/>
      <c r="D637" s="22"/>
      <c r="E637" s="22"/>
      <c r="F637" s="22"/>
      <c r="G637" s="22"/>
      <c r="H637" s="22"/>
      <c r="I637" s="22"/>
      <c r="J637" s="22"/>
      <c r="K637" s="22"/>
      <c r="L637" s="22"/>
      <c r="M637" s="22"/>
      <c r="N637" s="22"/>
      <c r="O637" s="22"/>
      <c r="P637" s="22"/>
      <c r="Q637" s="22"/>
      <c r="R637" s="22"/>
      <c r="S637" s="22"/>
      <c r="T637" s="22"/>
      <c r="U637" s="22"/>
    </row>
    <row r="638" spans="1:21" ht="12.75" customHeight="1" x14ac:dyDescent="0.2">
      <c r="A638" s="23"/>
      <c r="B638" s="23"/>
      <c r="C638" s="22"/>
      <c r="D638" s="22"/>
      <c r="E638" s="22"/>
      <c r="F638" s="22"/>
      <c r="G638" s="22"/>
      <c r="H638" s="22"/>
      <c r="I638" s="22"/>
      <c r="J638" s="22"/>
      <c r="K638" s="22"/>
      <c r="L638" s="22"/>
      <c r="M638" s="22"/>
      <c r="N638" s="22"/>
      <c r="O638" s="22"/>
      <c r="P638" s="22"/>
      <c r="Q638" s="22"/>
      <c r="R638" s="22"/>
      <c r="S638" s="22"/>
      <c r="T638" s="22"/>
      <c r="U638" s="22"/>
    </row>
    <row r="639" spans="1:21" ht="12.75" customHeight="1" x14ac:dyDescent="0.2">
      <c r="A639" s="23"/>
      <c r="B639" s="23"/>
      <c r="C639" s="22"/>
      <c r="D639" s="22"/>
      <c r="E639" s="22"/>
      <c r="F639" s="22"/>
      <c r="G639" s="22"/>
      <c r="H639" s="22"/>
      <c r="I639" s="22"/>
      <c r="J639" s="22"/>
      <c r="K639" s="22"/>
      <c r="L639" s="22"/>
      <c r="M639" s="22"/>
      <c r="N639" s="22"/>
      <c r="O639" s="22"/>
      <c r="P639" s="22"/>
      <c r="Q639" s="22"/>
      <c r="R639" s="22"/>
      <c r="S639" s="22"/>
      <c r="T639" s="22"/>
      <c r="U639" s="22"/>
    </row>
    <row r="640" spans="1:21" ht="12.75" customHeight="1" x14ac:dyDescent="0.2">
      <c r="A640" s="23"/>
      <c r="B640" s="23"/>
      <c r="C640" s="22"/>
      <c r="D640" s="22"/>
      <c r="E640" s="22"/>
      <c r="F640" s="22"/>
      <c r="G640" s="22"/>
      <c r="H640" s="22"/>
      <c r="I640" s="22"/>
      <c r="J640" s="22"/>
      <c r="K640" s="22"/>
      <c r="L640" s="22"/>
      <c r="M640" s="22"/>
      <c r="N640" s="22"/>
      <c r="O640" s="22"/>
      <c r="P640" s="22"/>
      <c r="Q640" s="22"/>
      <c r="R640" s="22"/>
      <c r="S640" s="22"/>
      <c r="T640" s="22"/>
      <c r="U640" s="22"/>
    </row>
    <row r="641" spans="1:21" ht="12.75" customHeight="1" x14ac:dyDescent="0.2">
      <c r="A641" s="23"/>
      <c r="B641" s="23"/>
      <c r="C641" s="22"/>
      <c r="D641" s="22"/>
      <c r="E641" s="22"/>
      <c r="F641" s="22"/>
      <c r="G641" s="22"/>
      <c r="H641" s="22"/>
      <c r="I641" s="22"/>
      <c r="J641" s="22"/>
      <c r="K641" s="22"/>
      <c r="L641" s="22"/>
      <c r="M641" s="22"/>
      <c r="N641" s="22"/>
      <c r="O641" s="22"/>
      <c r="P641" s="22"/>
      <c r="Q641" s="22"/>
      <c r="R641" s="22"/>
      <c r="S641" s="22"/>
      <c r="T641" s="22"/>
      <c r="U641" s="22"/>
    </row>
    <row r="642" spans="1:21" ht="12.75" customHeight="1" x14ac:dyDescent="0.2">
      <c r="A642" s="23"/>
      <c r="B642" s="23"/>
      <c r="C642" s="22"/>
      <c r="D642" s="22"/>
      <c r="E642" s="22"/>
      <c r="F642" s="22"/>
      <c r="G642" s="22"/>
      <c r="H642" s="22"/>
      <c r="I642" s="22"/>
      <c r="J642" s="22"/>
      <c r="K642" s="22"/>
      <c r="L642" s="22"/>
      <c r="M642" s="22"/>
      <c r="N642" s="22"/>
      <c r="O642" s="22"/>
      <c r="P642" s="22"/>
      <c r="Q642" s="22"/>
      <c r="R642" s="22"/>
      <c r="S642" s="22"/>
      <c r="T642" s="22"/>
      <c r="U642" s="22"/>
    </row>
    <row r="643" spans="1:21" ht="12.75" customHeight="1" x14ac:dyDescent="0.2">
      <c r="A643" s="23"/>
      <c r="B643" s="23"/>
      <c r="C643" s="22"/>
      <c r="D643" s="22"/>
      <c r="E643" s="22"/>
      <c r="F643" s="22"/>
      <c r="G643" s="22"/>
      <c r="H643" s="22"/>
      <c r="I643" s="22"/>
      <c r="J643" s="22"/>
      <c r="K643" s="22"/>
      <c r="L643" s="22"/>
      <c r="M643" s="22"/>
      <c r="N643" s="22"/>
      <c r="O643" s="22"/>
      <c r="P643" s="22"/>
      <c r="Q643" s="22"/>
      <c r="R643" s="22"/>
      <c r="S643" s="22"/>
      <c r="T643" s="22"/>
      <c r="U643" s="22"/>
    </row>
    <row r="644" spans="1:21" ht="12.75" customHeight="1" x14ac:dyDescent="0.2">
      <c r="A644" s="23"/>
      <c r="B644" s="23"/>
      <c r="C644" s="22"/>
      <c r="D644" s="22"/>
      <c r="E644" s="22"/>
      <c r="F644" s="22"/>
      <c r="G644" s="22"/>
      <c r="H644" s="22"/>
      <c r="I644" s="22"/>
      <c r="J644" s="22"/>
      <c r="K644" s="22"/>
      <c r="L644" s="22"/>
      <c r="M644" s="22"/>
      <c r="N644" s="22"/>
      <c r="O644" s="22"/>
      <c r="P644" s="22"/>
      <c r="Q644" s="22"/>
      <c r="R644" s="22"/>
      <c r="S644" s="22"/>
      <c r="T644" s="22"/>
      <c r="U644" s="22"/>
    </row>
    <row r="645" spans="1:21" ht="12.75" customHeight="1" x14ac:dyDescent="0.2">
      <c r="A645" s="23"/>
      <c r="B645" s="23"/>
      <c r="C645" s="22"/>
      <c r="D645" s="22"/>
      <c r="E645" s="22"/>
      <c r="F645" s="22"/>
      <c r="G645" s="22"/>
      <c r="H645" s="22"/>
      <c r="I645" s="22"/>
      <c r="J645" s="22"/>
      <c r="K645" s="22"/>
      <c r="L645" s="22"/>
      <c r="M645" s="22"/>
      <c r="N645" s="22"/>
      <c r="O645" s="22"/>
      <c r="P645" s="22"/>
      <c r="Q645" s="22"/>
      <c r="R645" s="22"/>
      <c r="S645" s="22"/>
      <c r="T645" s="22"/>
      <c r="U645" s="22"/>
    </row>
    <row r="646" spans="1:21" ht="12.75" customHeight="1" x14ac:dyDescent="0.2">
      <c r="A646" s="23"/>
      <c r="B646" s="23"/>
      <c r="C646" s="22"/>
      <c r="D646" s="22"/>
      <c r="E646" s="22"/>
      <c r="F646" s="22"/>
      <c r="G646" s="22"/>
      <c r="H646" s="22"/>
      <c r="I646" s="22"/>
      <c r="J646" s="22"/>
      <c r="K646" s="22"/>
      <c r="L646" s="22"/>
      <c r="M646" s="22"/>
      <c r="N646" s="22"/>
      <c r="O646" s="22"/>
      <c r="P646" s="22"/>
      <c r="Q646" s="22"/>
      <c r="R646" s="22"/>
      <c r="S646" s="22"/>
      <c r="T646" s="22"/>
      <c r="U646" s="22"/>
    </row>
    <row r="647" spans="1:21" ht="12.75" customHeight="1" x14ac:dyDescent="0.2">
      <c r="A647" s="23"/>
      <c r="B647" s="23"/>
      <c r="C647" s="22"/>
      <c r="D647" s="22"/>
      <c r="E647" s="22"/>
      <c r="F647" s="22"/>
      <c r="G647" s="22"/>
      <c r="H647" s="22"/>
      <c r="I647" s="22"/>
      <c r="J647" s="22"/>
      <c r="K647" s="22"/>
      <c r="L647" s="22"/>
      <c r="M647" s="22"/>
      <c r="N647" s="22"/>
      <c r="O647" s="22"/>
      <c r="P647" s="22"/>
      <c r="Q647" s="22"/>
      <c r="R647" s="22"/>
      <c r="S647" s="22"/>
      <c r="T647" s="22"/>
      <c r="U647" s="22"/>
    </row>
    <row r="648" spans="1:21" ht="12.75" customHeight="1" x14ac:dyDescent="0.2">
      <c r="A648" s="23"/>
      <c r="B648" s="23"/>
      <c r="C648" s="22"/>
      <c r="D648" s="22"/>
      <c r="E648" s="22"/>
      <c r="F648" s="22"/>
      <c r="G648" s="22"/>
      <c r="H648" s="22"/>
      <c r="I648" s="22"/>
      <c r="J648" s="22"/>
      <c r="K648" s="22"/>
      <c r="L648" s="22"/>
      <c r="M648" s="22"/>
      <c r="N648" s="22"/>
      <c r="O648" s="22"/>
      <c r="P648" s="22"/>
      <c r="Q648" s="22"/>
      <c r="R648" s="22"/>
      <c r="S648" s="22"/>
      <c r="T648" s="22"/>
      <c r="U648" s="22"/>
    </row>
    <row r="649" spans="1:21" ht="12.75" customHeight="1" x14ac:dyDescent="0.2">
      <c r="A649" s="23"/>
      <c r="B649" s="23"/>
      <c r="C649" s="22"/>
      <c r="D649" s="22"/>
      <c r="E649" s="22"/>
      <c r="F649" s="22"/>
      <c r="G649" s="22"/>
      <c r="H649" s="22"/>
      <c r="I649" s="22"/>
      <c r="J649" s="22"/>
      <c r="K649" s="22"/>
      <c r="L649" s="22"/>
      <c r="M649" s="22"/>
      <c r="N649" s="22"/>
      <c r="O649" s="22"/>
      <c r="P649" s="22"/>
      <c r="Q649" s="22"/>
      <c r="R649" s="22"/>
      <c r="S649" s="22"/>
      <c r="T649" s="22"/>
      <c r="U649" s="22"/>
    </row>
    <row r="650" spans="1:21" ht="12.75" customHeight="1" x14ac:dyDescent="0.2">
      <c r="A650" s="23"/>
      <c r="B650" s="23"/>
      <c r="C650" s="22"/>
      <c r="D650" s="22"/>
      <c r="E650" s="22"/>
      <c r="F650" s="22"/>
      <c r="G650" s="22"/>
      <c r="H650" s="22"/>
      <c r="I650" s="22"/>
      <c r="J650" s="22"/>
      <c r="K650" s="22"/>
      <c r="L650" s="22"/>
      <c r="M650" s="22"/>
      <c r="N650" s="22"/>
      <c r="O650" s="22"/>
      <c r="P650" s="22"/>
      <c r="Q650" s="22"/>
      <c r="R650" s="22"/>
      <c r="S650" s="22"/>
      <c r="T650" s="22"/>
      <c r="U650" s="22"/>
    </row>
    <row r="651" spans="1:21" ht="12.75" customHeight="1" x14ac:dyDescent="0.2">
      <c r="A651" s="23"/>
      <c r="B651" s="23"/>
      <c r="C651" s="22"/>
      <c r="D651" s="22"/>
      <c r="E651" s="22"/>
      <c r="F651" s="22"/>
      <c r="G651" s="22"/>
      <c r="H651" s="22"/>
      <c r="I651" s="22"/>
      <c r="J651" s="22"/>
      <c r="K651" s="22"/>
      <c r="L651" s="22"/>
      <c r="M651" s="22"/>
      <c r="N651" s="22"/>
      <c r="O651" s="22"/>
      <c r="P651" s="22"/>
      <c r="Q651" s="22"/>
      <c r="R651" s="22"/>
      <c r="S651" s="22"/>
      <c r="T651" s="22"/>
      <c r="U651" s="22"/>
    </row>
    <row r="652" spans="1:21" ht="12.75" customHeight="1" x14ac:dyDescent="0.2">
      <c r="A652" s="23"/>
      <c r="B652" s="23"/>
      <c r="C652" s="22"/>
      <c r="D652" s="22"/>
      <c r="E652" s="22"/>
      <c r="F652" s="22"/>
      <c r="G652" s="22"/>
      <c r="H652" s="22"/>
      <c r="I652" s="22"/>
      <c r="J652" s="22"/>
      <c r="K652" s="22"/>
      <c r="L652" s="22"/>
      <c r="M652" s="22"/>
      <c r="N652" s="22"/>
      <c r="O652" s="22"/>
      <c r="P652" s="22"/>
      <c r="Q652" s="22"/>
      <c r="R652" s="22"/>
      <c r="S652" s="22"/>
      <c r="T652" s="22"/>
      <c r="U652" s="22"/>
    </row>
    <row r="653" spans="1:21" ht="12.75" customHeight="1" x14ac:dyDescent="0.2">
      <c r="A653" s="23"/>
      <c r="B653" s="23"/>
      <c r="C653" s="22"/>
      <c r="D653" s="22"/>
      <c r="E653" s="22"/>
      <c r="F653" s="22"/>
      <c r="G653" s="22"/>
      <c r="H653" s="22"/>
      <c r="I653" s="22"/>
      <c r="J653" s="22"/>
      <c r="K653" s="22"/>
      <c r="L653" s="22"/>
      <c r="M653" s="22"/>
      <c r="N653" s="22"/>
      <c r="O653" s="22"/>
      <c r="P653" s="22"/>
      <c r="Q653" s="22"/>
      <c r="R653" s="22"/>
      <c r="S653" s="22"/>
      <c r="T653" s="22"/>
      <c r="U653" s="22"/>
    </row>
    <row r="654" spans="1:21" ht="12.75" customHeight="1" x14ac:dyDescent="0.2">
      <c r="A654" s="23"/>
      <c r="B654" s="23"/>
      <c r="C654" s="22"/>
      <c r="D654" s="22"/>
      <c r="E654" s="22"/>
      <c r="F654" s="22"/>
      <c r="G654" s="22"/>
      <c r="H654" s="22"/>
      <c r="I654" s="22"/>
      <c r="J654" s="22"/>
      <c r="K654" s="22"/>
      <c r="L654" s="22"/>
      <c r="M654" s="22"/>
      <c r="N654" s="22"/>
      <c r="O654" s="22"/>
      <c r="P654" s="22"/>
      <c r="Q654" s="22"/>
      <c r="R654" s="22"/>
      <c r="S654" s="22"/>
      <c r="T654" s="22"/>
      <c r="U654" s="22"/>
    </row>
    <row r="655" spans="1:21" ht="12.75" customHeight="1" x14ac:dyDescent="0.2">
      <c r="A655" s="23"/>
      <c r="B655" s="23"/>
      <c r="C655" s="22"/>
      <c r="D655" s="22"/>
      <c r="E655" s="22"/>
      <c r="F655" s="22"/>
      <c r="G655" s="22"/>
      <c r="H655" s="22"/>
      <c r="I655" s="22"/>
      <c r="J655" s="22"/>
      <c r="K655" s="22"/>
      <c r="L655" s="22"/>
      <c r="M655" s="22"/>
      <c r="N655" s="22"/>
      <c r="O655" s="22"/>
      <c r="P655" s="22"/>
      <c r="Q655" s="22"/>
      <c r="R655" s="22"/>
      <c r="S655" s="22"/>
      <c r="T655" s="22"/>
      <c r="U655" s="22"/>
    </row>
    <row r="656" spans="1:21" ht="12.75" customHeight="1" x14ac:dyDescent="0.2">
      <c r="A656" s="23"/>
      <c r="B656" s="23"/>
      <c r="C656" s="22"/>
      <c r="D656" s="22"/>
      <c r="E656" s="22"/>
      <c r="F656" s="22"/>
      <c r="G656" s="22"/>
      <c r="H656" s="22"/>
      <c r="I656" s="22"/>
      <c r="J656" s="22"/>
      <c r="K656" s="22"/>
      <c r="L656" s="22"/>
      <c r="M656" s="22"/>
      <c r="N656" s="22"/>
      <c r="O656" s="22"/>
      <c r="P656" s="22"/>
      <c r="Q656" s="22"/>
      <c r="R656" s="22"/>
      <c r="S656" s="22"/>
      <c r="T656" s="22"/>
      <c r="U656" s="22"/>
    </row>
    <row r="657" spans="1:21" ht="12.75" customHeight="1" x14ac:dyDescent="0.2">
      <c r="A657" s="23"/>
      <c r="B657" s="23"/>
      <c r="C657" s="22"/>
      <c r="D657" s="22"/>
      <c r="E657" s="22"/>
      <c r="F657" s="22"/>
      <c r="G657" s="22"/>
      <c r="H657" s="22"/>
      <c r="I657" s="22"/>
      <c r="J657" s="22"/>
      <c r="K657" s="22"/>
      <c r="L657" s="22"/>
      <c r="M657" s="22"/>
      <c r="N657" s="22"/>
      <c r="O657" s="22"/>
      <c r="P657" s="22"/>
      <c r="Q657" s="22"/>
      <c r="R657" s="22"/>
      <c r="S657" s="22"/>
      <c r="T657" s="22"/>
      <c r="U657" s="22"/>
    </row>
    <row r="658" spans="1:21" ht="12.75" customHeight="1" x14ac:dyDescent="0.2">
      <c r="A658" s="23"/>
      <c r="B658" s="23"/>
      <c r="C658" s="22"/>
      <c r="D658" s="22"/>
      <c r="E658" s="22"/>
      <c r="F658" s="22"/>
      <c r="G658" s="22"/>
      <c r="H658" s="22"/>
      <c r="I658" s="22"/>
      <c r="J658" s="22"/>
      <c r="K658" s="22"/>
      <c r="L658" s="22"/>
      <c r="M658" s="22"/>
      <c r="N658" s="22"/>
      <c r="O658" s="22"/>
      <c r="P658" s="22"/>
      <c r="Q658" s="22"/>
      <c r="R658" s="22"/>
      <c r="S658" s="22"/>
      <c r="T658" s="22"/>
      <c r="U658" s="22"/>
    </row>
    <row r="659" spans="1:21" ht="12.75" customHeight="1" x14ac:dyDescent="0.2">
      <c r="A659" s="23"/>
      <c r="B659" s="23"/>
      <c r="C659" s="22"/>
      <c r="D659" s="22"/>
      <c r="E659" s="22"/>
      <c r="F659" s="22"/>
      <c r="G659" s="22"/>
      <c r="H659" s="22"/>
      <c r="I659" s="22"/>
      <c r="J659" s="22"/>
      <c r="K659" s="22"/>
      <c r="L659" s="22"/>
      <c r="M659" s="22"/>
      <c r="N659" s="22"/>
      <c r="O659" s="22"/>
      <c r="P659" s="22"/>
      <c r="Q659" s="22"/>
      <c r="R659" s="22"/>
      <c r="S659" s="22"/>
      <c r="T659" s="22"/>
      <c r="U659" s="22"/>
    </row>
    <row r="660" spans="1:21" ht="12.75" customHeight="1" x14ac:dyDescent="0.2">
      <c r="A660" s="23"/>
      <c r="B660" s="23"/>
      <c r="C660" s="22"/>
      <c r="D660" s="22"/>
      <c r="E660" s="22"/>
      <c r="F660" s="22"/>
      <c r="G660" s="22"/>
      <c r="H660" s="22"/>
      <c r="I660" s="22"/>
      <c r="J660" s="22"/>
      <c r="K660" s="22"/>
      <c r="L660" s="22"/>
      <c r="M660" s="22"/>
      <c r="N660" s="22"/>
      <c r="O660" s="22"/>
      <c r="P660" s="22"/>
      <c r="Q660" s="22"/>
      <c r="R660" s="22"/>
      <c r="S660" s="22"/>
      <c r="T660" s="22"/>
      <c r="U660" s="22"/>
    </row>
    <row r="661" spans="1:21" ht="12.75" customHeight="1" x14ac:dyDescent="0.2">
      <c r="A661" s="23"/>
      <c r="B661" s="23"/>
      <c r="C661" s="22"/>
      <c r="D661" s="22"/>
      <c r="E661" s="22"/>
      <c r="F661" s="22"/>
      <c r="G661" s="22"/>
      <c r="H661" s="22"/>
      <c r="I661" s="22"/>
      <c r="J661" s="22"/>
      <c r="K661" s="22"/>
      <c r="L661" s="22"/>
      <c r="M661" s="22"/>
      <c r="N661" s="22"/>
      <c r="O661" s="22"/>
      <c r="P661" s="22"/>
      <c r="Q661" s="22"/>
      <c r="R661" s="22"/>
      <c r="S661" s="22"/>
      <c r="T661" s="22"/>
      <c r="U661" s="22"/>
    </row>
    <row r="662" spans="1:21" ht="12.75" customHeight="1" x14ac:dyDescent="0.2">
      <c r="A662" s="23"/>
      <c r="B662" s="23"/>
      <c r="C662" s="22"/>
      <c r="D662" s="22"/>
      <c r="E662" s="22"/>
      <c r="F662" s="22"/>
      <c r="G662" s="22"/>
      <c r="H662" s="22"/>
      <c r="I662" s="22"/>
      <c r="J662" s="22"/>
      <c r="K662" s="22"/>
      <c r="L662" s="22"/>
      <c r="M662" s="22"/>
      <c r="N662" s="22"/>
      <c r="O662" s="22"/>
      <c r="P662" s="22"/>
      <c r="Q662" s="22"/>
      <c r="R662" s="22"/>
      <c r="S662" s="22"/>
      <c r="T662" s="22"/>
      <c r="U662" s="22"/>
    </row>
    <row r="663" spans="1:21" ht="12.75" customHeight="1" x14ac:dyDescent="0.2">
      <c r="A663" s="23"/>
      <c r="B663" s="23"/>
      <c r="C663" s="22"/>
      <c r="D663" s="22"/>
      <c r="E663" s="22"/>
      <c r="F663" s="22"/>
      <c r="G663" s="22"/>
      <c r="H663" s="22"/>
      <c r="I663" s="22"/>
      <c r="J663" s="22"/>
      <c r="K663" s="22"/>
      <c r="L663" s="22"/>
      <c r="M663" s="22"/>
      <c r="N663" s="22"/>
      <c r="O663" s="22"/>
      <c r="P663" s="22"/>
      <c r="Q663" s="22"/>
      <c r="R663" s="22"/>
      <c r="S663" s="22"/>
      <c r="T663" s="22"/>
      <c r="U663" s="22"/>
    </row>
    <row r="664" spans="1:21" ht="12.75" customHeight="1" x14ac:dyDescent="0.2">
      <c r="A664" s="23"/>
      <c r="B664" s="23"/>
      <c r="C664" s="22"/>
      <c r="D664" s="22"/>
      <c r="E664" s="22"/>
      <c r="F664" s="22"/>
      <c r="G664" s="22"/>
      <c r="H664" s="22"/>
      <c r="I664" s="22"/>
      <c r="J664" s="22"/>
      <c r="K664" s="22"/>
      <c r="L664" s="22"/>
      <c r="M664" s="22"/>
      <c r="N664" s="22"/>
      <c r="O664" s="22"/>
      <c r="P664" s="22"/>
      <c r="Q664" s="22"/>
      <c r="R664" s="22"/>
      <c r="S664" s="22"/>
      <c r="T664" s="22"/>
      <c r="U664" s="22"/>
    </row>
    <row r="665" spans="1:21" ht="12.75" customHeight="1" x14ac:dyDescent="0.2">
      <c r="A665" s="23"/>
      <c r="B665" s="23"/>
      <c r="C665" s="22"/>
      <c r="D665" s="22"/>
      <c r="E665" s="22"/>
      <c r="F665" s="22"/>
      <c r="G665" s="22"/>
      <c r="H665" s="22"/>
      <c r="I665" s="22"/>
      <c r="J665" s="22"/>
      <c r="K665" s="22"/>
      <c r="L665" s="22"/>
      <c r="M665" s="22"/>
      <c r="N665" s="22"/>
      <c r="O665" s="22"/>
      <c r="P665" s="22"/>
      <c r="Q665" s="22"/>
      <c r="R665" s="22"/>
      <c r="S665" s="22"/>
      <c r="T665" s="22"/>
      <c r="U665" s="22"/>
    </row>
    <row r="666" spans="1:21" ht="12.75" customHeight="1" x14ac:dyDescent="0.2">
      <c r="A666" s="23"/>
      <c r="B666" s="23"/>
      <c r="C666" s="22"/>
      <c r="D666" s="22"/>
      <c r="E666" s="22"/>
      <c r="F666" s="22"/>
      <c r="G666" s="22"/>
      <c r="H666" s="22"/>
      <c r="I666" s="22"/>
      <c r="J666" s="22"/>
      <c r="K666" s="22"/>
      <c r="L666" s="22"/>
      <c r="M666" s="22"/>
      <c r="N666" s="22"/>
      <c r="O666" s="22"/>
      <c r="P666" s="22"/>
      <c r="Q666" s="22"/>
      <c r="R666" s="22"/>
      <c r="S666" s="22"/>
      <c r="T666" s="22"/>
      <c r="U666" s="22"/>
    </row>
    <row r="667" spans="1:21" ht="12.75" customHeight="1" x14ac:dyDescent="0.2">
      <c r="A667" s="23"/>
      <c r="B667" s="23"/>
      <c r="C667" s="22"/>
      <c r="D667" s="22"/>
      <c r="E667" s="22"/>
      <c r="F667" s="22"/>
      <c r="G667" s="22"/>
      <c r="H667" s="22"/>
      <c r="I667" s="22"/>
      <c r="J667" s="22"/>
      <c r="K667" s="22"/>
      <c r="L667" s="22"/>
      <c r="M667" s="22"/>
      <c r="N667" s="22"/>
      <c r="O667" s="22"/>
      <c r="P667" s="22"/>
      <c r="Q667" s="22"/>
      <c r="R667" s="22"/>
      <c r="S667" s="22"/>
      <c r="T667" s="22"/>
      <c r="U667" s="22"/>
    </row>
    <row r="668" spans="1:21" ht="12.75" customHeight="1" x14ac:dyDescent="0.2">
      <c r="A668" s="23"/>
      <c r="B668" s="23"/>
      <c r="C668" s="22"/>
      <c r="D668" s="22"/>
      <c r="E668" s="22"/>
      <c r="F668" s="22"/>
      <c r="G668" s="22"/>
      <c r="H668" s="22"/>
      <c r="I668" s="22"/>
      <c r="J668" s="22"/>
      <c r="K668" s="22"/>
      <c r="L668" s="22"/>
      <c r="M668" s="22"/>
      <c r="N668" s="22"/>
      <c r="O668" s="22"/>
      <c r="P668" s="22"/>
      <c r="Q668" s="22"/>
      <c r="R668" s="22"/>
      <c r="S668" s="22"/>
      <c r="T668" s="22"/>
      <c r="U668" s="22"/>
    </row>
    <row r="669" spans="1:21" ht="12.75" customHeight="1" x14ac:dyDescent="0.2">
      <c r="A669" s="23"/>
      <c r="B669" s="23"/>
      <c r="C669" s="22"/>
      <c r="D669" s="22"/>
      <c r="E669" s="22"/>
      <c r="F669" s="22"/>
      <c r="G669" s="22"/>
      <c r="H669" s="22"/>
      <c r="I669" s="22"/>
      <c r="J669" s="22"/>
      <c r="K669" s="22"/>
      <c r="L669" s="22"/>
      <c r="M669" s="22"/>
      <c r="N669" s="22"/>
      <c r="O669" s="22"/>
      <c r="P669" s="22"/>
      <c r="Q669" s="22"/>
      <c r="R669" s="22"/>
      <c r="S669" s="22"/>
      <c r="T669" s="22"/>
      <c r="U669" s="22"/>
    </row>
    <row r="670" spans="1:21" ht="12.75" customHeight="1" x14ac:dyDescent="0.2">
      <c r="A670" s="23"/>
      <c r="B670" s="23"/>
      <c r="C670" s="22"/>
      <c r="D670" s="22"/>
      <c r="E670" s="22"/>
      <c r="F670" s="22"/>
      <c r="G670" s="22"/>
      <c r="H670" s="22"/>
      <c r="I670" s="22"/>
      <c r="J670" s="22"/>
      <c r="K670" s="22"/>
      <c r="L670" s="22"/>
      <c r="M670" s="22"/>
      <c r="N670" s="22"/>
      <c r="O670" s="22"/>
      <c r="P670" s="22"/>
      <c r="Q670" s="22"/>
      <c r="R670" s="22"/>
      <c r="S670" s="22"/>
      <c r="T670" s="22"/>
      <c r="U670" s="22"/>
    </row>
    <row r="671" spans="1:21" ht="12.75" customHeight="1" x14ac:dyDescent="0.2">
      <c r="A671" s="23"/>
      <c r="B671" s="23"/>
      <c r="C671" s="22"/>
      <c r="D671" s="22"/>
      <c r="E671" s="22"/>
      <c r="F671" s="22"/>
      <c r="G671" s="22"/>
      <c r="H671" s="22"/>
      <c r="I671" s="22"/>
      <c r="J671" s="22"/>
      <c r="K671" s="22"/>
      <c r="L671" s="22"/>
      <c r="M671" s="22"/>
      <c r="N671" s="22"/>
      <c r="O671" s="22"/>
      <c r="P671" s="22"/>
      <c r="Q671" s="22"/>
      <c r="R671" s="22"/>
      <c r="S671" s="22"/>
      <c r="T671" s="22"/>
      <c r="U671" s="22"/>
    </row>
    <row r="672" spans="1:21" ht="12.75" customHeight="1" x14ac:dyDescent="0.2">
      <c r="A672" s="23"/>
      <c r="B672" s="23"/>
      <c r="C672" s="22"/>
      <c r="D672" s="22"/>
      <c r="E672" s="22"/>
      <c r="F672" s="22"/>
      <c r="G672" s="22"/>
      <c r="H672" s="22"/>
      <c r="I672" s="22"/>
      <c r="J672" s="22"/>
      <c r="K672" s="22"/>
      <c r="L672" s="22"/>
      <c r="M672" s="22"/>
      <c r="N672" s="22"/>
      <c r="O672" s="22"/>
      <c r="P672" s="22"/>
      <c r="Q672" s="22"/>
      <c r="R672" s="22"/>
      <c r="S672" s="22"/>
      <c r="T672" s="22"/>
      <c r="U672" s="22"/>
    </row>
    <row r="673" spans="1:21" ht="12.75" customHeight="1" x14ac:dyDescent="0.2">
      <c r="A673" s="23"/>
      <c r="B673" s="23"/>
      <c r="C673" s="22"/>
      <c r="D673" s="22"/>
      <c r="E673" s="22"/>
      <c r="F673" s="22"/>
      <c r="G673" s="22"/>
      <c r="H673" s="22"/>
      <c r="I673" s="22"/>
      <c r="J673" s="22"/>
      <c r="K673" s="22"/>
      <c r="L673" s="22"/>
      <c r="M673" s="22"/>
      <c r="N673" s="22"/>
      <c r="O673" s="22"/>
      <c r="P673" s="22"/>
      <c r="Q673" s="22"/>
      <c r="R673" s="22"/>
      <c r="S673" s="22"/>
      <c r="T673" s="22"/>
      <c r="U673" s="22"/>
    </row>
    <row r="674" spans="1:21" ht="12.75" customHeight="1" x14ac:dyDescent="0.2">
      <c r="A674" s="23"/>
      <c r="B674" s="23"/>
      <c r="C674" s="22"/>
      <c r="D674" s="22"/>
      <c r="E674" s="22"/>
      <c r="F674" s="22"/>
      <c r="G674" s="22"/>
      <c r="H674" s="22"/>
      <c r="I674" s="22"/>
      <c r="J674" s="22"/>
      <c r="K674" s="22"/>
      <c r="L674" s="22"/>
      <c r="M674" s="22"/>
      <c r="N674" s="22"/>
      <c r="O674" s="22"/>
      <c r="P674" s="22"/>
      <c r="Q674" s="22"/>
      <c r="R674" s="22"/>
      <c r="S674" s="22"/>
      <c r="T674" s="22"/>
      <c r="U674" s="22"/>
    </row>
    <row r="675" spans="1:21" ht="12.75" customHeight="1" x14ac:dyDescent="0.2">
      <c r="A675" s="23"/>
      <c r="B675" s="23"/>
      <c r="C675" s="22"/>
      <c r="D675" s="22"/>
      <c r="E675" s="22"/>
      <c r="F675" s="22"/>
      <c r="G675" s="22"/>
      <c r="H675" s="22"/>
      <c r="I675" s="22"/>
      <c r="J675" s="22"/>
      <c r="K675" s="22"/>
      <c r="L675" s="22"/>
      <c r="M675" s="22"/>
      <c r="N675" s="22"/>
      <c r="O675" s="22"/>
      <c r="P675" s="22"/>
      <c r="Q675" s="22"/>
      <c r="R675" s="22"/>
      <c r="S675" s="22"/>
      <c r="T675" s="22"/>
      <c r="U675" s="22"/>
    </row>
    <row r="676" spans="1:21" ht="12.75" customHeight="1" x14ac:dyDescent="0.2">
      <c r="A676" s="23"/>
      <c r="B676" s="23"/>
      <c r="C676" s="22"/>
      <c r="D676" s="22"/>
      <c r="E676" s="22"/>
      <c r="F676" s="22"/>
      <c r="G676" s="22"/>
      <c r="H676" s="22"/>
      <c r="I676" s="22"/>
      <c r="J676" s="22"/>
      <c r="K676" s="22"/>
      <c r="L676" s="22"/>
      <c r="M676" s="22"/>
      <c r="N676" s="22"/>
      <c r="O676" s="22"/>
      <c r="P676" s="22"/>
      <c r="Q676" s="22"/>
      <c r="R676" s="22"/>
      <c r="S676" s="22"/>
      <c r="T676" s="22"/>
      <c r="U676" s="22"/>
    </row>
    <row r="677" spans="1:21" ht="12.75" customHeight="1" x14ac:dyDescent="0.2">
      <c r="A677" s="23"/>
      <c r="B677" s="23"/>
      <c r="C677" s="22"/>
      <c r="D677" s="22"/>
      <c r="E677" s="22"/>
      <c r="F677" s="22"/>
      <c r="G677" s="22"/>
      <c r="H677" s="22"/>
      <c r="I677" s="22"/>
      <c r="J677" s="22"/>
      <c r="K677" s="22"/>
      <c r="L677" s="22"/>
      <c r="M677" s="22"/>
      <c r="N677" s="22"/>
      <c r="O677" s="22"/>
      <c r="P677" s="22"/>
      <c r="Q677" s="22"/>
      <c r="R677" s="22"/>
      <c r="S677" s="22"/>
      <c r="T677" s="22"/>
      <c r="U677" s="22"/>
    </row>
    <row r="678" spans="1:21" ht="12.75" customHeight="1" x14ac:dyDescent="0.2">
      <c r="A678" s="23"/>
      <c r="B678" s="23"/>
      <c r="C678" s="22"/>
      <c r="D678" s="22"/>
      <c r="E678" s="22"/>
      <c r="F678" s="22"/>
      <c r="G678" s="22"/>
      <c r="H678" s="22"/>
      <c r="I678" s="22"/>
      <c r="J678" s="22"/>
      <c r="K678" s="22"/>
      <c r="L678" s="22"/>
      <c r="M678" s="22"/>
      <c r="N678" s="22"/>
      <c r="O678" s="22"/>
      <c r="P678" s="22"/>
      <c r="Q678" s="22"/>
      <c r="R678" s="22"/>
      <c r="S678" s="22"/>
      <c r="T678" s="22"/>
      <c r="U678" s="22"/>
    </row>
    <row r="679" spans="1:21" ht="12.75" customHeight="1" x14ac:dyDescent="0.2">
      <c r="A679" s="23"/>
      <c r="B679" s="23"/>
      <c r="C679" s="22"/>
      <c r="D679" s="22"/>
      <c r="E679" s="22"/>
      <c r="F679" s="22"/>
      <c r="G679" s="22"/>
      <c r="H679" s="22"/>
      <c r="I679" s="22"/>
      <c r="J679" s="22"/>
      <c r="K679" s="22"/>
      <c r="L679" s="22"/>
      <c r="M679" s="22"/>
      <c r="N679" s="22"/>
      <c r="O679" s="22"/>
      <c r="P679" s="22"/>
      <c r="Q679" s="22"/>
      <c r="R679" s="22"/>
      <c r="S679" s="22"/>
      <c r="T679" s="22"/>
      <c r="U679" s="22"/>
    </row>
    <row r="680" spans="1:21" ht="12.75" customHeight="1" x14ac:dyDescent="0.2">
      <c r="A680" s="23"/>
      <c r="B680" s="23"/>
      <c r="C680" s="22"/>
      <c r="D680" s="22"/>
      <c r="E680" s="22"/>
      <c r="F680" s="22"/>
      <c r="G680" s="22"/>
      <c r="H680" s="22"/>
      <c r="I680" s="22"/>
      <c r="J680" s="22"/>
      <c r="K680" s="22"/>
      <c r="L680" s="22"/>
      <c r="M680" s="22"/>
      <c r="N680" s="22"/>
      <c r="O680" s="22"/>
      <c r="P680" s="22"/>
      <c r="Q680" s="22"/>
      <c r="R680" s="22"/>
      <c r="S680" s="22"/>
      <c r="T680" s="22"/>
      <c r="U680" s="22"/>
    </row>
    <row r="681" spans="1:21" ht="12.75" customHeight="1" x14ac:dyDescent="0.2">
      <c r="A681" s="23"/>
      <c r="B681" s="23"/>
      <c r="C681" s="22"/>
      <c r="D681" s="22"/>
      <c r="E681" s="22"/>
      <c r="F681" s="22"/>
      <c r="G681" s="22"/>
      <c r="H681" s="22"/>
      <c r="I681" s="22"/>
      <c r="J681" s="22"/>
      <c r="K681" s="22"/>
      <c r="L681" s="22"/>
      <c r="M681" s="22"/>
      <c r="N681" s="22"/>
      <c r="O681" s="22"/>
      <c r="P681" s="22"/>
      <c r="Q681" s="22"/>
      <c r="R681" s="22"/>
      <c r="S681" s="22"/>
      <c r="T681" s="22"/>
      <c r="U681" s="22"/>
    </row>
    <row r="682" spans="1:21" ht="12.75" customHeight="1" x14ac:dyDescent="0.2">
      <c r="A682" s="23"/>
      <c r="B682" s="23"/>
      <c r="C682" s="22"/>
      <c r="D682" s="22"/>
      <c r="E682" s="22"/>
      <c r="F682" s="22"/>
      <c r="G682" s="22"/>
      <c r="H682" s="22"/>
      <c r="I682" s="22"/>
      <c r="J682" s="22"/>
      <c r="K682" s="22"/>
      <c r="L682" s="22"/>
      <c r="M682" s="22"/>
      <c r="N682" s="22"/>
      <c r="O682" s="22"/>
      <c r="P682" s="22"/>
      <c r="Q682" s="22"/>
      <c r="R682" s="22"/>
      <c r="S682" s="22"/>
      <c r="T682" s="22"/>
      <c r="U682" s="22"/>
    </row>
    <row r="683" spans="1:21" ht="12.75" customHeight="1" x14ac:dyDescent="0.2">
      <c r="A683" s="23"/>
      <c r="B683" s="23"/>
      <c r="C683" s="22"/>
      <c r="D683" s="22"/>
      <c r="E683" s="22"/>
      <c r="F683" s="22"/>
      <c r="G683" s="22"/>
      <c r="H683" s="22"/>
      <c r="I683" s="22"/>
      <c r="J683" s="22"/>
      <c r="K683" s="22"/>
      <c r="L683" s="22"/>
      <c r="M683" s="22"/>
      <c r="N683" s="22"/>
      <c r="O683" s="22"/>
      <c r="P683" s="22"/>
      <c r="Q683" s="22"/>
      <c r="R683" s="22"/>
      <c r="S683" s="22"/>
      <c r="T683" s="22"/>
      <c r="U683" s="22"/>
    </row>
    <row r="684" spans="1:21" ht="12.75" customHeight="1" x14ac:dyDescent="0.2">
      <c r="A684" s="23"/>
      <c r="B684" s="23"/>
      <c r="C684" s="22"/>
      <c r="D684" s="22"/>
      <c r="E684" s="22"/>
      <c r="F684" s="22"/>
      <c r="G684" s="22"/>
      <c r="H684" s="22"/>
      <c r="I684" s="22"/>
      <c r="J684" s="22"/>
      <c r="K684" s="22"/>
      <c r="L684" s="22"/>
      <c r="M684" s="22"/>
      <c r="N684" s="22"/>
      <c r="O684" s="22"/>
      <c r="P684" s="22"/>
      <c r="Q684" s="22"/>
      <c r="R684" s="22"/>
      <c r="S684" s="22"/>
      <c r="T684" s="22"/>
      <c r="U684" s="22"/>
    </row>
    <row r="685" spans="1:21" ht="12.75" customHeight="1" x14ac:dyDescent="0.2">
      <c r="A685" s="23"/>
      <c r="B685" s="23"/>
      <c r="C685" s="22"/>
      <c r="D685" s="22"/>
      <c r="E685" s="22"/>
      <c r="F685" s="22"/>
      <c r="G685" s="22"/>
      <c r="H685" s="22"/>
      <c r="I685" s="22"/>
      <c r="J685" s="22"/>
      <c r="K685" s="22"/>
      <c r="L685" s="22"/>
      <c r="M685" s="22"/>
      <c r="N685" s="22"/>
      <c r="O685" s="22"/>
      <c r="P685" s="22"/>
      <c r="Q685" s="22"/>
      <c r="R685" s="22"/>
      <c r="S685" s="22"/>
      <c r="T685" s="22"/>
      <c r="U685" s="22"/>
    </row>
    <row r="686" spans="1:21" ht="12.75" customHeight="1" x14ac:dyDescent="0.2">
      <c r="A686" s="23"/>
      <c r="B686" s="23"/>
      <c r="C686" s="22"/>
      <c r="D686" s="22"/>
      <c r="E686" s="22"/>
      <c r="F686" s="22"/>
      <c r="G686" s="22"/>
      <c r="H686" s="22"/>
      <c r="I686" s="22"/>
      <c r="J686" s="22"/>
      <c r="K686" s="22"/>
      <c r="L686" s="22"/>
      <c r="M686" s="22"/>
      <c r="N686" s="22"/>
      <c r="O686" s="22"/>
      <c r="P686" s="22"/>
      <c r="Q686" s="22"/>
      <c r="R686" s="22"/>
      <c r="S686" s="22"/>
      <c r="T686" s="22"/>
      <c r="U686" s="22"/>
    </row>
    <row r="687" spans="1:21" ht="12.75" customHeight="1" x14ac:dyDescent="0.2">
      <c r="A687" s="23"/>
      <c r="B687" s="23"/>
      <c r="C687" s="22"/>
      <c r="D687" s="22"/>
      <c r="E687" s="22"/>
      <c r="F687" s="22"/>
      <c r="G687" s="22"/>
      <c r="H687" s="22"/>
      <c r="I687" s="22"/>
      <c r="J687" s="22"/>
      <c r="K687" s="22"/>
      <c r="L687" s="22"/>
      <c r="M687" s="22"/>
      <c r="N687" s="22"/>
      <c r="O687" s="22"/>
      <c r="P687" s="22"/>
      <c r="Q687" s="22"/>
      <c r="R687" s="22"/>
      <c r="S687" s="22"/>
      <c r="T687" s="22"/>
      <c r="U687" s="22"/>
    </row>
    <row r="688" spans="1:21" ht="12.75" customHeight="1" x14ac:dyDescent="0.2">
      <c r="A688" s="23"/>
      <c r="B688" s="23"/>
      <c r="C688" s="22"/>
      <c r="D688" s="22"/>
      <c r="E688" s="22"/>
      <c r="F688" s="22"/>
      <c r="G688" s="22"/>
      <c r="H688" s="22"/>
      <c r="I688" s="22"/>
      <c r="J688" s="22"/>
      <c r="K688" s="22"/>
      <c r="L688" s="22"/>
      <c r="M688" s="22"/>
      <c r="N688" s="22"/>
      <c r="O688" s="22"/>
      <c r="P688" s="22"/>
      <c r="Q688" s="22"/>
      <c r="R688" s="22"/>
      <c r="S688" s="22"/>
      <c r="T688" s="22"/>
      <c r="U688" s="22"/>
    </row>
    <row r="689" spans="1:21" ht="12.75" customHeight="1" x14ac:dyDescent="0.2">
      <c r="A689" s="23"/>
      <c r="B689" s="23"/>
      <c r="C689" s="22"/>
      <c r="D689" s="22"/>
      <c r="E689" s="22"/>
      <c r="F689" s="22"/>
      <c r="G689" s="22"/>
      <c r="H689" s="22"/>
      <c r="I689" s="22"/>
      <c r="J689" s="22"/>
      <c r="K689" s="22"/>
      <c r="L689" s="22"/>
      <c r="M689" s="22"/>
      <c r="N689" s="22"/>
      <c r="O689" s="22"/>
      <c r="P689" s="22"/>
      <c r="Q689" s="22"/>
      <c r="R689" s="22"/>
      <c r="S689" s="22"/>
      <c r="T689" s="22"/>
      <c r="U689" s="22"/>
    </row>
    <row r="690" spans="1:21" ht="12.75" customHeight="1" x14ac:dyDescent="0.2">
      <c r="A690" s="23"/>
      <c r="B690" s="23"/>
      <c r="C690" s="22"/>
      <c r="D690" s="22"/>
      <c r="E690" s="22"/>
      <c r="F690" s="22"/>
      <c r="G690" s="22"/>
      <c r="H690" s="22"/>
      <c r="I690" s="22"/>
      <c r="J690" s="22"/>
      <c r="K690" s="22"/>
      <c r="L690" s="22"/>
      <c r="M690" s="22"/>
      <c r="N690" s="22"/>
      <c r="O690" s="22"/>
      <c r="P690" s="22"/>
      <c r="Q690" s="22"/>
      <c r="R690" s="22"/>
      <c r="S690" s="22"/>
      <c r="T690" s="22"/>
      <c r="U690" s="22"/>
    </row>
    <row r="691" spans="1:21" ht="12.75" customHeight="1" x14ac:dyDescent="0.2">
      <c r="A691" s="23"/>
      <c r="B691" s="23"/>
      <c r="C691" s="22"/>
      <c r="D691" s="22"/>
      <c r="E691" s="22"/>
      <c r="F691" s="22"/>
      <c r="G691" s="22"/>
      <c r="H691" s="22"/>
      <c r="I691" s="22"/>
      <c r="J691" s="22"/>
      <c r="K691" s="22"/>
      <c r="L691" s="22"/>
      <c r="M691" s="22"/>
      <c r="N691" s="22"/>
      <c r="O691" s="22"/>
      <c r="P691" s="22"/>
      <c r="Q691" s="22"/>
      <c r="R691" s="22"/>
      <c r="S691" s="22"/>
      <c r="T691" s="22"/>
      <c r="U691" s="22"/>
    </row>
    <row r="692" spans="1:21" ht="12.75" customHeight="1" x14ac:dyDescent="0.2">
      <c r="A692" s="23"/>
      <c r="B692" s="23"/>
      <c r="C692" s="22"/>
      <c r="D692" s="22"/>
      <c r="E692" s="22"/>
      <c r="F692" s="22"/>
      <c r="G692" s="22"/>
      <c r="H692" s="22"/>
      <c r="I692" s="22"/>
      <c r="J692" s="22"/>
      <c r="K692" s="22"/>
      <c r="L692" s="22"/>
      <c r="M692" s="22"/>
      <c r="N692" s="22"/>
      <c r="O692" s="22"/>
      <c r="P692" s="22"/>
      <c r="Q692" s="22"/>
      <c r="R692" s="22"/>
      <c r="S692" s="22"/>
      <c r="T692" s="22"/>
      <c r="U692" s="22"/>
    </row>
    <row r="693" spans="1:21" ht="12.75" customHeight="1" x14ac:dyDescent="0.2">
      <c r="A693" s="23"/>
      <c r="B693" s="23"/>
      <c r="C693" s="22"/>
      <c r="D693" s="22"/>
      <c r="E693" s="22"/>
      <c r="F693" s="22"/>
      <c r="G693" s="22"/>
      <c r="H693" s="22"/>
      <c r="I693" s="22"/>
      <c r="J693" s="22"/>
      <c r="K693" s="22"/>
      <c r="L693" s="22"/>
      <c r="M693" s="22"/>
      <c r="N693" s="22"/>
      <c r="O693" s="22"/>
      <c r="P693" s="22"/>
      <c r="Q693" s="22"/>
      <c r="R693" s="22"/>
      <c r="S693" s="22"/>
      <c r="T693" s="22"/>
      <c r="U693" s="22"/>
    </row>
    <row r="694" spans="1:21" ht="12.75" customHeight="1" x14ac:dyDescent="0.2">
      <c r="A694" s="23"/>
      <c r="B694" s="23"/>
      <c r="C694" s="22"/>
      <c r="D694" s="22"/>
      <c r="E694" s="22"/>
      <c r="F694" s="22"/>
      <c r="G694" s="22"/>
      <c r="H694" s="22"/>
      <c r="I694" s="22"/>
      <c r="J694" s="22"/>
      <c r="K694" s="22"/>
      <c r="L694" s="22"/>
      <c r="M694" s="22"/>
      <c r="N694" s="22"/>
      <c r="O694" s="22"/>
      <c r="P694" s="22"/>
      <c r="Q694" s="22"/>
      <c r="R694" s="22"/>
      <c r="S694" s="22"/>
      <c r="T694" s="22"/>
      <c r="U694" s="22"/>
    </row>
    <row r="695" spans="1:21" ht="12.75" customHeight="1" x14ac:dyDescent="0.2">
      <c r="A695" s="23"/>
      <c r="B695" s="23"/>
      <c r="C695" s="22"/>
      <c r="D695" s="22"/>
      <c r="E695" s="22"/>
      <c r="F695" s="22"/>
      <c r="G695" s="22"/>
      <c r="H695" s="22"/>
      <c r="I695" s="22"/>
      <c r="J695" s="22"/>
      <c r="K695" s="22"/>
      <c r="L695" s="22"/>
      <c r="M695" s="22"/>
      <c r="N695" s="22"/>
      <c r="O695" s="22"/>
      <c r="P695" s="22"/>
      <c r="Q695" s="22"/>
      <c r="R695" s="22"/>
      <c r="S695" s="22"/>
      <c r="T695" s="22"/>
      <c r="U695" s="22"/>
    </row>
    <row r="696" spans="1:21" ht="12.75" customHeight="1" x14ac:dyDescent="0.2">
      <c r="A696" s="23"/>
      <c r="B696" s="23"/>
      <c r="C696" s="22"/>
      <c r="D696" s="22"/>
      <c r="E696" s="22"/>
      <c r="F696" s="22"/>
      <c r="G696" s="22"/>
      <c r="H696" s="22"/>
      <c r="I696" s="22"/>
      <c r="J696" s="22"/>
      <c r="K696" s="22"/>
      <c r="L696" s="22"/>
      <c r="M696" s="22"/>
      <c r="N696" s="22"/>
      <c r="O696" s="22"/>
      <c r="P696" s="22"/>
      <c r="Q696" s="22"/>
      <c r="R696" s="22"/>
      <c r="S696" s="22"/>
      <c r="T696" s="22"/>
      <c r="U696" s="22"/>
    </row>
    <row r="697" spans="1:21" ht="12.75" customHeight="1" x14ac:dyDescent="0.2">
      <c r="A697" s="23"/>
      <c r="B697" s="23"/>
      <c r="C697" s="22"/>
      <c r="D697" s="22"/>
      <c r="E697" s="22"/>
      <c r="F697" s="22"/>
      <c r="G697" s="22"/>
      <c r="H697" s="22"/>
      <c r="I697" s="22"/>
      <c r="J697" s="22"/>
      <c r="K697" s="22"/>
      <c r="L697" s="22"/>
      <c r="M697" s="22"/>
      <c r="N697" s="22"/>
      <c r="O697" s="22"/>
      <c r="P697" s="22"/>
      <c r="Q697" s="22"/>
      <c r="R697" s="22"/>
      <c r="S697" s="22"/>
      <c r="T697" s="22"/>
      <c r="U697" s="22"/>
    </row>
    <row r="698" spans="1:21" ht="12.75" customHeight="1" x14ac:dyDescent="0.2">
      <c r="A698" s="23"/>
      <c r="B698" s="23"/>
      <c r="C698" s="22"/>
      <c r="D698" s="22"/>
      <c r="E698" s="22"/>
      <c r="F698" s="22"/>
      <c r="G698" s="22"/>
      <c r="H698" s="22"/>
      <c r="I698" s="22"/>
      <c r="J698" s="22"/>
      <c r="K698" s="22"/>
      <c r="L698" s="22"/>
      <c r="M698" s="22"/>
      <c r="N698" s="22"/>
      <c r="O698" s="22"/>
      <c r="P698" s="22"/>
      <c r="Q698" s="22"/>
      <c r="R698" s="22"/>
      <c r="S698" s="22"/>
      <c r="T698" s="22"/>
      <c r="U698" s="22"/>
    </row>
    <row r="699" spans="1:21" ht="12.75" customHeight="1" x14ac:dyDescent="0.2">
      <c r="A699" s="23"/>
      <c r="B699" s="23"/>
      <c r="C699" s="22"/>
      <c r="D699" s="22"/>
      <c r="E699" s="22"/>
      <c r="F699" s="22"/>
      <c r="G699" s="22"/>
      <c r="H699" s="22"/>
      <c r="I699" s="22"/>
      <c r="J699" s="22"/>
      <c r="K699" s="22"/>
      <c r="L699" s="22"/>
      <c r="M699" s="22"/>
      <c r="N699" s="22"/>
      <c r="O699" s="22"/>
      <c r="P699" s="22"/>
      <c r="Q699" s="22"/>
      <c r="R699" s="22"/>
      <c r="S699" s="22"/>
      <c r="T699" s="22"/>
      <c r="U699" s="22"/>
    </row>
    <row r="700" spans="1:21" ht="12.75" customHeight="1" x14ac:dyDescent="0.2">
      <c r="A700" s="23"/>
      <c r="B700" s="23"/>
      <c r="C700" s="22"/>
      <c r="D700" s="22"/>
      <c r="E700" s="22"/>
      <c r="F700" s="22"/>
      <c r="G700" s="22"/>
      <c r="H700" s="22"/>
      <c r="I700" s="22"/>
      <c r="J700" s="22"/>
      <c r="K700" s="22"/>
      <c r="L700" s="22"/>
      <c r="M700" s="22"/>
      <c r="N700" s="22"/>
      <c r="O700" s="22"/>
      <c r="P700" s="22"/>
      <c r="Q700" s="22"/>
      <c r="R700" s="22"/>
      <c r="S700" s="22"/>
      <c r="T700" s="22"/>
      <c r="U700" s="22"/>
    </row>
    <row r="701" spans="1:21" ht="12.75" customHeight="1" x14ac:dyDescent="0.2">
      <c r="A701" s="23"/>
      <c r="B701" s="23"/>
      <c r="C701" s="22"/>
      <c r="D701" s="22"/>
      <c r="E701" s="22"/>
      <c r="F701" s="22"/>
      <c r="G701" s="22"/>
      <c r="H701" s="22"/>
      <c r="I701" s="22"/>
      <c r="J701" s="22"/>
      <c r="K701" s="22"/>
      <c r="L701" s="22"/>
      <c r="M701" s="22"/>
      <c r="N701" s="22"/>
      <c r="O701" s="22"/>
      <c r="P701" s="22"/>
      <c r="Q701" s="22"/>
      <c r="R701" s="22"/>
      <c r="S701" s="22"/>
      <c r="T701" s="22"/>
      <c r="U701" s="22"/>
    </row>
    <row r="702" spans="1:21" ht="12.75" customHeight="1" x14ac:dyDescent="0.2">
      <c r="A702" s="23"/>
      <c r="B702" s="23"/>
      <c r="C702" s="22"/>
      <c r="D702" s="22"/>
      <c r="E702" s="22"/>
      <c r="F702" s="22"/>
      <c r="G702" s="22"/>
      <c r="H702" s="22"/>
      <c r="I702" s="22"/>
      <c r="J702" s="22"/>
      <c r="K702" s="22"/>
      <c r="L702" s="22"/>
      <c r="M702" s="22"/>
      <c r="N702" s="22"/>
      <c r="O702" s="22"/>
      <c r="P702" s="22"/>
      <c r="Q702" s="22"/>
      <c r="R702" s="22"/>
      <c r="S702" s="22"/>
      <c r="T702" s="22"/>
      <c r="U702" s="22"/>
    </row>
    <row r="703" spans="1:21" ht="12.75" customHeight="1" x14ac:dyDescent="0.2">
      <c r="A703" s="23"/>
      <c r="B703" s="23"/>
      <c r="C703" s="22"/>
      <c r="D703" s="22"/>
      <c r="E703" s="22"/>
      <c r="F703" s="22"/>
      <c r="G703" s="22"/>
      <c r="H703" s="22"/>
      <c r="I703" s="22"/>
      <c r="J703" s="22"/>
      <c r="K703" s="22"/>
      <c r="L703" s="22"/>
      <c r="M703" s="22"/>
      <c r="N703" s="22"/>
      <c r="O703" s="22"/>
      <c r="P703" s="22"/>
      <c r="Q703" s="22"/>
      <c r="R703" s="22"/>
      <c r="S703" s="22"/>
      <c r="T703" s="22"/>
      <c r="U703" s="22"/>
    </row>
    <row r="704" spans="1:21" ht="12.75" customHeight="1" x14ac:dyDescent="0.2">
      <c r="A704" s="23"/>
      <c r="B704" s="23"/>
      <c r="C704" s="22"/>
      <c r="D704" s="22"/>
      <c r="E704" s="22"/>
      <c r="F704" s="22"/>
      <c r="G704" s="22"/>
      <c r="H704" s="22"/>
      <c r="I704" s="22"/>
      <c r="J704" s="22"/>
      <c r="K704" s="22"/>
      <c r="L704" s="22"/>
      <c r="M704" s="22"/>
      <c r="N704" s="22"/>
      <c r="O704" s="22"/>
      <c r="P704" s="22"/>
      <c r="Q704" s="22"/>
      <c r="R704" s="22"/>
      <c r="S704" s="22"/>
      <c r="T704" s="22"/>
      <c r="U704" s="22"/>
    </row>
    <row r="705" spans="1:21" ht="12.75" customHeight="1" x14ac:dyDescent="0.2">
      <c r="A705" s="23"/>
      <c r="B705" s="23"/>
      <c r="C705" s="22"/>
      <c r="D705" s="22"/>
      <c r="E705" s="22"/>
      <c r="F705" s="22"/>
      <c r="G705" s="22"/>
      <c r="H705" s="22"/>
      <c r="I705" s="22"/>
      <c r="J705" s="22"/>
      <c r="K705" s="22"/>
      <c r="L705" s="22"/>
      <c r="M705" s="22"/>
      <c r="N705" s="22"/>
      <c r="O705" s="22"/>
      <c r="P705" s="22"/>
      <c r="Q705" s="22"/>
      <c r="R705" s="22"/>
      <c r="S705" s="22"/>
      <c r="T705" s="22"/>
      <c r="U705" s="22"/>
    </row>
    <row r="706" spans="1:21" ht="12.75" customHeight="1" x14ac:dyDescent="0.2">
      <c r="A706" s="23"/>
      <c r="B706" s="23"/>
      <c r="C706" s="22"/>
      <c r="D706" s="22"/>
      <c r="E706" s="22"/>
      <c r="F706" s="22"/>
      <c r="G706" s="22"/>
      <c r="H706" s="22"/>
      <c r="I706" s="22"/>
      <c r="J706" s="22"/>
      <c r="K706" s="22"/>
      <c r="L706" s="22"/>
      <c r="M706" s="22"/>
      <c r="N706" s="22"/>
      <c r="O706" s="22"/>
      <c r="P706" s="22"/>
      <c r="Q706" s="22"/>
      <c r="R706" s="22"/>
      <c r="S706" s="22"/>
      <c r="T706" s="22"/>
      <c r="U706" s="22"/>
    </row>
    <row r="707" spans="1:21" ht="12.75" customHeight="1" x14ac:dyDescent="0.2">
      <c r="A707" s="23"/>
      <c r="B707" s="23"/>
      <c r="C707" s="22"/>
      <c r="D707" s="22"/>
      <c r="E707" s="22"/>
      <c r="F707" s="22"/>
      <c r="G707" s="22"/>
      <c r="H707" s="22"/>
      <c r="I707" s="22"/>
      <c r="J707" s="22"/>
      <c r="K707" s="22"/>
      <c r="L707" s="22"/>
      <c r="M707" s="22"/>
      <c r="N707" s="22"/>
      <c r="O707" s="22"/>
      <c r="P707" s="22"/>
      <c r="Q707" s="22"/>
      <c r="R707" s="22"/>
      <c r="S707" s="22"/>
      <c r="T707" s="22"/>
      <c r="U707" s="22"/>
    </row>
    <row r="708" spans="1:21" ht="12.75" customHeight="1" x14ac:dyDescent="0.2">
      <c r="A708" s="23"/>
      <c r="B708" s="23"/>
      <c r="C708" s="22"/>
      <c r="D708" s="22"/>
      <c r="E708" s="22"/>
      <c r="F708" s="22"/>
      <c r="G708" s="22"/>
      <c r="H708" s="22"/>
      <c r="I708" s="22"/>
      <c r="J708" s="22"/>
      <c r="K708" s="22"/>
      <c r="L708" s="22"/>
      <c r="M708" s="22"/>
      <c r="N708" s="22"/>
      <c r="O708" s="22"/>
      <c r="P708" s="22"/>
      <c r="Q708" s="22"/>
      <c r="R708" s="22"/>
      <c r="S708" s="22"/>
      <c r="T708" s="22"/>
      <c r="U708" s="22"/>
    </row>
    <row r="709" spans="1:21" ht="12.75" customHeight="1" x14ac:dyDescent="0.2">
      <c r="A709" s="23"/>
      <c r="B709" s="23"/>
      <c r="C709" s="22"/>
      <c r="D709" s="22"/>
      <c r="E709" s="22"/>
      <c r="F709" s="22"/>
      <c r="G709" s="22"/>
      <c r="H709" s="22"/>
      <c r="I709" s="22"/>
      <c r="J709" s="22"/>
      <c r="K709" s="22"/>
      <c r="L709" s="22"/>
      <c r="M709" s="22"/>
      <c r="N709" s="22"/>
      <c r="O709" s="22"/>
      <c r="P709" s="22"/>
      <c r="Q709" s="22"/>
      <c r="R709" s="22"/>
      <c r="S709" s="22"/>
      <c r="T709" s="22"/>
      <c r="U709" s="22"/>
    </row>
    <row r="710" spans="1:21" ht="12.75" customHeight="1" x14ac:dyDescent="0.2">
      <c r="A710" s="23"/>
      <c r="B710" s="23"/>
      <c r="C710" s="22"/>
      <c r="D710" s="22"/>
      <c r="E710" s="22"/>
      <c r="F710" s="22"/>
      <c r="G710" s="22"/>
      <c r="H710" s="22"/>
      <c r="I710" s="22"/>
      <c r="J710" s="22"/>
      <c r="K710" s="22"/>
      <c r="L710" s="22"/>
      <c r="M710" s="22"/>
      <c r="N710" s="22"/>
      <c r="O710" s="22"/>
      <c r="P710" s="22"/>
      <c r="Q710" s="22"/>
      <c r="R710" s="22"/>
      <c r="S710" s="22"/>
      <c r="T710" s="22"/>
      <c r="U710" s="22"/>
    </row>
    <row r="711" spans="1:21" ht="12.75" customHeight="1" x14ac:dyDescent="0.2">
      <c r="A711" s="23"/>
      <c r="B711" s="23"/>
      <c r="C711" s="22"/>
      <c r="D711" s="22"/>
      <c r="E711" s="22"/>
      <c r="F711" s="22"/>
      <c r="G711" s="22"/>
      <c r="H711" s="22"/>
      <c r="I711" s="22"/>
      <c r="J711" s="22"/>
      <c r="K711" s="22"/>
      <c r="L711" s="22"/>
      <c r="M711" s="22"/>
      <c r="N711" s="22"/>
      <c r="O711" s="22"/>
      <c r="P711" s="22"/>
      <c r="Q711" s="22"/>
      <c r="R711" s="22"/>
      <c r="S711" s="22"/>
      <c r="T711" s="22"/>
      <c r="U711" s="22"/>
    </row>
    <row r="712" spans="1:21" ht="12.75" customHeight="1" x14ac:dyDescent="0.2">
      <c r="A712" s="23"/>
      <c r="B712" s="23"/>
      <c r="C712" s="22"/>
      <c r="D712" s="22"/>
      <c r="E712" s="22"/>
      <c r="F712" s="22"/>
      <c r="G712" s="22"/>
      <c r="H712" s="22"/>
      <c r="I712" s="22"/>
      <c r="J712" s="22"/>
      <c r="K712" s="22"/>
      <c r="L712" s="22"/>
      <c r="M712" s="22"/>
      <c r="N712" s="22"/>
      <c r="O712" s="22"/>
      <c r="P712" s="22"/>
      <c r="Q712" s="22"/>
      <c r="R712" s="22"/>
      <c r="S712" s="22"/>
      <c r="T712" s="22"/>
      <c r="U712" s="22"/>
    </row>
    <row r="713" spans="1:21" ht="12.75" customHeight="1" x14ac:dyDescent="0.2">
      <c r="A713" s="23"/>
      <c r="B713" s="23"/>
      <c r="C713" s="22"/>
      <c r="D713" s="22"/>
      <c r="E713" s="22"/>
      <c r="F713" s="22"/>
      <c r="G713" s="22"/>
      <c r="H713" s="22"/>
      <c r="I713" s="22"/>
      <c r="J713" s="22"/>
      <c r="K713" s="22"/>
      <c r="L713" s="22"/>
      <c r="M713" s="22"/>
      <c r="N713" s="22"/>
      <c r="O713" s="22"/>
      <c r="P713" s="22"/>
      <c r="Q713" s="22"/>
      <c r="R713" s="22"/>
      <c r="S713" s="22"/>
      <c r="T713" s="22"/>
      <c r="U713" s="22"/>
    </row>
    <row r="714" spans="1:21" ht="12.75" customHeight="1" x14ac:dyDescent="0.2">
      <c r="A714" s="23"/>
      <c r="B714" s="23"/>
      <c r="C714" s="22"/>
      <c r="D714" s="22"/>
      <c r="E714" s="22"/>
      <c r="F714" s="22"/>
      <c r="G714" s="22"/>
      <c r="H714" s="22"/>
      <c r="I714" s="22"/>
      <c r="J714" s="22"/>
      <c r="K714" s="22"/>
      <c r="L714" s="22"/>
      <c r="M714" s="22"/>
      <c r="N714" s="22"/>
      <c r="O714" s="22"/>
      <c r="P714" s="22"/>
      <c r="Q714" s="22"/>
      <c r="R714" s="22"/>
      <c r="S714" s="22"/>
      <c r="T714" s="22"/>
      <c r="U714" s="22"/>
    </row>
    <row r="715" spans="1:21" ht="12.75" customHeight="1" x14ac:dyDescent="0.2">
      <c r="A715" s="23"/>
      <c r="B715" s="23"/>
      <c r="C715" s="22"/>
      <c r="D715" s="22"/>
      <c r="E715" s="22"/>
      <c r="F715" s="22"/>
      <c r="G715" s="22"/>
      <c r="H715" s="22"/>
      <c r="I715" s="22"/>
      <c r="J715" s="22"/>
      <c r="K715" s="22"/>
      <c r="L715" s="22"/>
      <c r="M715" s="22"/>
      <c r="N715" s="22"/>
      <c r="O715" s="22"/>
      <c r="P715" s="22"/>
      <c r="Q715" s="22"/>
      <c r="R715" s="22"/>
      <c r="S715" s="22"/>
      <c r="T715" s="22"/>
      <c r="U715" s="22"/>
    </row>
    <row r="716" spans="1:21" ht="12.75" customHeight="1" x14ac:dyDescent="0.2">
      <c r="A716" s="23"/>
      <c r="B716" s="23"/>
      <c r="C716" s="22"/>
      <c r="D716" s="22"/>
      <c r="E716" s="22"/>
      <c r="F716" s="22"/>
      <c r="G716" s="22"/>
      <c r="H716" s="22"/>
      <c r="I716" s="22"/>
      <c r="J716" s="22"/>
      <c r="K716" s="22"/>
      <c r="L716" s="22"/>
      <c r="M716" s="22"/>
      <c r="N716" s="22"/>
      <c r="O716" s="22"/>
      <c r="P716" s="22"/>
      <c r="Q716" s="22"/>
      <c r="R716" s="22"/>
      <c r="S716" s="22"/>
      <c r="T716" s="22"/>
      <c r="U716" s="22"/>
    </row>
    <row r="717" spans="1:21" ht="12.75" customHeight="1" x14ac:dyDescent="0.2">
      <c r="A717" s="23"/>
      <c r="B717" s="23"/>
      <c r="C717" s="22"/>
      <c r="D717" s="22"/>
      <c r="E717" s="22"/>
      <c r="F717" s="22"/>
      <c r="G717" s="22"/>
      <c r="H717" s="22"/>
      <c r="I717" s="22"/>
      <c r="J717" s="22"/>
      <c r="K717" s="22"/>
      <c r="L717" s="22"/>
      <c r="M717" s="22"/>
      <c r="N717" s="22"/>
      <c r="O717" s="22"/>
      <c r="P717" s="22"/>
      <c r="Q717" s="22"/>
      <c r="R717" s="22"/>
      <c r="S717" s="22"/>
      <c r="T717" s="22"/>
      <c r="U717" s="22"/>
    </row>
    <row r="718" spans="1:21" ht="12.75" customHeight="1" x14ac:dyDescent="0.2">
      <c r="A718" s="23"/>
      <c r="B718" s="23"/>
      <c r="C718" s="22"/>
      <c r="D718" s="22"/>
      <c r="E718" s="22"/>
      <c r="F718" s="22"/>
      <c r="G718" s="22"/>
      <c r="H718" s="22"/>
      <c r="I718" s="22"/>
      <c r="J718" s="22"/>
      <c r="K718" s="22"/>
      <c r="L718" s="22"/>
      <c r="M718" s="22"/>
      <c r="N718" s="22"/>
      <c r="O718" s="22"/>
      <c r="P718" s="22"/>
      <c r="Q718" s="22"/>
      <c r="R718" s="22"/>
      <c r="S718" s="22"/>
      <c r="T718" s="22"/>
      <c r="U718" s="22"/>
    </row>
    <row r="719" spans="1:21" ht="12.75" customHeight="1" x14ac:dyDescent="0.2">
      <c r="A719" s="23"/>
      <c r="B719" s="23"/>
      <c r="C719" s="22"/>
      <c r="D719" s="22"/>
      <c r="E719" s="22"/>
      <c r="F719" s="22"/>
      <c r="G719" s="22"/>
      <c r="H719" s="22"/>
      <c r="I719" s="22"/>
      <c r="J719" s="22"/>
      <c r="K719" s="22"/>
      <c r="L719" s="22"/>
      <c r="M719" s="22"/>
      <c r="N719" s="22"/>
      <c r="O719" s="22"/>
      <c r="P719" s="22"/>
      <c r="Q719" s="22"/>
      <c r="R719" s="22"/>
      <c r="S719" s="22"/>
      <c r="T719" s="22"/>
      <c r="U719" s="22"/>
    </row>
    <row r="720" spans="1:21" ht="12.75" customHeight="1" x14ac:dyDescent="0.2">
      <c r="A720" s="23"/>
      <c r="B720" s="23"/>
      <c r="C720" s="22"/>
      <c r="D720" s="22"/>
      <c r="E720" s="22"/>
      <c r="F720" s="22"/>
      <c r="G720" s="22"/>
      <c r="H720" s="22"/>
      <c r="I720" s="22"/>
      <c r="J720" s="22"/>
      <c r="K720" s="22"/>
      <c r="L720" s="22"/>
      <c r="M720" s="22"/>
      <c r="N720" s="22"/>
      <c r="O720" s="22"/>
      <c r="P720" s="22"/>
      <c r="Q720" s="22"/>
      <c r="R720" s="22"/>
      <c r="S720" s="22"/>
      <c r="T720" s="22"/>
      <c r="U720" s="22"/>
    </row>
    <row r="721" spans="1:21" ht="12.75" customHeight="1" x14ac:dyDescent="0.2">
      <c r="A721" s="23"/>
      <c r="B721" s="23"/>
      <c r="C721" s="22"/>
      <c r="D721" s="22"/>
      <c r="E721" s="22"/>
      <c r="F721" s="22"/>
      <c r="G721" s="22"/>
      <c r="H721" s="22"/>
      <c r="I721" s="22"/>
      <c r="J721" s="22"/>
      <c r="K721" s="22"/>
      <c r="L721" s="22"/>
      <c r="M721" s="22"/>
      <c r="N721" s="22"/>
      <c r="O721" s="22"/>
      <c r="P721" s="22"/>
      <c r="Q721" s="22"/>
      <c r="R721" s="22"/>
      <c r="S721" s="22"/>
      <c r="T721" s="22"/>
      <c r="U721" s="22"/>
    </row>
    <row r="722" spans="1:21" ht="12.75" customHeight="1" x14ac:dyDescent="0.2">
      <c r="A722" s="23"/>
      <c r="B722" s="23"/>
      <c r="C722" s="22"/>
      <c r="D722" s="22"/>
      <c r="E722" s="22"/>
      <c r="F722" s="22"/>
      <c r="G722" s="22"/>
      <c r="H722" s="22"/>
      <c r="I722" s="22"/>
      <c r="J722" s="22"/>
      <c r="K722" s="22"/>
      <c r="L722" s="22"/>
      <c r="M722" s="22"/>
      <c r="N722" s="22"/>
      <c r="O722" s="22"/>
      <c r="P722" s="22"/>
      <c r="Q722" s="22"/>
      <c r="R722" s="22"/>
      <c r="S722" s="22"/>
      <c r="T722" s="22"/>
      <c r="U722" s="22"/>
    </row>
    <row r="723" spans="1:21" ht="12.75" customHeight="1" x14ac:dyDescent="0.2">
      <c r="A723" s="23"/>
      <c r="B723" s="23"/>
      <c r="C723" s="22"/>
      <c r="D723" s="22"/>
      <c r="E723" s="22"/>
      <c r="F723" s="22"/>
      <c r="G723" s="22"/>
      <c r="H723" s="22"/>
      <c r="I723" s="22"/>
      <c r="J723" s="22"/>
      <c r="K723" s="22"/>
      <c r="L723" s="22"/>
      <c r="M723" s="22"/>
      <c r="N723" s="22"/>
      <c r="O723" s="22"/>
      <c r="P723" s="22"/>
      <c r="Q723" s="22"/>
      <c r="R723" s="22"/>
      <c r="S723" s="22"/>
      <c r="T723" s="22"/>
      <c r="U723" s="22"/>
    </row>
    <row r="724" spans="1:21" ht="12.75" customHeight="1" x14ac:dyDescent="0.2">
      <c r="A724" s="23"/>
      <c r="B724" s="23"/>
      <c r="C724" s="22"/>
      <c r="D724" s="22"/>
      <c r="E724" s="22"/>
      <c r="F724" s="22"/>
      <c r="G724" s="22"/>
      <c r="H724" s="22"/>
      <c r="I724" s="22"/>
      <c r="J724" s="22"/>
      <c r="K724" s="22"/>
      <c r="L724" s="22"/>
      <c r="M724" s="22"/>
      <c r="N724" s="22"/>
      <c r="O724" s="22"/>
      <c r="P724" s="22"/>
      <c r="Q724" s="22"/>
      <c r="R724" s="22"/>
      <c r="S724" s="22"/>
      <c r="T724" s="22"/>
      <c r="U724" s="22"/>
    </row>
    <row r="725" spans="1:21" ht="12.75" customHeight="1" x14ac:dyDescent="0.2">
      <c r="A725" s="23"/>
      <c r="B725" s="23"/>
      <c r="C725" s="22"/>
      <c r="D725" s="22"/>
      <c r="E725" s="22"/>
      <c r="F725" s="22"/>
      <c r="G725" s="22"/>
      <c r="H725" s="22"/>
      <c r="I725" s="22"/>
      <c r="J725" s="22"/>
      <c r="K725" s="22"/>
      <c r="L725" s="22"/>
      <c r="M725" s="22"/>
      <c r="N725" s="22"/>
      <c r="O725" s="22"/>
      <c r="P725" s="22"/>
      <c r="Q725" s="22"/>
      <c r="R725" s="22"/>
      <c r="S725" s="22"/>
      <c r="T725" s="22"/>
      <c r="U725" s="22"/>
    </row>
    <row r="726" spans="1:21" ht="12.75" customHeight="1" x14ac:dyDescent="0.2">
      <c r="A726" s="23"/>
      <c r="B726" s="23"/>
      <c r="C726" s="22"/>
      <c r="D726" s="22"/>
      <c r="E726" s="22"/>
      <c r="F726" s="22"/>
      <c r="G726" s="22"/>
      <c r="H726" s="22"/>
      <c r="I726" s="22"/>
      <c r="J726" s="22"/>
      <c r="K726" s="22"/>
      <c r="L726" s="22"/>
      <c r="M726" s="22"/>
      <c r="N726" s="22"/>
      <c r="O726" s="22"/>
      <c r="P726" s="22"/>
      <c r="Q726" s="22"/>
      <c r="R726" s="22"/>
      <c r="S726" s="22"/>
      <c r="T726" s="22"/>
      <c r="U726" s="22"/>
    </row>
    <row r="727" spans="1:21" ht="12.75" customHeight="1" x14ac:dyDescent="0.2">
      <c r="A727" s="23"/>
      <c r="B727" s="23"/>
      <c r="C727" s="22"/>
      <c r="D727" s="22"/>
      <c r="E727" s="22"/>
      <c r="F727" s="22"/>
      <c r="G727" s="22"/>
      <c r="H727" s="22"/>
      <c r="I727" s="22"/>
      <c r="J727" s="22"/>
      <c r="K727" s="22"/>
      <c r="L727" s="22"/>
      <c r="M727" s="22"/>
      <c r="N727" s="22"/>
      <c r="O727" s="22"/>
      <c r="P727" s="22"/>
      <c r="Q727" s="22"/>
      <c r="R727" s="22"/>
      <c r="S727" s="22"/>
      <c r="T727" s="22"/>
      <c r="U727" s="22"/>
    </row>
    <row r="728" spans="1:21" ht="12.75" customHeight="1" x14ac:dyDescent="0.2">
      <c r="A728" s="23"/>
      <c r="B728" s="23"/>
      <c r="C728" s="22"/>
      <c r="D728" s="22"/>
      <c r="E728" s="22"/>
      <c r="F728" s="22"/>
      <c r="G728" s="22"/>
      <c r="H728" s="22"/>
      <c r="I728" s="22"/>
      <c r="J728" s="22"/>
      <c r="K728" s="22"/>
      <c r="L728" s="22"/>
      <c r="M728" s="22"/>
      <c r="N728" s="22"/>
      <c r="O728" s="22"/>
      <c r="P728" s="22"/>
      <c r="Q728" s="22"/>
      <c r="R728" s="22"/>
      <c r="S728" s="22"/>
      <c r="T728" s="22"/>
      <c r="U728" s="22"/>
    </row>
    <row r="729" spans="1:21" ht="12.75" customHeight="1" x14ac:dyDescent="0.2">
      <c r="A729" s="23"/>
      <c r="B729" s="23"/>
      <c r="C729" s="22"/>
      <c r="D729" s="22"/>
      <c r="E729" s="22"/>
      <c r="F729" s="22"/>
      <c r="G729" s="22"/>
      <c r="H729" s="22"/>
      <c r="I729" s="22"/>
      <c r="J729" s="22"/>
      <c r="K729" s="22"/>
      <c r="L729" s="22"/>
      <c r="M729" s="22"/>
      <c r="N729" s="22"/>
      <c r="O729" s="22"/>
      <c r="P729" s="22"/>
      <c r="Q729" s="22"/>
      <c r="R729" s="22"/>
      <c r="S729" s="22"/>
      <c r="T729" s="22"/>
      <c r="U729" s="22"/>
    </row>
    <row r="730" spans="1:21" ht="12.75" customHeight="1" x14ac:dyDescent="0.2">
      <c r="A730" s="23"/>
      <c r="B730" s="23"/>
      <c r="C730" s="22"/>
      <c r="D730" s="22"/>
      <c r="E730" s="22"/>
      <c r="F730" s="22"/>
      <c r="G730" s="22"/>
      <c r="H730" s="22"/>
      <c r="I730" s="22"/>
      <c r="J730" s="22"/>
      <c r="K730" s="22"/>
      <c r="L730" s="22"/>
      <c r="M730" s="22"/>
      <c r="N730" s="22"/>
      <c r="O730" s="22"/>
      <c r="P730" s="22"/>
      <c r="Q730" s="22"/>
      <c r="R730" s="22"/>
      <c r="S730" s="22"/>
      <c r="T730" s="22"/>
      <c r="U730" s="22"/>
    </row>
    <row r="731" spans="1:21" ht="12.75" customHeight="1" x14ac:dyDescent="0.2">
      <c r="A731" s="23"/>
      <c r="B731" s="23"/>
      <c r="C731" s="22"/>
      <c r="D731" s="22"/>
      <c r="E731" s="22"/>
      <c r="F731" s="22"/>
      <c r="G731" s="22"/>
      <c r="H731" s="22"/>
      <c r="I731" s="22"/>
      <c r="J731" s="22"/>
      <c r="K731" s="22"/>
      <c r="L731" s="22"/>
      <c r="M731" s="22"/>
      <c r="N731" s="22"/>
      <c r="O731" s="22"/>
      <c r="P731" s="22"/>
      <c r="Q731" s="22"/>
      <c r="R731" s="22"/>
      <c r="S731" s="22"/>
      <c r="T731" s="22"/>
      <c r="U731" s="22"/>
    </row>
    <row r="732" spans="1:21" ht="12.75" customHeight="1" x14ac:dyDescent="0.2">
      <c r="A732" s="23"/>
      <c r="B732" s="23"/>
      <c r="C732" s="22"/>
      <c r="D732" s="22"/>
      <c r="E732" s="22"/>
      <c r="F732" s="22"/>
      <c r="G732" s="22"/>
      <c r="H732" s="22"/>
      <c r="I732" s="22"/>
      <c r="J732" s="22"/>
      <c r="K732" s="22"/>
      <c r="L732" s="22"/>
      <c r="M732" s="22"/>
      <c r="N732" s="22"/>
      <c r="O732" s="22"/>
      <c r="P732" s="22"/>
      <c r="Q732" s="22"/>
      <c r="R732" s="22"/>
      <c r="S732" s="22"/>
      <c r="T732" s="22"/>
      <c r="U732" s="22"/>
    </row>
    <row r="733" spans="1:21" ht="12.75" customHeight="1" x14ac:dyDescent="0.2">
      <c r="A733" s="23"/>
      <c r="B733" s="23"/>
      <c r="C733" s="22"/>
      <c r="D733" s="22"/>
      <c r="E733" s="22"/>
      <c r="F733" s="22"/>
      <c r="G733" s="22"/>
      <c r="H733" s="22"/>
      <c r="I733" s="22"/>
      <c r="J733" s="22"/>
      <c r="K733" s="22"/>
      <c r="L733" s="22"/>
      <c r="M733" s="22"/>
      <c r="N733" s="22"/>
      <c r="O733" s="22"/>
      <c r="P733" s="22"/>
      <c r="Q733" s="22"/>
      <c r="R733" s="22"/>
      <c r="S733" s="22"/>
      <c r="T733" s="22"/>
      <c r="U733" s="22"/>
    </row>
    <row r="734" spans="1:21" ht="12.75" customHeight="1" x14ac:dyDescent="0.2">
      <c r="A734" s="23"/>
      <c r="B734" s="23"/>
      <c r="C734" s="22"/>
      <c r="D734" s="22"/>
      <c r="E734" s="22"/>
      <c r="F734" s="22"/>
      <c r="G734" s="22"/>
      <c r="H734" s="22"/>
      <c r="I734" s="22"/>
      <c r="J734" s="22"/>
      <c r="K734" s="22"/>
      <c r="L734" s="22"/>
      <c r="M734" s="22"/>
      <c r="N734" s="22"/>
      <c r="O734" s="22"/>
      <c r="P734" s="22"/>
      <c r="Q734" s="22"/>
      <c r="R734" s="22"/>
      <c r="S734" s="22"/>
      <c r="T734" s="22"/>
      <c r="U734" s="22"/>
    </row>
    <row r="735" spans="1:21" ht="12.75" customHeight="1" x14ac:dyDescent="0.2">
      <c r="A735" s="23"/>
      <c r="B735" s="23"/>
      <c r="C735" s="22"/>
      <c r="D735" s="22"/>
      <c r="E735" s="22"/>
      <c r="F735" s="22"/>
      <c r="G735" s="22"/>
      <c r="H735" s="22"/>
      <c r="I735" s="22"/>
      <c r="J735" s="22"/>
      <c r="K735" s="22"/>
      <c r="L735" s="22"/>
      <c r="M735" s="22"/>
      <c r="N735" s="22"/>
      <c r="O735" s="22"/>
      <c r="P735" s="22"/>
      <c r="Q735" s="22"/>
      <c r="R735" s="22"/>
      <c r="S735" s="22"/>
      <c r="T735" s="22"/>
      <c r="U735" s="22"/>
    </row>
    <row r="736" spans="1:21" ht="12.75" customHeight="1" x14ac:dyDescent="0.2">
      <c r="A736" s="23"/>
      <c r="B736" s="23"/>
      <c r="C736" s="22"/>
      <c r="D736" s="22"/>
      <c r="E736" s="22"/>
      <c r="F736" s="22"/>
      <c r="G736" s="22"/>
      <c r="H736" s="22"/>
      <c r="I736" s="22"/>
      <c r="J736" s="22"/>
      <c r="K736" s="22"/>
      <c r="L736" s="22"/>
      <c r="M736" s="22"/>
      <c r="N736" s="22"/>
      <c r="O736" s="22"/>
      <c r="P736" s="22"/>
      <c r="Q736" s="22"/>
      <c r="R736" s="22"/>
      <c r="S736" s="22"/>
      <c r="T736" s="22"/>
      <c r="U736" s="22"/>
    </row>
    <row r="737" spans="1:21" ht="12.75" customHeight="1" x14ac:dyDescent="0.2">
      <c r="A737" s="23"/>
      <c r="B737" s="23"/>
      <c r="C737" s="22"/>
      <c r="D737" s="22"/>
      <c r="E737" s="22"/>
      <c r="F737" s="22"/>
      <c r="G737" s="22"/>
      <c r="H737" s="22"/>
      <c r="I737" s="22"/>
      <c r="J737" s="22"/>
      <c r="K737" s="22"/>
      <c r="L737" s="22"/>
      <c r="M737" s="22"/>
      <c r="N737" s="22"/>
      <c r="O737" s="22"/>
      <c r="P737" s="22"/>
      <c r="Q737" s="22"/>
      <c r="R737" s="22"/>
      <c r="S737" s="22"/>
      <c r="T737" s="22"/>
      <c r="U737" s="22"/>
    </row>
    <row r="738" spans="1:21" ht="12.75" customHeight="1" x14ac:dyDescent="0.2">
      <c r="A738" s="23"/>
      <c r="B738" s="23"/>
      <c r="C738" s="22"/>
      <c r="D738" s="22"/>
      <c r="E738" s="22"/>
      <c r="F738" s="22"/>
      <c r="G738" s="22"/>
      <c r="H738" s="22"/>
      <c r="I738" s="22"/>
      <c r="J738" s="22"/>
      <c r="K738" s="22"/>
      <c r="L738" s="22"/>
      <c r="M738" s="22"/>
      <c r="N738" s="22"/>
      <c r="O738" s="22"/>
      <c r="P738" s="22"/>
      <c r="Q738" s="22"/>
      <c r="R738" s="22"/>
      <c r="S738" s="22"/>
      <c r="T738" s="22"/>
      <c r="U738" s="22"/>
    </row>
    <row r="739" spans="1:21" ht="12.75" customHeight="1" x14ac:dyDescent="0.2">
      <c r="A739" s="23"/>
      <c r="B739" s="23"/>
      <c r="C739" s="22"/>
      <c r="D739" s="22"/>
      <c r="E739" s="22"/>
      <c r="F739" s="22"/>
      <c r="G739" s="22"/>
      <c r="H739" s="22"/>
      <c r="I739" s="22"/>
      <c r="J739" s="22"/>
      <c r="K739" s="22"/>
      <c r="L739" s="22"/>
      <c r="M739" s="22"/>
      <c r="N739" s="22"/>
      <c r="O739" s="22"/>
      <c r="P739" s="22"/>
      <c r="Q739" s="22"/>
      <c r="R739" s="22"/>
      <c r="S739" s="22"/>
      <c r="T739" s="22"/>
      <c r="U739" s="22"/>
    </row>
    <row r="740" spans="1:21" ht="12.75" customHeight="1" x14ac:dyDescent="0.2">
      <c r="A740" s="23"/>
      <c r="B740" s="23"/>
      <c r="C740" s="22"/>
      <c r="D740" s="22"/>
      <c r="E740" s="22"/>
      <c r="F740" s="22"/>
      <c r="G740" s="22"/>
      <c r="H740" s="22"/>
      <c r="I740" s="22"/>
      <c r="J740" s="22"/>
      <c r="K740" s="22"/>
      <c r="L740" s="22"/>
      <c r="M740" s="22"/>
      <c r="N740" s="22"/>
      <c r="O740" s="22"/>
      <c r="P740" s="22"/>
      <c r="Q740" s="22"/>
      <c r="R740" s="22"/>
      <c r="S740" s="22"/>
      <c r="T740" s="22"/>
      <c r="U740" s="22"/>
    </row>
    <row r="741" spans="1:21" ht="12.75" customHeight="1" x14ac:dyDescent="0.2">
      <c r="A741" s="23"/>
      <c r="B741" s="23"/>
      <c r="C741" s="22"/>
      <c r="D741" s="22"/>
      <c r="E741" s="22"/>
      <c r="F741" s="22"/>
      <c r="G741" s="22"/>
      <c r="H741" s="22"/>
      <c r="I741" s="22"/>
      <c r="J741" s="22"/>
      <c r="K741" s="22"/>
      <c r="L741" s="22"/>
      <c r="M741" s="22"/>
      <c r="N741" s="22"/>
      <c r="O741" s="22"/>
      <c r="P741" s="22"/>
      <c r="Q741" s="22"/>
      <c r="R741" s="22"/>
      <c r="S741" s="22"/>
      <c r="T741" s="22"/>
      <c r="U741" s="22"/>
    </row>
    <row r="742" spans="1:21" ht="12.75" customHeight="1" x14ac:dyDescent="0.2">
      <c r="A742" s="23"/>
      <c r="B742" s="23"/>
      <c r="C742" s="22"/>
      <c r="D742" s="22"/>
      <c r="E742" s="22"/>
      <c r="F742" s="22"/>
      <c r="G742" s="22"/>
      <c r="H742" s="22"/>
      <c r="I742" s="22"/>
      <c r="J742" s="22"/>
      <c r="K742" s="22"/>
      <c r="L742" s="22"/>
      <c r="M742" s="22"/>
      <c r="N742" s="22"/>
      <c r="O742" s="22"/>
      <c r="P742" s="22"/>
      <c r="Q742" s="22"/>
      <c r="R742" s="22"/>
      <c r="S742" s="22"/>
      <c r="T742" s="22"/>
      <c r="U742" s="22"/>
    </row>
    <row r="743" spans="1:21" ht="12.75" customHeight="1" x14ac:dyDescent="0.2">
      <c r="A743" s="23"/>
      <c r="B743" s="23"/>
      <c r="C743" s="22"/>
      <c r="D743" s="22"/>
      <c r="E743" s="22"/>
      <c r="F743" s="22"/>
      <c r="G743" s="22"/>
      <c r="H743" s="22"/>
      <c r="I743" s="22"/>
      <c r="J743" s="22"/>
      <c r="K743" s="22"/>
      <c r="L743" s="22"/>
      <c r="M743" s="22"/>
      <c r="N743" s="22"/>
      <c r="O743" s="22"/>
      <c r="P743" s="22"/>
      <c r="Q743" s="22"/>
      <c r="R743" s="22"/>
      <c r="S743" s="22"/>
      <c r="T743" s="22"/>
      <c r="U743" s="22"/>
    </row>
    <row r="744" spans="1:21" ht="12.75" customHeight="1" x14ac:dyDescent="0.2">
      <c r="A744" s="23"/>
      <c r="B744" s="23"/>
      <c r="C744" s="22"/>
      <c r="D744" s="22"/>
      <c r="E744" s="22"/>
      <c r="F744" s="22"/>
      <c r="G744" s="22"/>
      <c r="H744" s="22"/>
      <c r="I744" s="22"/>
      <c r="J744" s="22"/>
      <c r="K744" s="22"/>
      <c r="L744" s="22"/>
      <c r="M744" s="22"/>
      <c r="N744" s="22"/>
      <c r="O744" s="22"/>
      <c r="P744" s="22"/>
      <c r="Q744" s="22"/>
      <c r="R744" s="22"/>
      <c r="S744" s="22"/>
      <c r="T744" s="22"/>
      <c r="U744" s="22"/>
    </row>
    <row r="745" spans="1:21" ht="12.75" customHeight="1" x14ac:dyDescent="0.2">
      <c r="A745" s="23"/>
      <c r="B745" s="23"/>
      <c r="C745" s="22"/>
      <c r="D745" s="22"/>
      <c r="E745" s="22"/>
      <c r="F745" s="22"/>
      <c r="G745" s="22"/>
      <c r="H745" s="22"/>
      <c r="I745" s="22"/>
      <c r="J745" s="22"/>
      <c r="K745" s="22"/>
      <c r="L745" s="22"/>
      <c r="M745" s="22"/>
      <c r="N745" s="22"/>
      <c r="O745" s="22"/>
      <c r="P745" s="22"/>
      <c r="Q745" s="22"/>
      <c r="R745" s="22"/>
      <c r="S745" s="22"/>
      <c r="T745" s="22"/>
      <c r="U745" s="22"/>
    </row>
    <row r="746" spans="1:21" ht="12.75" customHeight="1" x14ac:dyDescent="0.2">
      <c r="A746" s="23"/>
      <c r="B746" s="23"/>
      <c r="C746" s="22"/>
      <c r="D746" s="22"/>
      <c r="E746" s="22"/>
      <c r="F746" s="22"/>
      <c r="G746" s="22"/>
      <c r="H746" s="22"/>
      <c r="I746" s="22"/>
      <c r="J746" s="22"/>
      <c r="K746" s="22"/>
      <c r="L746" s="22"/>
      <c r="M746" s="22"/>
      <c r="N746" s="22"/>
      <c r="O746" s="22"/>
      <c r="P746" s="22"/>
      <c r="Q746" s="22"/>
      <c r="R746" s="22"/>
      <c r="S746" s="22"/>
      <c r="T746" s="22"/>
      <c r="U746" s="22"/>
    </row>
    <row r="747" spans="1:21" ht="12.75" customHeight="1" x14ac:dyDescent="0.2">
      <c r="A747" s="23"/>
      <c r="B747" s="23"/>
      <c r="C747" s="22"/>
      <c r="D747" s="22"/>
      <c r="E747" s="22"/>
      <c r="F747" s="22"/>
      <c r="G747" s="22"/>
      <c r="H747" s="22"/>
      <c r="I747" s="22"/>
      <c r="J747" s="22"/>
      <c r="K747" s="22"/>
      <c r="L747" s="22"/>
      <c r="M747" s="22"/>
      <c r="N747" s="22"/>
      <c r="O747" s="22"/>
      <c r="P747" s="22"/>
      <c r="Q747" s="22"/>
      <c r="R747" s="22"/>
      <c r="S747" s="22"/>
      <c r="T747" s="22"/>
      <c r="U747" s="22"/>
    </row>
    <row r="748" spans="1:21" ht="12.75" customHeight="1" x14ac:dyDescent="0.2">
      <c r="A748" s="23"/>
      <c r="B748" s="23"/>
      <c r="C748" s="22"/>
      <c r="D748" s="22"/>
      <c r="E748" s="22"/>
      <c r="F748" s="22"/>
      <c r="G748" s="22"/>
      <c r="H748" s="22"/>
      <c r="I748" s="22"/>
      <c r="J748" s="22"/>
      <c r="K748" s="22"/>
      <c r="L748" s="22"/>
      <c r="M748" s="22"/>
      <c r="N748" s="22"/>
      <c r="O748" s="22"/>
      <c r="P748" s="22"/>
      <c r="Q748" s="22"/>
      <c r="R748" s="22"/>
      <c r="S748" s="22"/>
      <c r="T748" s="22"/>
      <c r="U748" s="22"/>
    </row>
    <row r="749" spans="1:21" ht="12.75" customHeight="1" x14ac:dyDescent="0.2">
      <c r="A749" s="23"/>
      <c r="B749" s="23"/>
      <c r="C749" s="22"/>
      <c r="D749" s="22"/>
      <c r="E749" s="22"/>
      <c r="F749" s="22"/>
      <c r="G749" s="22"/>
      <c r="H749" s="22"/>
      <c r="I749" s="22"/>
      <c r="J749" s="22"/>
      <c r="K749" s="22"/>
      <c r="L749" s="22"/>
      <c r="M749" s="22"/>
      <c r="N749" s="22"/>
      <c r="O749" s="22"/>
      <c r="P749" s="22"/>
      <c r="Q749" s="22"/>
      <c r="R749" s="22"/>
      <c r="S749" s="22"/>
      <c r="T749" s="22"/>
      <c r="U749" s="22"/>
    </row>
    <row r="750" spans="1:21" ht="12.75" customHeight="1" x14ac:dyDescent="0.2">
      <c r="A750" s="23"/>
      <c r="B750" s="23"/>
      <c r="C750" s="22"/>
      <c r="D750" s="22"/>
      <c r="E750" s="22"/>
      <c r="F750" s="22"/>
      <c r="G750" s="22"/>
      <c r="H750" s="22"/>
      <c r="I750" s="22"/>
      <c r="J750" s="22"/>
      <c r="K750" s="22"/>
      <c r="L750" s="22"/>
      <c r="M750" s="22"/>
      <c r="N750" s="22"/>
      <c r="O750" s="22"/>
      <c r="P750" s="22"/>
      <c r="Q750" s="22"/>
      <c r="R750" s="22"/>
      <c r="S750" s="22"/>
      <c r="T750" s="22"/>
      <c r="U750" s="22"/>
    </row>
    <row r="751" spans="1:21" ht="12.75" customHeight="1" x14ac:dyDescent="0.2">
      <c r="A751" s="23"/>
      <c r="B751" s="23"/>
      <c r="C751" s="22"/>
      <c r="D751" s="22"/>
      <c r="E751" s="22"/>
      <c r="F751" s="22"/>
      <c r="G751" s="22"/>
      <c r="H751" s="22"/>
      <c r="I751" s="22"/>
      <c r="J751" s="22"/>
      <c r="K751" s="22"/>
      <c r="L751" s="22"/>
      <c r="M751" s="22"/>
      <c r="N751" s="22"/>
      <c r="O751" s="22"/>
      <c r="P751" s="22"/>
      <c r="Q751" s="22"/>
      <c r="R751" s="22"/>
      <c r="S751" s="22"/>
      <c r="T751" s="22"/>
      <c r="U751" s="22"/>
    </row>
    <row r="752" spans="1:21" ht="12.75" customHeight="1" x14ac:dyDescent="0.2">
      <c r="A752" s="23"/>
      <c r="B752" s="23"/>
      <c r="C752" s="22"/>
      <c r="D752" s="22"/>
      <c r="E752" s="22"/>
      <c r="F752" s="22"/>
      <c r="G752" s="22"/>
      <c r="H752" s="22"/>
      <c r="I752" s="22"/>
      <c r="J752" s="22"/>
      <c r="K752" s="22"/>
      <c r="L752" s="22"/>
      <c r="M752" s="22"/>
      <c r="N752" s="22"/>
      <c r="O752" s="22"/>
      <c r="P752" s="22"/>
      <c r="Q752" s="22"/>
      <c r="R752" s="22"/>
      <c r="S752" s="22"/>
      <c r="T752" s="22"/>
      <c r="U752" s="22"/>
    </row>
    <row r="753" spans="1:21" ht="12.75" customHeight="1" x14ac:dyDescent="0.2">
      <c r="A753" s="23"/>
      <c r="B753" s="23"/>
      <c r="C753" s="22"/>
      <c r="D753" s="22"/>
      <c r="E753" s="22"/>
      <c r="F753" s="22"/>
      <c r="G753" s="22"/>
      <c r="H753" s="22"/>
      <c r="I753" s="22"/>
      <c r="J753" s="22"/>
      <c r="K753" s="22"/>
      <c r="L753" s="22"/>
      <c r="M753" s="22"/>
      <c r="N753" s="22"/>
      <c r="O753" s="22"/>
      <c r="P753" s="22"/>
      <c r="Q753" s="22"/>
      <c r="R753" s="22"/>
      <c r="S753" s="22"/>
      <c r="T753" s="22"/>
      <c r="U753" s="22"/>
    </row>
    <row r="754" spans="1:21" ht="12.75" customHeight="1" x14ac:dyDescent="0.2">
      <c r="A754" s="23"/>
      <c r="B754" s="23"/>
      <c r="C754" s="22"/>
      <c r="D754" s="22"/>
      <c r="E754" s="22"/>
      <c r="F754" s="22"/>
      <c r="G754" s="22"/>
      <c r="H754" s="22"/>
      <c r="I754" s="22"/>
      <c r="J754" s="22"/>
      <c r="K754" s="22"/>
      <c r="L754" s="22"/>
      <c r="M754" s="22"/>
      <c r="N754" s="22"/>
      <c r="O754" s="22"/>
      <c r="P754" s="22"/>
      <c r="Q754" s="22"/>
      <c r="R754" s="22"/>
      <c r="S754" s="22"/>
      <c r="T754" s="22"/>
      <c r="U754" s="22"/>
    </row>
    <row r="755" spans="1:21" ht="12.75" customHeight="1" x14ac:dyDescent="0.2">
      <c r="A755" s="23"/>
      <c r="B755" s="23"/>
      <c r="C755" s="22"/>
      <c r="D755" s="22"/>
      <c r="E755" s="22"/>
      <c r="F755" s="22"/>
      <c r="G755" s="22"/>
      <c r="H755" s="22"/>
      <c r="I755" s="22"/>
      <c r="J755" s="22"/>
      <c r="K755" s="22"/>
      <c r="L755" s="22"/>
      <c r="M755" s="22"/>
      <c r="N755" s="22"/>
      <c r="O755" s="22"/>
      <c r="P755" s="22"/>
      <c r="Q755" s="22"/>
      <c r="R755" s="22"/>
      <c r="S755" s="22"/>
      <c r="T755" s="22"/>
      <c r="U755" s="22"/>
    </row>
    <row r="756" spans="1:21" ht="12.75" customHeight="1" x14ac:dyDescent="0.2">
      <c r="A756" s="23"/>
      <c r="B756" s="23"/>
      <c r="C756" s="22"/>
      <c r="D756" s="22"/>
      <c r="E756" s="22"/>
      <c r="F756" s="22"/>
      <c r="G756" s="22"/>
      <c r="H756" s="22"/>
      <c r="I756" s="22"/>
      <c r="J756" s="22"/>
      <c r="K756" s="22"/>
      <c r="L756" s="22"/>
      <c r="M756" s="22"/>
      <c r="N756" s="22"/>
      <c r="O756" s="22"/>
      <c r="P756" s="22"/>
      <c r="Q756" s="22"/>
      <c r="R756" s="22"/>
      <c r="S756" s="22"/>
      <c r="T756" s="22"/>
      <c r="U756" s="22"/>
    </row>
    <row r="757" spans="1:21" ht="12.75" customHeight="1" x14ac:dyDescent="0.2">
      <c r="A757" s="23"/>
      <c r="B757" s="23"/>
      <c r="C757" s="22"/>
      <c r="D757" s="22"/>
      <c r="E757" s="22"/>
      <c r="F757" s="22"/>
      <c r="G757" s="22"/>
      <c r="H757" s="22"/>
      <c r="I757" s="22"/>
      <c r="J757" s="22"/>
      <c r="K757" s="22"/>
      <c r="L757" s="22"/>
      <c r="M757" s="22"/>
      <c r="N757" s="22"/>
      <c r="O757" s="22"/>
      <c r="P757" s="22"/>
      <c r="Q757" s="22"/>
      <c r="R757" s="22"/>
      <c r="S757" s="22"/>
      <c r="T757" s="22"/>
      <c r="U757" s="22"/>
    </row>
    <row r="758" spans="1:21" ht="12.75" customHeight="1" x14ac:dyDescent="0.2">
      <c r="A758" s="23"/>
      <c r="B758" s="23"/>
      <c r="C758" s="22"/>
      <c r="D758" s="22"/>
      <c r="E758" s="22"/>
      <c r="F758" s="22"/>
      <c r="G758" s="22"/>
      <c r="H758" s="22"/>
      <c r="I758" s="22"/>
      <c r="J758" s="22"/>
      <c r="K758" s="22"/>
      <c r="L758" s="22"/>
      <c r="M758" s="22"/>
      <c r="N758" s="22"/>
      <c r="O758" s="22"/>
      <c r="P758" s="22"/>
      <c r="Q758" s="22"/>
      <c r="R758" s="22"/>
      <c r="S758" s="22"/>
      <c r="T758" s="22"/>
      <c r="U758" s="22"/>
    </row>
    <row r="759" spans="1:21" ht="12.75" customHeight="1" x14ac:dyDescent="0.2">
      <c r="A759" s="23"/>
      <c r="B759" s="23"/>
      <c r="C759" s="22"/>
      <c r="D759" s="22"/>
      <c r="E759" s="22"/>
      <c r="F759" s="22"/>
      <c r="G759" s="22"/>
      <c r="H759" s="22"/>
      <c r="I759" s="22"/>
      <c r="J759" s="22"/>
      <c r="K759" s="22"/>
      <c r="L759" s="22"/>
      <c r="M759" s="22"/>
      <c r="N759" s="22"/>
      <c r="O759" s="22"/>
      <c r="P759" s="22"/>
      <c r="Q759" s="22"/>
      <c r="R759" s="22"/>
      <c r="S759" s="22"/>
      <c r="T759" s="22"/>
      <c r="U759" s="22"/>
    </row>
    <row r="760" spans="1:21" ht="12.75" customHeight="1" x14ac:dyDescent="0.2">
      <c r="A760" s="23"/>
      <c r="B760" s="23"/>
      <c r="C760" s="22"/>
      <c r="D760" s="22"/>
      <c r="E760" s="22"/>
      <c r="F760" s="22"/>
      <c r="G760" s="22"/>
      <c r="H760" s="22"/>
      <c r="I760" s="22"/>
      <c r="J760" s="22"/>
      <c r="K760" s="22"/>
      <c r="L760" s="22"/>
      <c r="M760" s="22"/>
      <c r="N760" s="22"/>
      <c r="O760" s="22"/>
      <c r="P760" s="22"/>
      <c r="Q760" s="22"/>
      <c r="R760" s="22"/>
      <c r="S760" s="22"/>
      <c r="T760" s="22"/>
      <c r="U760" s="22"/>
    </row>
    <row r="761" spans="1:21" ht="12.75" customHeight="1" x14ac:dyDescent="0.2">
      <c r="A761" s="23"/>
      <c r="B761" s="23"/>
      <c r="C761" s="22"/>
      <c r="D761" s="22"/>
      <c r="E761" s="22"/>
      <c r="F761" s="22"/>
      <c r="G761" s="22"/>
      <c r="H761" s="22"/>
      <c r="I761" s="22"/>
      <c r="J761" s="22"/>
      <c r="K761" s="22"/>
      <c r="L761" s="22"/>
      <c r="M761" s="22"/>
      <c r="N761" s="22"/>
      <c r="O761" s="22"/>
      <c r="P761" s="22"/>
      <c r="Q761" s="22"/>
      <c r="R761" s="22"/>
      <c r="S761" s="22"/>
      <c r="T761" s="22"/>
      <c r="U761" s="22"/>
    </row>
    <row r="762" spans="1:21" ht="12.75" customHeight="1" x14ac:dyDescent="0.2">
      <c r="A762" s="23"/>
      <c r="B762" s="23"/>
      <c r="C762" s="22"/>
      <c r="D762" s="22"/>
      <c r="E762" s="22"/>
      <c r="F762" s="22"/>
      <c r="G762" s="22"/>
      <c r="H762" s="22"/>
      <c r="I762" s="22"/>
      <c r="J762" s="22"/>
      <c r="K762" s="22"/>
      <c r="L762" s="22"/>
      <c r="M762" s="22"/>
      <c r="N762" s="22"/>
      <c r="O762" s="22"/>
      <c r="P762" s="22"/>
      <c r="Q762" s="22"/>
      <c r="R762" s="22"/>
      <c r="S762" s="22"/>
      <c r="T762" s="22"/>
      <c r="U762" s="22"/>
    </row>
    <row r="763" spans="1:21" ht="12.75" customHeight="1" x14ac:dyDescent="0.2">
      <c r="A763" s="23"/>
      <c r="B763" s="23"/>
      <c r="C763" s="22"/>
      <c r="D763" s="22"/>
      <c r="E763" s="22"/>
      <c r="F763" s="22"/>
      <c r="G763" s="22"/>
      <c r="H763" s="22"/>
      <c r="I763" s="22"/>
      <c r="J763" s="22"/>
      <c r="K763" s="22"/>
      <c r="L763" s="22"/>
      <c r="M763" s="22"/>
      <c r="N763" s="22"/>
      <c r="O763" s="22"/>
      <c r="P763" s="22"/>
      <c r="Q763" s="22"/>
      <c r="R763" s="22"/>
      <c r="S763" s="22"/>
      <c r="T763" s="22"/>
      <c r="U763" s="22"/>
    </row>
    <row r="764" spans="1:21" ht="12.75" customHeight="1" x14ac:dyDescent="0.2">
      <c r="A764" s="23"/>
      <c r="B764" s="23"/>
      <c r="C764" s="22"/>
      <c r="D764" s="22"/>
      <c r="E764" s="22"/>
      <c r="F764" s="22"/>
      <c r="G764" s="22"/>
      <c r="H764" s="22"/>
      <c r="I764" s="22"/>
      <c r="J764" s="22"/>
      <c r="K764" s="22"/>
      <c r="L764" s="22"/>
      <c r="M764" s="22"/>
      <c r="N764" s="22"/>
      <c r="O764" s="22"/>
      <c r="P764" s="22"/>
      <c r="Q764" s="22"/>
      <c r="R764" s="22"/>
      <c r="S764" s="22"/>
      <c r="T764" s="22"/>
      <c r="U764" s="22"/>
    </row>
    <row r="765" spans="1:21" ht="12.75" customHeight="1" x14ac:dyDescent="0.2">
      <c r="A765" s="23"/>
      <c r="B765" s="23"/>
      <c r="C765" s="22"/>
      <c r="D765" s="22"/>
      <c r="E765" s="22"/>
      <c r="F765" s="22"/>
      <c r="G765" s="22"/>
      <c r="H765" s="22"/>
      <c r="I765" s="22"/>
      <c r="J765" s="22"/>
      <c r="K765" s="22"/>
      <c r="L765" s="22"/>
      <c r="M765" s="22"/>
      <c r="N765" s="22"/>
      <c r="O765" s="22"/>
      <c r="P765" s="22"/>
      <c r="Q765" s="22"/>
      <c r="R765" s="22"/>
      <c r="S765" s="22"/>
      <c r="T765" s="22"/>
      <c r="U765" s="22"/>
    </row>
    <row r="766" spans="1:21" ht="12.75" customHeight="1" x14ac:dyDescent="0.2">
      <c r="A766" s="23"/>
      <c r="B766" s="23"/>
      <c r="C766" s="22"/>
      <c r="D766" s="22"/>
      <c r="E766" s="22"/>
      <c r="F766" s="22"/>
      <c r="G766" s="22"/>
      <c r="H766" s="22"/>
      <c r="I766" s="22"/>
      <c r="J766" s="22"/>
      <c r="K766" s="22"/>
      <c r="L766" s="22"/>
      <c r="M766" s="22"/>
      <c r="N766" s="22"/>
      <c r="O766" s="22"/>
      <c r="P766" s="22"/>
      <c r="Q766" s="22"/>
      <c r="R766" s="22"/>
      <c r="S766" s="22"/>
      <c r="T766" s="22"/>
      <c r="U766" s="22"/>
    </row>
    <row r="767" spans="1:21" ht="12.75" customHeight="1" x14ac:dyDescent="0.2">
      <c r="A767" s="23"/>
      <c r="B767" s="23"/>
      <c r="C767" s="22"/>
      <c r="D767" s="22"/>
      <c r="E767" s="22"/>
      <c r="F767" s="22"/>
      <c r="G767" s="22"/>
      <c r="H767" s="22"/>
      <c r="I767" s="22"/>
      <c r="J767" s="22"/>
      <c r="K767" s="22"/>
      <c r="L767" s="22"/>
      <c r="M767" s="22"/>
      <c r="N767" s="22"/>
      <c r="O767" s="22"/>
      <c r="P767" s="22"/>
      <c r="Q767" s="22"/>
      <c r="R767" s="22"/>
      <c r="S767" s="22"/>
      <c r="T767" s="22"/>
      <c r="U767" s="22"/>
    </row>
    <row r="768" spans="1:21" ht="12.75" customHeight="1" x14ac:dyDescent="0.2">
      <c r="A768" s="23"/>
      <c r="B768" s="23"/>
      <c r="C768" s="22"/>
      <c r="D768" s="22"/>
      <c r="E768" s="22"/>
      <c r="F768" s="22"/>
      <c r="G768" s="22"/>
      <c r="H768" s="22"/>
      <c r="I768" s="22"/>
      <c r="J768" s="22"/>
      <c r="K768" s="22"/>
      <c r="L768" s="22"/>
      <c r="M768" s="22"/>
      <c r="N768" s="22"/>
      <c r="O768" s="22"/>
      <c r="P768" s="22"/>
      <c r="Q768" s="22"/>
      <c r="R768" s="22"/>
      <c r="S768" s="22"/>
      <c r="T768" s="22"/>
      <c r="U768" s="22"/>
    </row>
    <row r="769" spans="1:21" ht="12.75" customHeight="1" x14ac:dyDescent="0.2">
      <c r="A769" s="23"/>
      <c r="B769" s="23"/>
      <c r="C769" s="22"/>
      <c r="D769" s="22"/>
      <c r="E769" s="22"/>
      <c r="F769" s="22"/>
      <c r="G769" s="22"/>
      <c r="H769" s="22"/>
      <c r="I769" s="22"/>
      <c r="J769" s="22"/>
      <c r="K769" s="22"/>
      <c r="L769" s="22"/>
      <c r="M769" s="22"/>
      <c r="N769" s="22"/>
      <c r="O769" s="22"/>
      <c r="P769" s="22"/>
      <c r="Q769" s="22"/>
      <c r="R769" s="22"/>
      <c r="S769" s="22"/>
      <c r="T769" s="22"/>
      <c r="U769" s="22"/>
    </row>
    <row r="770" spans="1:21" ht="12.75" customHeight="1" x14ac:dyDescent="0.2">
      <c r="A770" s="23"/>
      <c r="B770" s="23"/>
      <c r="C770" s="22"/>
      <c r="D770" s="22"/>
      <c r="E770" s="22"/>
      <c r="F770" s="22"/>
      <c r="G770" s="22"/>
      <c r="H770" s="22"/>
      <c r="I770" s="22"/>
      <c r="J770" s="22"/>
      <c r="K770" s="22"/>
      <c r="L770" s="22"/>
      <c r="M770" s="22"/>
      <c r="N770" s="22"/>
      <c r="O770" s="22"/>
      <c r="P770" s="22"/>
      <c r="Q770" s="22"/>
      <c r="R770" s="22"/>
      <c r="S770" s="22"/>
      <c r="T770" s="22"/>
      <c r="U770" s="22"/>
    </row>
    <row r="771" spans="1:21" ht="12.75" customHeight="1" x14ac:dyDescent="0.2">
      <c r="A771" s="23"/>
      <c r="B771" s="23"/>
      <c r="C771" s="22"/>
      <c r="D771" s="22"/>
      <c r="E771" s="22"/>
      <c r="F771" s="22"/>
      <c r="G771" s="22"/>
      <c r="H771" s="22"/>
      <c r="I771" s="22"/>
      <c r="J771" s="22"/>
      <c r="K771" s="22"/>
      <c r="L771" s="22"/>
      <c r="M771" s="22"/>
      <c r="N771" s="22"/>
      <c r="O771" s="22"/>
      <c r="P771" s="22"/>
      <c r="Q771" s="22"/>
      <c r="R771" s="22"/>
      <c r="S771" s="22"/>
      <c r="T771" s="22"/>
      <c r="U771" s="22"/>
    </row>
    <row r="772" spans="1:21" ht="12.75" customHeight="1" x14ac:dyDescent="0.2">
      <c r="A772" s="23"/>
      <c r="B772" s="23"/>
      <c r="C772" s="22"/>
      <c r="D772" s="22"/>
      <c r="E772" s="22"/>
      <c r="F772" s="22"/>
      <c r="G772" s="22"/>
      <c r="H772" s="22"/>
      <c r="I772" s="22"/>
      <c r="J772" s="22"/>
      <c r="K772" s="22"/>
      <c r="L772" s="22"/>
      <c r="M772" s="22"/>
      <c r="N772" s="22"/>
      <c r="O772" s="22"/>
      <c r="P772" s="22"/>
      <c r="Q772" s="22"/>
      <c r="R772" s="22"/>
      <c r="S772" s="22"/>
      <c r="T772" s="22"/>
      <c r="U772" s="22"/>
    </row>
    <row r="773" spans="1:21" ht="12.75" customHeight="1" x14ac:dyDescent="0.2">
      <c r="A773" s="23"/>
      <c r="B773" s="23"/>
      <c r="C773" s="22"/>
      <c r="D773" s="22"/>
      <c r="E773" s="22"/>
      <c r="F773" s="22"/>
      <c r="G773" s="22"/>
      <c r="H773" s="22"/>
      <c r="I773" s="22"/>
      <c r="J773" s="22"/>
      <c r="K773" s="22"/>
      <c r="L773" s="22"/>
      <c r="M773" s="22"/>
      <c r="N773" s="22"/>
      <c r="O773" s="22"/>
      <c r="P773" s="22"/>
      <c r="Q773" s="22"/>
      <c r="R773" s="22"/>
      <c r="S773" s="22"/>
      <c r="T773" s="22"/>
      <c r="U773" s="22"/>
    </row>
    <row r="774" spans="1:21" ht="12.75" customHeight="1" x14ac:dyDescent="0.2">
      <c r="A774" s="23"/>
      <c r="B774" s="23"/>
      <c r="C774" s="22"/>
      <c r="D774" s="22"/>
      <c r="E774" s="22"/>
      <c r="F774" s="22"/>
      <c r="G774" s="22"/>
      <c r="H774" s="22"/>
      <c r="I774" s="22"/>
      <c r="J774" s="22"/>
      <c r="K774" s="22"/>
      <c r="L774" s="22"/>
      <c r="M774" s="22"/>
      <c r="N774" s="22"/>
      <c r="O774" s="22"/>
      <c r="P774" s="22"/>
      <c r="Q774" s="22"/>
      <c r="R774" s="22"/>
      <c r="S774" s="22"/>
      <c r="T774" s="22"/>
      <c r="U774" s="22"/>
    </row>
    <row r="775" spans="1:21" ht="12.75" customHeight="1" x14ac:dyDescent="0.2">
      <c r="A775" s="23"/>
      <c r="B775" s="23"/>
      <c r="C775" s="22"/>
      <c r="D775" s="22"/>
      <c r="E775" s="22"/>
      <c r="F775" s="22"/>
      <c r="G775" s="22"/>
      <c r="H775" s="22"/>
      <c r="I775" s="22"/>
      <c r="J775" s="22"/>
      <c r="K775" s="22"/>
      <c r="L775" s="22"/>
      <c r="M775" s="22"/>
      <c r="N775" s="22"/>
      <c r="O775" s="22"/>
      <c r="P775" s="22"/>
      <c r="Q775" s="22"/>
      <c r="R775" s="22"/>
      <c r="S775" s="22"/>
      <c r="T775" s="22"/>
      <c r="U775" s="22"/>
    </row>
    <row r="776" spans="1:21" ht="12.75" customHeight="1" x14ac:dyDescent="0.2">
      <c r="A776" s="23"/>
      <c r="B776" s="23"/>
      <c r="C776" s="22"/>
      <c r="D776" s="22"/>
      <c r="E776" s="22"/>
      <c r="F776" s="22"/>
      <c r="G776" s="22"/>
      <c r="H776" s="22"/>
      <c r="I776" s="22"/>
      <c r="J776" s="22"/>
      <c r="K776" s="22"/>
      <c r="L776" s="22"/>
      <c r="M776" s="22"/>
      <c r="N776" s="22"/>
      <c r="O776" s="22"/>
      <c r="P776" s="22"/>
      <c r="Q776" s="22"/>
      <c r="R776" s="22"/>
      <c r="S776" s="22"/>
      <c r="T776" s="22"/>
      <c r="U776" s="22"/>
    </row>
    <row r="777" spans="1:21" ht="12.75" customHeight="1" x14ac:dyDescent="0.2">
      <c r="A777" s="23"/>
      <c r="B777" s="23"/>
      <c r="C777" s="22"/>
      <c r="D777" s="22"/>
      <c r="E777" s="22"/>
      <c r="F777" s="22"/>
      <c r="G777" s="22"/>
      <c r="H777" s="22"/>
      <c r="I777" s="22"/>
      <c r="J777" s="22"/>
      <c r="K777" s="22"/>
      <c r="L777" s="22"/>
      <c r="M777" s="22"/>
      <c r="N777" s="22"/>
      <c r="O777" s="22"/>
      <c r="P777" s="22"/>
      <c r="Q777" s="22"/>
      <c r="R777" s="22"/>
      <c r="S777" s="22"/>
      <c r="T777" s="22"/>
      <c r="U777" s="22"/>
    </row>
    <row r="778" spans="1:21" ht="12.75" customHeight="1" x14ac:dyDescent="0.2">
      <c r="A778" s="23"/>
      <c r="B778" s="23"/>
      <c r="C778" s="22"/>
      <c r="D778" s="22"/>
      <c r="E778" s="22"/>
      <c r="F778" s="22"/>
      <c r="G778" s="22"/>
      <c r="H778" s="22"/>
      <c r="I778" s="22"/>
      <c r="J778" s="22"/>
      <c r="K778" s="22"/>
      <c r="L778" s="22"/>
      <c r="M778" s="22"/>
      <c r="N778" s="22"/>
      <c r="O778" s="22"/>
      <c r="P778" s="22"/>
      <c r="Q778" s="22"/>
      <c r="R778" s="22"/>
      <c r="S778" s="22"/>
      <c r="T778" s="22"/>
      <c r="U778" s="22"/>
    </row>
    <row r="779" spans="1:21" ht="12.75" customHeight="1" x14ac:dyDescent="0.2">
      <c r="A779" s="23"/>
      <c r="B779" s="23"/>
      <c r="C779" s="22"/>
      <c r="D779" s="22"/>
      <c r="E779" s="22"/>
      <c r="F779" s="22"/>
      <c r="G779" s="22"/>
      <c r="H779" s="22"/>
      <c r="I779" s="22"/>
      <c r="J779" s="22"/>
      <c r="K779" s="22"/>
      <c r="L779" s="22"/>
      <c r="M779" s="22"/>
      <c r="N779" s="22"/>
      <c r="O779" s="22"/>
      <c r="P779" s="22"/>
      <c r="Q779" s="22"/>
      <c r="R779" s="22"/>
      <c r="S779" s="22"/>
      <c r="T779" s="22"/>
      <c r="U779" s="22"/>
    </row>
    <row r="780" spans="1:21" ht="12.75" customHeight="1" x14ac:dyDescent="0.2">
      <c r="A780" s="23"/>
      <c r="B780" s="23"/>
      <c r="C780" s="22"/>
      <c r="D780" s="22"/>
      <c r="E780" s="22"/>
      <c r="F780" s="22"/>
      <c r="G780" s="22"/>
      <c r="H780" s="22"/>
      <c r="I780" s="22"/>
      <c r="J780" s="22"/>
      <c r="K780" s="22"/>
      <c r="L780" s="22"/>
      <c r="M780" s="22"/>
      <c r="N780" s="22"/>
      <c r="O780" s="22"/>
      <c r="P780" s="22"/>
      <c r="Q780" s="22"/>
      <c r="R780" s="22"/>
      <c r="S780" s="22"/>
      <c r="T780" s="22"/>
      <c r="U780" s="22"/>
    </row>
    <row r="781" spans="1:21" ht="12.75" customHeight="1" x14ac:dyDescent="0.2">
      <c r="A781" s="23"/>
      <c r="B781" s="23"/>
      <c r="C781" s="22"/>
      <c r="D781" s="22"/>
      <c r="E781" s="22"/>
      <c r="F781" s="22"/>
      <c r="G781" s="22"/>
      <c r="H781" s="22"/>
      <c r="I781" s="22"/>
      <c r="J781" s="22"/>
      <c r="K781" s="22"/>
      <c r="L781" s="22"/>
      <c r="M781" s="22"/>
      <c r="N781" s="22"/>
      <c r="O781" s="22"/>
      <c r="P781" s="22"/>
      <c r="Q781" s="22"/>
      <c r="R781" s="22"/>
      <c r="S781" s="22"/>
      <c r="T781" s="22"/>
      <c r="U781" s="22"/>
    </row>
    <row r="782" spans="1:21" ht="12.75" customHeight="1" x14ac:dyDescent="0.2">
      <c r="A782" s="23"/>
      <c r="B782" s="23"/>
      <c r="C782" s="22"/>
      <c r="D782" s="22"/>
      <c r="E782" s="22"/>
      <c r="F782" s="22"/>
      <c r="G782" s="22"/>
      <c r="H782" s="22"/>
      <c r="I782" s="22"/>
      <c r="J782" s="22"/>
      <c r="K782" s="22"/>
      <c r="L782" s="22"/>
      <c r="M782" s="22"/>
      <c r="N782" s="22"/>
      <c r="O782" s="22"/>
      <c r="P782" s="22"/>
      <c r="Q782" s="22"/>
      <c r="R782" s="22"/>
      <c r="S782" s="22"/>
      <c r="T782" s="22"/>
      <c r="U782" s="22"/>
    </row>
    <row r="783" spans="1:21" ht="12.75" customHeight="1" x14ac:dyDescent="0.2">
      <c r="A783" s="23"/>
      <c r="B783" s="23"/>
      <c r="C783" s="22"/>
      <c r="D783" s="22"/>
      <c r="E783" s="22"/>
      <c r="F783" s="22"/>
      <c r="G783" s="22"/>
      <c r="H783" s="22"/>
      <c r="I783" s="22"/>
      <c r="J783" s="22"/>
      <c r="K783" s="22"/>
      <c r="L783" s="22"/>
      <c r="M783" s="22"/>
      <c r="N783" s="22"/>
      <c r="O783" s="22"/>
      <c r="P783" s="22"/>
      <c r="Q783" s="22"/>
      <c r="R783" s="22"/>
      <c r="S783" s="22"/>
      <c r="T783" s="22"/>
      <c r="U783" s="22"/>
    </row>
    <row r="784" spans="1:21" ht="12.75" customHeight="1" x14ac:dyDescent="0.2">
      <c r="A784" s="23"/>
      <c r="B784" s="23"/>
      <c r="C784" s="22"/>
      <c r="D784" s="22"/>
      <c r="E784" s="22"/>
      <c r="F784" s="22"/>
      <c r="G784" s="22"/>
      <c r="H784" s="22"/>
      <c r="I784" s="22"/>
      <c r="J784" s="22"/>
      <c r="K784" s="22"/>
      <c r="L784" s="22"/>
      <c r="M784" s="22"/>
      <c r="N784" s="22"/>
      <c r="O784" s="22"/>
      <c r="P784" s="22"/>
      <c r="Q784" s="22"/>
      <c r="R784" s="22"/>
      <c r="S784" s="22"/>
      <c r="T784" s="22"/>
      <c r="U784" s="22"/>
    </row>
    <row r="785" spans="1:21" ht="12.75" customHeight="1" x14ac:dyDescent="0.2">
      <c r="A785" s="23"/>
      <c r="B785" s="23"/>
      <c r="C785" s="22"/>
      <c r="D785" s="22"/>
      <c r="E785" s="22"/>
      <c r="F785" s="22"/>
      <c r="G785" s="22"/>
      <c r="H785" s="22"/>
      <c r="I785" s="22"/>
      <c r="J785" s="22"/>
      <c r="K785" s="22"/>
      <c r="L785" s="22"/>
      <c r="M785" s="22"/>
      <c r="N785" s="22"/>
      <c r="O785" s="22"/>
      <c r="P785" s="22"/>
      <c r="Q785" s="22"/>
      <c r="R785" s="22"/>
      <c r="S785" s="22"/>
      <c r="T785" s="22"/>
      <c r="U785" s="22"/>
    </row>
    <row r="786" spans="1:21" ht="12.75" customHeight="1" x14ac:dyDescent="0.2">
      <c r="A786" s="23"/>
      <c r="B786" s="23"/>
      <c r="C786" s="22"/>
      <c r="D786" s="22"/>
      <c r="E786" s="22"/>
      <c r="F786" s="22"/>
      <c r="G786" s="22"/>
      <c r="H786" s="22"/>
      <c r="I786" s="22"/>
      <c r="J786" s="22"/>
      <c r="K786" s="22"/>
      <c r="L786" s="22"/>
      <c r="M786" s="22"/>
      <c r="N786" s="22"/>
      <c r="O786" s="22"/>
      <c r="P786" s="22"/>
      <c r="Q786" s="22"/>
      <c r="R786" s="22"/>
      <c r="S786" s="22"/>
      <c r="T786" s="22"/>
      <c r="U786" s="22"/>
    </row>
    <row r="787" spans="1:21" ht="12.75" customHeight="1" x14ac:dyDescent="0.2">
      <c r="A787" s="23"/>
      <c r="B787" s="23"/>
      <c r="C787" s="22"/>
      <c r="D787" s="22"/>
      <c r="E787" s="22"/>
      <c r="F787" s="22"/>
      <c r="G787" s="22"/>
      <c r="H787" s="22"/>
      <c r="I787" s="22"/>
      <c r="J787" s="22"/>
      <c r="K787" s="22"/>
      <c r="L787" s="22"/>
      <c r="M787" s="22"/>
      <c r="N787" s="22"/>
      <c r="O787" s="22"/>
      <c r="P787" s="22"/>
      <c r="Q787" s="22"/>
      <c r="R787" s="22"/>
      <c r="S787" s="22"/>
      <c r="T787" s="22"/>
      <c r="U787" s="22"/>
    </row>
    <row r="788" spans="1:21" ht="12.75" customHeight="1" x14ac:dyDescent="0.2">
      <c r="A788" s="23"/>
      <c r="B788" s="23"/>
      <c r="C788" s="22"/>
      <c r="D788" s="22"/>
      <c r="E788" s="22"/>
      <c r="F788" s="22"/>
      <c r="G788" s="22"/>
      <c r="H788" s="22"/>
      <c r="I788" s="22"/>
      <c r="J788" s="22"/>
      <c r="K788" s="22"/>
      <c r="L788" s="22"/>
      <c r="M788" s="22"/>
      <c r="N788" s="22"/>
      <c r="O788" s="22"/>
      <c r="P788" s="22"/>
      <c r="Q788" s="22"/>
      <c r="R788" s="22"/>
      <c r="S788" s="22"/>
      <c r="T788" s="22"/>
      <c r="U788" s="22"/>
    </row>
    <row r="789" spans="1:21" ht="12.75" customHeight="1" x14ac:dyDescent="0.2">
      <c r="A789" s="23"/>
      <c r="B789" s="23"/>
      <c r="C789" s="22"/>
      <c r="D789" s="22"/>
      <c r="E789" s="22"/>
      <c r="F789" s="22"/>
      <c r="G789" s="22"/>
      <c r="H789" s="22"/>
      <c r="I789" s="22"/>
      <c r="J789" s="22"/>
      <c r="K789" s="22"/>
      <c r="L789" s="22"/>
      <c r="M789" s="22"/>
      <c r="N789" s="22"/>
      <c r="O789" s="22"/>
      <c r="P789" s="22"/>
      <c r="Q789" s="22"/>
      <c r="R789" s="22"/>
      <c r="S789" s="22"/>
      <c r="T789" s="22"/>
      <c r="U789" s="22"/>
    </row>
    <row r="790" spans="1:21" ht="12.75" customHeight="1" x14ac:dyDescent="0.2">
      <c r="A790" s="23"/>
      <c r="B790" s="23"/>
      <c r="C790" s="22"/>
      <c r="D790" s="22"/>
      <c r="E790" s="22"/>
      <c r="F790" s="22"/>
      <c r="G790" s="22"/>
      <c r="H790" s="22"/>
      <c r="I790" s="22"/>
      <c r="J790" s="22"/>
      <c r="K790" s="22"/>
      <c r="L790" s="22"/>
      <c r="M790" s="22"/>
      <c r="N790" s="22"/>
      <c r="O790" s="22"/>
      <c r="P790" s="22"/>
      <c r="Q790" s="22"/>
      <c r="R790" s="22"/>
      <c r="S790" s="22"/>
      <c r="T790" s="22"/>
      <c r="U790" s="22"/>
    </row>
    <row r="791" spans="1:21" ht="12.75" customHeight="1" x14ac:dyDescent="0.2">
      <c r="A791" s="23"/>
      <c r="B791" s="23"/>
      <c r="C791" s="22"/>
      <c r="D791" s="22"/>
      <c r="E791" s="22"/>
      <c r="F791" s="22"/>
      <c r="G791" s="22"/>
      <c r="H791" s="22"/>
      <c r="I791" s="22"/>
      <c r="J791" s="22"/>
      <c r="K791" s="22"/>
      <c r="L791" s="22"/>
      <c r="M791" s="22"/>
      <c r="N791" s="22"/>
      <c r="O791" s="22"/>
      <c r="P791" s="22"/>
      <c r="Q791" s="22"/>
      <c r="R791" s="22"/>
      <c r="S791" s="22"/>
      <c r="T791" s="22"/>
      <c r="U791" s="22"/>
    </row>
    <row r="792" spans="1:21" ht="12.75" customHeight="1" x14ac:dyDescent="0.2">
      <c r="A792" s="23"/>
      <c r="B792" s="23"/>
      <c r="C792" s="22"/>
      <c r="D792" s="22"/>
      <c r="E792" s="22"/>
      <c r="F792" s="22"/>
      <c r="G792" s="22"/>
      <c r="H792" s="22"/>
      <c r="I792" s="22"/>
      <c r="J792" s="22"/>
      <c r="K792" s="22"/>
      <c r="L792" s="22"/>
      <c r="M792" s="22"/>
      <c r="N792" s="22"/>
      <c r="O792" s="22"/>
      <c r="P792" s="22"/>
      <c r="Q792" s="22"/>
      <c r="R792" s="22"/>
      <c r="S792" s="22"/>
      <c r="T792" s="22"/>
      <c r="U792" s="22"/>
    </row>
    <row r="793" spans="1:21" ht="12.75" customHeight="1" x14ac:dyDescent="0.2">
      <c r="A793" s="23"/>
      <c r="B793" s="23"/>
      <c r="C793" s="22"/>
      <c r="D793" s="22"/>
      <c r="E793" s="22"/>
      <c r="F793" s="22"/>
      <c r="G793" s="22"/>
      <c r="H793" s="22"/>
      <c r="I793" s="22"/>
      <c r="J793" s="22"/>
      <c r="K793" s="22"/>
      <c r="L793" s="22"/>
      <c r="M793" s="22"/>
      <c r="N793" s="22"/>
      <c r="O793" s="22"/>
      <c r="P793" s="22"/>
      <c r="Q793" s="22"/>
      <c r="R793" s="22"/>
      <c r="S793" s="22"/>
      <c r="T793" s="22"/>
      <c r="U793" s="22"/>
    </row>
    <row r="794" spans="1:21" ht="12.75" customHeight="1" x14ac:dyDescent="0.2">
      <c r="A794" s="23"/>
      <c r="B794" s="23"/>
      <c r="C794" s="22"/>
      <c r="D794" s="22"/>
      <c r="E794" s="22"/>
      <c r="F794" s="22"/>
      <c r="G794" s="22"/>
      <c r="H794" s="22"/>
      <c r="I794" s="22"/>
      <c r="J794" s="22"/>
      <c r="K794" s="22"/>
      <c r="L794" s="22"/>
      <c r="M794" s="22"/>
      <c r="N794" s="22"/>
      <c r="O794" s="22"/>
      <c r="P794" s="22"/>
      <c r="Q794" s="22"/>
      <c r="R794" s="22"/>
      <c r="S794" s="22"/>
      <c r="T794" s="22"/>
      <c r="U794" s="22"/>
    </row>
    <row r="795" spans="1:21" ht="12.75" customHeight="1" x14ac:dyDescent="0.2">
      <c r="A795" s="23"/>
      <c r="B795" s="23"/>
      <c r="C795" s="22"/>
      <c r="D795" s="22"/>
      <c r="E795" s="22"/>
      <c r="F795" s="22"/>
      <c r="G795" s="22"/>
      <c r="H795" s="22"/>
      <c r="I795" s="22"/>
      <c r="J795" s="22"/>
      <c r="K795" s="22"/>
      <c r="L795" s="22"/>
      <c r="M795" s="22"/>
      <c r="N795" s="22"/>
      <c r="O795" s="22"/>
      <c r="P795" s="22"/>
      <c r="Q795" s="22"/>
      <c r="R795" s="22"/>
      <c r="S795" s="22"/>
      <c r="T795" s="22"/>
      <c r="U795" s="22"/>
    </row>
    <row r="796" spans="1:21" ht="12.75" customHeight="1" x14ac:dyDescent="0.2">
      <c r="A796" s="23"/>
      <c r="B796" s="23"/>
      <c r="C796" s="22"/>
      <c r="D796" s="22"/>
      <c r="E796" s="22"/>
      <c r="F796" s="22"/>
      <c r="G796" s="22"/>
      <c r="H796" s="22"/>
      <c r="I796" s="22"/>
      <c r="J796" s="22"/>
      <c r="K796" s="22"/>
      <c r="L796" s="22"/>
      <c r="M796" s="22"/>
      <c r="N796" s="22"/>
      <c r="O796" s="22"/>
      <c r="P796" s="22"/>
      <c r="Q796" s="22"/>
      <c r="R796" s="22"/>
      <c r="S796" s="22"/>
      <c r="T796" s="22"/>
      <c r="U796" s="22"/>
    </row>
    <row r="797" spans="1:21" ht="12.75" customHeight="1" x14ac:dyDescent="0.2">
      <c r="A797" s="23"/>
      <c r="B797" s="23"/>
      <c r="C797" s="22"/>
      <c r="D797" s="22"/>
      <c r="E797" s="22"/>
      <c r="F797" s="22"/>
      <c r="G797" s="22"/>
      <c r="H797" s="22"/>
      <c r="I797" s="22"/>
      <c r="J797" s="22"/>
      <c r="K797" s="22"/>
      <c r="L797" s="22"/>
      <c r="M797" s="22"/>
      <c r="N797" s="22"/>
      <c r="O797" s="22"/>
      <c r="P797" s="22"/>
      <c r="Q797" s="22"/>
      <c r="R797" s="22"/>
      <c r="S797" s="22"/>
      <c r="T797" s="22"/>
      <c r="U797" s="22"/>
    </row>
    <row r="798" spans="1:21" ht="12.75" customHeight="1" x14ac:dyDescent="0.2">
      <c r="A798" s="23"/>
      <c r="B798" s="23"/>
      <c r="C798" s="22"/>
      <c r="D798" s="22"/>
      <c r="E798" s="22"/>
      <c r="F798" s="22"/>
      <c r="G798" s="22"/>
      <c r="H798" s="22"/>
      <c r="I798" s="22"/>
      <c r="J798" s="22"/>
      <c r="K798" s="22"/>
      <c r="L798" s="22"/>
      <c r="M798" s="22"/>
      <c r="N798" s="22"/>
      <c r="O798" s="22"/>
      <c r="P798" s="22"/>
      <c r="Q798" s="22"/>
      <c r="R798" s="22"/>
      <c r="S798" s="22"/>
      <c r="T798" s="22"/>
      <c r="U798" s="22"/>
    </row>
    <row r="799" spans="1:21" ht="12.75" customHeight="1" x14ac:dyDescent="0.2">
      <c r="A799" s="23"/>
      <c r="B799" s="23"/>
      <c r="C799" s="22"/>
      <c r="D799" s="22"/>
      <c r="E799" s="22"/>
      <c r="F799" s="22"/>
      <c r="G799" s="22"/>
      <c r="H799" s="22"/>
      <c r="I799" s="22"/>
      <c r="J799" s="22"/>
      <c r="K799" s="22"/>
      <c r="L799" s="22"/>
      <c r="M799" s="22"/>
      <c r="N799" s="22"/>
      <c r="O799" s="22"/>
      <c r="P799" s="22"/>
      <c r="Q799" s="22"/>
      <c r="R799" s="22"/>
      <c r="S799" s="22"/>
      <c r="T799" s="22"/>
      <c r="U799" s="22"/>
    </row>
    <row r="800" spans="1:21" ht="12.75" customHeight="1" x14ac:dyDescent="0.2">
      <c r="A800" s="23"/>
      <c r="B800" s="23"/>
      <c r="C800" s="22"/>
      <c r="D800" s="22"/>
      <c r="E800" s="22"/>
      <c r="F800" s="22"/>
      <c r="G800" s="22"/>
      <c r="H800" s="22"/>
      <c r="I800" s="22"/>
      <c r="J800" s="22"/>
      <c r="K800" s="22"/>
      <c r="L800" s="22"/>
      <c r="M800" s="22"/>
      <c r="N800" s="22"/>
      <c r="O800" s="22"/>
      <c r="P800" s="22"/>
      <c r="Q800" s="22"/>
      <c r="R800" s="22"/>
      <c r="S800" s="22"/>
      <c r="T800" s="22"/>
      <c r="U800" s="22"/>
    </row>
    <row r="801" spans="1:21" ht="12.75" customHeight="1" x14ac:dyDescent="0.2">
      <c r="A801" s="23"/>
      <c r="B801" s="23"/>
      <c r="C801" s="22"/>
      <c r="D801" s="22"/>
      <c r="E801" s="22"/>
      <c r="F801" s="22"/>
      <c r="G801" s="22"/>
      <c r="H801" s="22"/>
      <c r="I801" s="22"/>
      <c r="J801" s="22"/>
      <c r="K801" s="22"/>
      <c r="L801" s="22"/>
      <c r="M801" s="22"/>
      <c r="N801" s="22"/>
      <c r="O801" s="22"/>
      <c r="P801" s="22"/>
      <c r="Q801" s="22"/>
      <c r="R801" s="22"/>
      <c r="S801" s="22"/>
      <c r="T801" s="22"/>
      <c r="U801" s="22"/>
    </row>
    <row r="802" spans="1:21" ht="12.75" customHeight="1" x14ac:dyDescent="0.2">
      <c r="A802" s="23"/>
      <c r="B802" s="23"/>
      <c r="C802" s="22"/>
      <c r="D802" s="22"/>
      <c r="E802" s="22"/>
      <c r="F802" s="22"/>
      <c r="G802" s="22"/>
      <c r="H802" s="22"/>
      <c r="I802" s="22"/>
      <c r="J802" s="22"/>
      <c r="K802" s="22"/>
      <c r="L802" s="22"/>
      <c r="M802" s="22"/>
      <c r="N802" s="22"/>
      <c r="O802" s="22"/>
      <c r="P802" s="22"/>
      <c r="Q802" s="22"/>
      <c r="R802" s="22"/>
      <c r="S802" s="22"/>
      <c r="T802" s="22"/>
      <c r="U802" s="22"/>
    </row>
    <row r="803" spans="1:21" ht="12.75" customHeight="1" x14ac:dyDescent="0.2">
      <c r="A803" s="23"/>
      <c r="B803" s="23"/>
      <c r="C803" s="22"/>
      <c r="D803" s="22"/>
      <c r="E803" s="22"/>
      <c r="F803" s="22"/>
      <c r="G803" s="22"/>
      <c r="H803" s="22"/>
      <c r="I803" s="22"/>
      <c r="J803" s="22"/>
      <c r="K803" s="22"/>
      <c r="L803" s="22"/>
      <c r="M803" s="22"/>
      <c r="N803" s="22"/>
      <c r="O803" s="22"/>
      <c r="P803" s="22"/>
      <c r="Q803" s="22"/>
      <c r="R803" s="22"/>
      <c r="S803" s="22"/>
      <c r="T803" s="22"/>
      <c r="U803" s="22"/>
    </row>
    <row r="804" spans="1:21" ht="12.75" customHeight="1" x14ac:dyDescent="0.2">
      <c r="A804" s="23"/>
      <c r="B804" s="23"/>
      <c r="C804" s="22"/>
      <c r="D804" s="22"/>
      <c r="E804" s="22"/>
      <c r="F804" s="22"/>
      <c r="G804" s="22"/>
      <c r="H804" s="22"/>
      <c r="I804" s="22"/>
      <c r="J804" s="22"/>
      <c r="K804" s="22"/>
      <c r="L804" s="22"/>
      <c r="M804" s="22"/>
      <c r="N804" s="22"/>
      <c r="O804" s="22"/>
      <c r="P804" s="22"/>
      <c r="Q804" s="22"/>
      <c r="R804" s="22"/>
      <c r="S804" s="22"/>
      <c r="T804" s="22"/>
      <c r="U804" s="22"/>
    </row>
    <row r="805" spans="1:21" ht="12.75" customHeight="1" x14ac:dyDescent="0.2">
      <c r="A805" s="23"/>
      <c r="B805" s="23"/>
      <c r="C805" s="22"/>
      <c r="D805" s="22"/>
      <c r="E805" s="22"/>
      <c r="F805" s="22"/>
      <c r="G805" s="22"/>
      <c r="H805" s="22"/>
      <c r="I805" s="22"/>
      <c r="J805" s="22"/>
      <c r="K805" s="22"/>
      <c r="L805" s="22"/>
      <c r="M805" s="22"/>
      <c r="N805" s="22"/>
      <c r="O805" s="22"/>
      <c r="P805" s="22"/>
      <c r="Q805" s="22"/>
      <c r="R805" s="22"/>
      <c r="S805" s="22"/>
      <c r="T805" s="22"/>
      <c r="U805" s="22"/>
    </row>
    <row r="806" spans="1:21" ht="12.75" customHeight="1" x14ac:dyDescent="0.2">
      <c r="A806" s="23"/>
      <c r="B806" s="23"/>
      <c r="C806" s="22"/>
      <c r="D806" s="22"/>
      <c r="E806" s="22"/>
      <c r="F806" s="22"/>
      <c r="G806" s="22"/>
      <c r="H806" s="22"/>
      <c r="I806" s="22"/>
      <c r="J806" s="22"/>
      <c r="K806" s="22"/>
      <c r="L806" s="22"/>
      <c r="M806" s="22"/>
      <c r="N806" s="22"/>
      <c r="O806" s="22"/>
      <c r="P806" s="22"/>
      <c r="Q806" s="22"/>
      <c r="R806" s="22"/>
      <c r="S806" s="22"/>
      <c r="T806" s="22"/>
      <c r="U806" s="22"/>
    </row>
    <row r="807" spans="1:21" ht="12.75" customHeight="1" x14ac:dyDescent="0.2">
      <c r="A807" s="23"/>
      <c r="B807" s="23"/>
      <c r="C807" s="22"/>
      <c r="D807" s="22"/>
      <c r="E807" s="22"/>
      <c r="F807" s="22"/>
      <c r="G807" s="22"/>
      <c r="H807" s="22"/>
      <c r="I807" s="22"/>
      <c r="J807" s="22"/>
      <c r="K807" s="22"/>
      <c r="L807" s="22"/>
      <c r="M807" s="22"/>
      <c r="N807" s="22"/>
      <c r="O807" s="22"/>
      <c r="P807" s="22"/>
      <c r="Q807" s="22"/>
      <c r="R807" s="22"/>
      <c r="S807" s="22"/>
      <c r="T807" s="22"/>
      <c r="U807" s="22"/>
    </row>
    <row r="808" spans="1:21" ht="12.75" customHeight="1" x14ac:dyDescent="0.2">
      <c r="A808" s="23"/>
      <c r="B808" s="23"/>
      <c r="C808" s="22"/>
      <c r="D808" s="22"/>
      <c r="E808" s="22"/>
      <c r="F808" s="22"/>
      <c r="G808" s="22"/>
      <c r="H808" s="22"/>
      <c r="I808" s="22"/>
      <c r="J808" s="22"/>
      <c r="K808" s="22"/>
      <c r="L808" s="22"/>
      <c r="M808" s="22"/>
      <c r="N808" s="22"/>
      <c r="O808" s="22"/>
      <c r="P808" s="22"/>
      <c r="Q808" s="22"/>
      <c r="R808" s="22"/>
      <c r="S808" s="22"/>
      <c r="T808" s="22"/>
      <c r="U808" s="22"/>
    </row>
    <row r="809" spans="1:21" ht="12.75" customHeight="1" x14ac:dyDescent="0.2">
      <c r="A809" s="23"/>
      <c r="B809" s="23"/>
      <c r="C809" s="22"/>
      <c r="D809" s="22"/>
      <c r="E809" s="22"/>
      <c r="F809" s="22"/>
      <c r="G809" s="22"/>
      <c r="H809" s="22"/>
      <c r="I809" s="22"/>
      <c r="J809" s="22"/>
      <c r="K809" s="22"/>
      <c r="L809" s="22"/>
      <c r="M809" s="22"/>
      <c r="N809" s="22"/>
      <c r="O809" s="22"/>
      <c r="P809" s="22"/>
      <c r="Q809" s="22"/>
      <c r="R809" s="22"/>
      <c r="S809" s="22"/>
      <c r="T809" s="22"/>
      <c r="U809" s="22"/>
    </row>
    <row r="810" spans="1:21" ht="12.75" customHeight="1" x14ac:dyDescent="0.2">
      <c r="A810" s="23"/>
      <c r="B810" s="23"/>
      <c r="C810" s="22"/>
      <c r="D810" s="22"/>
      <c r="E810" s="22"/>
      <c r="F810" s="22"/>
      <c r="G810" s="22"/>
      <c r="H810" s="22"/>
      <c r="I810" s="22"/>
      <c r="J810" s="22"/>
      <c r="K810" s="22"/>
      <c r="L810" s="22"/>
      <c r="M810" s="22"/>
      <c r="N810" s="22"/>
      <c r="O810" s="22"/>
      <c r="P810" s="22"/>
      <c r="Q810" s="22"/>
      <c r="R810" s="22"/>
      <c r="S810" s="22"/>
      <c r="T810" s="22"/>
      <c r="U810" s="22"/>
    </row>
    <row r="811" spans="1:21" ht="12.75" customHeight="1" x14ac:dyDescent="0.2">
      <c r="A811" s="23"/>
      <c r="B811" s="23"/>
      <c r="C811" s="22"/>
      <c r="D811" s="22"/>
      <c r="E811" s="22"/>
      <c r="F811" s="22"/>
      <c r="G811" s="22"/>
      <c r="H811" s="22"/>
      <c r="I811" s="22"/>
      <c r="J811" s="22"/>
      <c r="K811" s="22"/>
      <c r="L811" s="22"/>
      <c r="M811" s="22"/>
      <c r="N811" s="22"/>
      <c r="O811" s="22"/>
      <c r="P811" s="22"/>
      <c r="Q811" s="22"/>
      <c r="R811" s="22"/>
      <c r="S811" s="22"/>
      <c r="T811" s="22"/>
      <c r="U811" s="22"/>
    </row>
    <row r="812" spans="1:21" ht="12.75" customHeight="1" x14ac:dyDescent="0.2">
      <c r="A812" s="23"/>
      <c r="B812" s="23"/>
      <c r="C812" s="22"/>
      <c r="D812" s="22"/>
      <c r="E812" s="22"/>
      <c r="F812" s="22"/>
      <c r="G812" s="22"/>
      <c r="H812" s="22"/>
      <c r="I812" s="22"/>
      <c r="J812" s="22"/>
      <c r="K812" s="22"/>
      <c r="L812" s="22"/>
      <c r="M812" s="22"/>
      <c r="N812" s="22"/>
      <c r="O812" s="22"/>
      <c r="P812" s="22"/>
      <c r="Q812" s="22"/>
      <c r="R812" s="22"/>
      <c r="S812" s="22"/>
      <c r="T812" s="22"/>
      <c r="U812" s="22"/>
    </row>
    <row r="813" spans="1:21" ht="12.75" customHeight="1" x14ac:dyDescent="0.2">
      <c r="A813" s="23"/>
      <c r="B813" s="23"/>
      <c r="C813" s="22"/>
      <c r="D813" s="22"/>
      <c r="E813" s="22"/>
      <c r="F813" s="22"/>
      <c r="G813" s="22"/>
      <c r="H813" s="22"/>
      <c r="I813" s="22"/>
      <c r="J813" s="22"/>
      <c r="K813" s="22"/>
      <c r="L813" s="22"/>
      <c r="M813" s="22"/>
      <c r="N813" s="22"/>
      <c r="O813" s="22"/>
      <c r="P813" s="22"/>
      <c r="Q813" s="22"/>
      <c r="R813" s="22"/>
      <c r="S813" s="22"/>
      <c r="T813" s="22"/>
      <c r="U813" s="22"/>
    </row>
    <row r="814" spans="1:21" ht="12.75" customHeight="1" x14ac:dyDescent="0.2">
      <c r="A814" s="23"/>
      <c r="B814" s="23"/>
      <c r="C814" s="22"/>
      <c r="D814" s="22"/>
      <c r="E814" s="22"/>
      <c r="F814" s="22"/>
      <c r="G814" s="22"/>
      <c r="H814" s="22"/>
      <c r="I814" s="22"/>
      <c r="J814" s="22"/>
      <c r="K814" s="22"/>
      <c r="L814" s="22"/>
      <c r="M814" s="22"/>
      <c r="N814" s="22"/>
      <c r="O814" s="22"/>
      <c r="P814" s="22"/>
      <c r="Q814" s="22"/>
      <c r="R814" s="22"/>
      <c r="S814" s="22"/>
      <c r="T814" s="22"/>
      <c r="U814" s="22"/>
    </row>
    <row r="815" spans="1:21" ht="12.75" customHeight="1" x14ac:dyDescent="0.2">
      <c r="A815" s="23"/>
      <c r="B815" s="23"/>
      <c r="C815" s="22"/>
      <c r="D815" s="22"/>
      <c r="E815" s="22"/>
      <c r="F815" s="22"/>
      <c r="G815" s="22"/>
      <c r="H815" s="22"/>
      <c r="I815" s="22"/>
      <c r="J815" s="22"/>
      <c r="K815" s="22"/>
      <c r="L815" s="22"/>
      <c r="M815" s="22"/>
      <c r="N815" s="22"/>
      <c r="O815" s="22"/>
      <c r="P815" s="22"/>
      <c r="Q815" s="22"/>
      <c r="R815" s="22"/>
      <c r="S815" s="22"/>
      <c r="T815" s="22"/>
      <c r="U815" s="22"/>
    </row>
    <row r="816" spans="1:21" ht="12.75" customHeight="1" x14ac:dyDescent="0.2">
      <c r="A816" s="23"/>
      <c r="B816" s="23"/>
      <c r="C816" s="22"/>
      <c r="D816" s="22"/>
      <c r="E816" s="22"/>
      <c r="F816" s="22"/>
      <c r="G816" s="22"/>
      <c r="H816" s="22"/>
      <c r="I816" s="22"/>
      <c r="J816" s="22"/>
      <c r="K816" s="22"/>
      <c r="L816" s="22"/>
      <c r="M816" s="22"/>
      <c r="N816" s="22"/>
      <c r="O816" s="22"/>
      <c r="P816" s="22"/>
      <c r="Q816" s="22"/>
      <c r="R816" s="22"/>
      <c r="S816" s="22"/>
      <c r="T816" s="22"/>
      <c r="U816" s="22"/>
    </row>
    <row r="817" spans="1:21" ht="12.75" customHeight="1" x14ac:dyDescent="0.2">
      <c r="A817" s="23"/>
      <c r="B817" s="23"/>
      <c r="C817" s="22"/>
      <c r="D817" s="22"/>
      <c r="E817" s="22"/>
      <c r="F817" s="22"/>
      <c r="G817" s="22"/>
      <c r="H817" s="22"/>
      <c r="I817" s="22"/>
      <c r="J817" s="22"/>
      <c r="K817" s="22"/>
      <c r="L817" s="22"/>
      <c r="M817" s="22"/>
      <c r="N817" s="22"/>
      <c r="O817" s="22"/>
      <c r="P817" s="22"/>
      <c r="Q817" s="22"/>
      <c r="R817" s="22"/>
      <c r="S817" s="22"/>
      <c r="T817" s="22"/>
      <c r="U817" s="22"/>
    </row>
    <row r="818" spans="1:21" ht="12.75" customHeight="1" x14ac:dyDescent="0.2">
      <c r="A818" s="23"/>
      <c r="B818" s="23"/>
      <c r="C818" s="22"/>
      <c r="D818" s="22"/>
      <c r="E818" s="22"/>
      <c r="F818" s="22"/>
      <c r="G818" s="22"/>
      <c r="H818" s="22"/>
      <c r="I818" s="22"/>
      <c r="J818" s="22"/>
      <c r="K818" s="22"/>
      <c r="L818" s="22"/>
      <c r="M818" s="22"/>
      <c r="N818" s="22"/>
      <c r="O818" s="22"/>
      <c r="P818" s="22"/>
      <c r="Q818" s="22"/>
      <c r="R818" s="22"/>
      <c r="S818" s="22"/>
      <c r="T818" s="22"/>
      <c r="U818" s="22"/>
    </row>
    <row r="819" spans="1:21" ht="12.75" customHeight="1" x14ac:dyDescent="0.2">
      <c r="A819" s="23"/>
      <c r="B819" s="23"/>
      <c r="C819" s="22"/>
      <c r="D819" s="22"/>
      <c r="E819" s="22"/>
      <c r="F819" s="22"/>
      <c r="G819" s="22"/>
      <c r="H819" s="22"/>
      <c r="I819" s="22"/>
      <c r="J819" s="22"/>
      <c r="K819" s="22"/>
      <c r="L819" s="22"/>
      <c r="M819" s="22"/>
      <c r="N819" s="22"/>
      <c r="O819" s="22"/>
      <c r="P819" s="22"/>
      <c r="Q819" s="22"/>
      <c r="R819" s="22"/>
      <c r="S819" s="22"/>
      <c r="T819" s="22"/>
      <c r="U819" s="22"/>
    </row>
    <row r="820" spans="1:21" ht="12.75" customHeight="1" x14ac:dyDescent="0.2">
      <c r="A820" s="23"/>
      <c r="B820" s="23"/>
      <c r="C820" s="22"/>
      <c r="D820" s="22"/>
      <c r="E820" s="22"/>
      <c r="F820" s="22"/>
      <c r="G820" s="22"/>
      <c r="H820" s="22"/>
      <c r="I820" s="22"/>
      <c r="J820" s="22"/>
      <c r="K820" s="22"/>
      <c r="L820" s="22"/>
      <c r="M820" s="22"/>
      <c r="N820" s="22"/>
      <c r="O820" s="22"/>
      <c r="P820" s="22"/>
      <c r="Q820" s="22"/>
      <c r="R820" s="22"/>
      <c r="S820" s="22"/>
      <c r="T820" s="22"/>
      <c r="U820" s="22"/>
    </row>
    <row r="821" spans="1:21" ht="12.75" customHeight="1" x14ac:dyDescent="0.2">
      <c r="A821" s="23"/>
      <c r="B821" s="23"/>
      <c r="C821" s="22"/>
      <c r="D821" s="22"/>
      <c r="E821" s="22"/>
      <c r="F821" s="22"/>
      <c r="G821" s="22"/>
      <c r="H821" s="22"/>
      <c r="I821" s="22"/>
      <c r="J821" s="22"/>
      <c r="K821" s="22"/>
      <c r="L821" s="22"/>
      <c r="M821" s="22"/>
      <c r="N821" s="22"/>
      <c r="O821" s="22"/>
      <c r="P821" s="22"/>
      <c r="Q821" s="22"/>
      <c r="R821" s="22"/>
      <c r="S821" s="22"/>
      <c r="T821" s="22"/>
      <c r="U821" s="22"/>
    </row>
    <row r="822" spans="1:21" ht="12.75" customHeight="1" x14ac:dyDescent="0.2">
      <c r="A822" s="23"/>
      <c r="B822" s="23"/>
      <c r="C822" s="22"/>
      <c r="D822" s="22"/>
      <c r="E822" s="22"/>
      <c r="F822" s="22"/>
      <c r="G822" s="22"/>
      <c r="H822" s="22"/>
      <c r="I822" s="22"/>
      <c r="J822" s="22"/>
      <c r="K822" s="22"/>
      <c r="L822" s="22"/>
      <c r="M822" s="22"/>
      <c r="N822" s="22"/>
      <c r="O822" s="22"/>
      <c r="P822" s="22"/>
      <c r="Q822" s="22"/>
      <c r="R822" s="22"/>
      <c r="S822" s="22"/>
      <c r="T822" s="22"/>
      <c r="U822" s="22"/>
    </row>
    <row r="823" spans="1:21" ht="12.75" customHeight="1" x14ac:dyDescent="0.2">
      <c r="A823" s="23"/>
      <c r="B823" s="23"/>
      <c r="C823" s="22"/>
      <c r="D823" s="22"/>
      <c r="E823" s="22"/>
      <c r="F823" s="22"/>
      <c r="G823" s="22"/>
      <c r="H823" s="22"/>
      <c r="I823" s="22"/>
      <c r="J823" s="22"/>
      <c r="K823" s="22"/>
      <c r="L823" s="22"/>
      <c r="M823" s="22"/>
      <c r="N823" s="22"/>
      <c r="O823" s="22"/>
      <c r="P823" s="22"/>
      <c r="Q823" s="22"/>
      <c r="R823" s="22"/>
      <c r="S823" s="22"/>
      <c r="T823" s="22"/>
      <c r="U823" s="22"/>
    </row>
    <row r="824" spans="1:21" ht="12.75" customHeight="1" x14ac:dyDescent="0.2">
      <c r="A824" s="23"/>
      <c r="B824" s="23"/>
      <c r="C824" s="22"/>
      <c r="D824" s="22"/>
      <c r="E824" s="22"/>
      <c r="F824" s="22"/>
      <c r="G824" s="22"/>
      <c r="H824" s="22"/>
      <c r="I824" s="22"/>
      <c r="J824" s="22"/>
      <c r="K824" s="22"/>
      <c r="L824" s="22"/>
      <c r="M824" s="22"/>
      <c r="N824" s="22"/>
      <c r="O824" s="22"/>
      <c r="P824" s="22"/>
      <c r="Q824" s="22"/>
      <c r="R824" s="22"/>
      <c r="S824" s="22"/>
      <c r="T824" s="22"/>
      <c r="U824" s="22"/>
    </row>
    <row r="825" spans="1:21" ht="12.75" customHeight="1" x14ac:dyDescent="0.2">
      <c r="A825" s="23"/>
      <c r="B825" s="23"/>
      <c r="C825" s="22"/>
      <c r="D825" s="22"/>
      <c r="E825" s="22"/>
      <c r="F825" s="22"/>
      <c r="G825" s="22"/>
      <c r="H825" s="22"/>
      <c r="I825" s="22"/>
      <c r="J825" s="22"/>
      <c r="K825" s="22"/>
      <c r="L825" s="22"/>
      <c r="M825" s="22"/>
      <c r="N825" s="22"/>
      <c r="O825" s="22"/>
      <c r="P825" s="22"/>
      <c r="Q825" s="22"/>
      <c r="R825" s="22"/>
      <c r="S825" s="22"/>
      <c r="T825" s="22"/>
      <c r="U825" s="22"/>
    </row>
    <row r="826" spans="1:21" ht="12.75" customHeight="1" x14ac:dyDescent="0.2">
      <c r="A826" s="23"/>
      <c r="B826" s="23"/>
      <c r="C826" s="22"/>
      <c r="D826" s="22"/>
      <c r="E826" s="22"/>
      <c r="F826" s="22"/>
      <c r="G826" s="22"/>
      <c r="H826" s="22"/>
      <c r="I826" s="22"/>
      <c r="J826" s="22"/>
      <c r="K826" s="22"/>
      <c r="L826" s="22"/>
      <c r="M826" s="22"/>
      <c r="N826" s="22"/>
      <c r="O826" s="22"/>
      <c r="P826" s="22"/>
      <c r="Q826" s="22"/>
      <c r="R826" s="22"/>
      <c r="S826" s="22"/>
      <c r="T826" s="22"/>
      <c r="U826" s="22"/>
    </row>
    <row r="827" spans="1:21" ht="12.75" customHeight="1" x14ac:dyDescent="0.2">
      <c r="A827" s="23"/>
      <c r="B827" s="23"/>
      <c r="C827" s="22"/>
      <c r="D827" s="22"/>
      <c r="E827" s="22"/>
      <c r="F827" s="22"/>
      <c r="G827" s="22"/>
      <c r="H827" s="22"/>
      <c r="I827" s="22"/>
      <c r="J827" s="22"/>
      <c r="K827" s="22"/>
      <c r="L827" s="22"/>
      <c r="M827" s="22"/>
      <c r="N827" s="22"/>
      <c r="O827" s="22"/>
      <c r="P827" s="22"/>
      <c r="Q827" s="22"/>
      <c r="R827" s="22"/>
      <c r="S827" s="22"/>
      <c r="T827" s="22"/>
      <c r="U827" s="22"/>
    </row>
    <row r="828" spans="1:21" ht="12.75" customHeight="1" x14ac:dyDescent="0.2">
      <c r="A828" s="23"/>
      <c r="B828" s="23"/>
      <c r="C828" s="22"/>
      <c r="D828" s="22"/>
      <c r="E828" s="22"/>
      <c r="F828" s="22"/>
      <c r="G828" s="22"/>
      <c r="H828" s="22"/>
      <c r="I828" s="22"/>
      <c r="J828" s="22"/>
      <c r="K828" s="22"/>
      <c r="L828" s="22"/>
      <c r="M828" s="22"/>
      <c r="N828" s="22"/>
      <c r="O828" s="22"/>
      <c r="P828" s="22"/>
      <c r="Q828" s="22"/>
      <c r="R828" s="22"/>
      <c r="S828" s="22"/>
      <c r="T828" s="22"/>
      <c r="U828" s="22"/>
    </row>
    <row r="829" spans="1:21" ht="12.75" customHeight="1" x14ac:dyDescent="0.2">
      <c r="A829" s="23"/>
      <c r="B829" s="23"/>
      <c r="C829" s="22"/>
      <c r="D829" s="22"/>
      <c r="E829" s="22"/>
      <c r="F829" s="22"/>
      <c r="G829" s="22"/>
      <c r="H829" s="22"/>
      <c r="I829" s="22"/>
      <c r="J829" s="22"/>
      <c r="K829" s="22"/>
      <c r="L829" s="22"/>
      <c r="M829" s="22"/>
      <c r="N829" s="22"/>
      <c r="O829" s="22"/>
      <c r="P829" s="22"/>
      <c r="Q829" s="22"/>
      <c r="R829" s="22"/>
      <c r="S829" s="22"/>
      <c r="T829" s="22"/>
      <c r="U829" s="22"/>
    </row>
    <row r="830" spans="1:21" ht="12.75" customHeight="1" x14ac:dyDescent="0.2">
      <c r="A830" s="23"/>
      <c r="B830" s="23"/>
      <c r="C830" s="22"/>
      <c r="D830" s="22"/>
      <c r="E830" s="22"/>
      <c r="F830" s="22"/>
      <c r="G830" s="22"/>
      <c r="H830" s="22"/>
      <c r="I830" s="22"/>
      <c r="J830" s="22"/>
      <c r="K830" s="22"/>
      <c r="L830" s="22"/>
      <c r="M830" s="22"/>
      <c r="N830" s="22"/>
      <c r="O830" s="22"/>
      <c r="P830" s="22"/>
      <c r="Q830" s="22"/>
      <c r="R830" s="22"/>
      <c r="S830" s="22"/>
      <c r="T830" s="22"/>
      <c r="U830" s="22"/>
    </row>
    <row r="831" spans="1:21" ht="12.75" customHeight="1" x14ac:dyDescent="0.2">
      <c r="A831" s="23"/>
      <c r="B831" s="23"/>
      <c r="C831" s="22"/>
      <c r="D831" s="22"/>
      <c r="E831" s="22"/>
      <c r="F831" s="22"/>
      <c r="G831" s="22"/>
      <c r="H831" s="22"/>
      <c r="I831" s="22"/>
      <c r="J831" s="22"/>
      <c r="K831" s="22"/>
      <c r="L831" s="22"/>
      <c r="M831" s="22"/>
      <c r="N831" s="22"/>
      <c r="O831" s="22"/>
      <c r="P831" s="22"/>
      <c r="Q831" s="22"/>
      <c r="R831" s="22"/>
      <c r="S831" s="22"/>
      <c r="T831" s="22"/>
      <c r="U831" s="22"/>
    </row>
    <row r="832" spans="1:21" ht="12.75" customHeight="1" x14ac:dyDescent="0.2">
      <c r="A832" s="23"/>
      <c r="B832" s="23"/>
      <c r="C832" s="22"/>
      <c r="D832" s="22"/>
      <c r="E832" s="22"/>
      <c r="F832" s="22"/>
      <c r="G832" s="22"/>
      <c r="H832" s="22"/>
      <c r="I832" s="22"/>
      <c r="J832" s="22"/>
      <c r="K832" s="22"/>
      <c r="L832" s="22"/>
      <c r="M832" s="22"/>
      <c r="N832" s="22"/>
      <c r="O832" s="22"/>
      <c r="P832" s="22"/>
      <c r="Q832" s="22"/>
      <c r="R832" s="22"/>
      <c r="S832" s="22"/>
      <c r="T832" s="22"/>
      <c r="U832" s="22"/>
    </row>
    <row r="833" spans="1:21" ht="12.75" customHeight="1" x14ac:dyDescent="0.2">
      <c r="A833" s="23"/>
      <c r="B833" s="23"/>
      <c r="C833" s="22"/>
      <c r="D833" s="22"/>
      <c r="E833" s="22"/>
      <c r="F833" s="22"/>
      <c r="G833" s="22"/>
      <c r="H833" s="22"/>
      <c r="I833" s="22"/>
      <c r="J833" s="22"/>
      <c r="K833" s="22"/>
      <c r="L833" s="22"/>
      <c r="M833" s="22"/>
      <c r="N833" s="22"/>
      <c r="O833" s="22"/>
      <c r="P833" s="22"/>
      <c r="Q833" s="22"/>
      <c r="R833" s="22"/>
      <c r="S833" s="22"/>
      <c r="T833" s="22"/>
      <c r="U833" s="22"/>
    </row>
    <row r="834" spans="1:21" ht="12.75" customHeight="1" x14ac:dyDescent="0.2">
      <c r="A834" s="23"/>
      <c r="B834" s="23"/>
      <c r="C834" s="22"/>
      <c r="D834" s="22"/>
      <c r="E834" s="22"/>
      <c r="F834" s="22"/>
      <c r="G834" s="22"/>
      <c r="H834" s="22"/>
      <c r="I834" s="22"/>
      <c r="J834" s="22"/>
      <c r="K834" s="22"/>
      <c r="L834" s="22"/>
      <c r="M834" s="22"/>
      <c r="N834" s="22"/>
      <c r="O834" s="22"/>
      <c r="P834" s="22"/>
      <c r="Q834" s="22"/>
      <c r="R834" s="22"/>
      <c r="S834" s="22"/>
      <c r="T834" s="22"/>
      <c r="U834" s="22"/>
    </row>
    <row r="835" spans="1:21" ht="12.75" customHeight="1" x14ac:dyDescent="0.2">
      <c r="A835" s="23"/>
      <c r="B835" s="23"/>
      <c r="C835" s="22"/>
      <c r="D835" s="22"/>
      <c r="E835" s="22"/>
      <c r="F835" s="22"/>
      <c r="G835" s="22"/>
      <c r="H835" s="22"/>
      <c r="I835" s="22"/>
      <c r="J835" s="22"/>
      <c r="K835" s="22"/>
      <c r="L835" s="22"/>
      <c r="M835" s="22"/>
      <c r="N835" s="22"/>
      <c r="O835" s="22"/>
      <c r="P835" s="22"/>
      <c r="Q835" s="22"/>
      <c r="R835" s="22"/>
      <c r="S835" s="22"/>
      <c r="T835" s="22"/>
      <c r="U835" s="22"/>
    </row>
    <row r="836" spans="1:21" ht="12.75" customHeight="1" x14ac:dyDescent="0.2">
      <c r="A836" s="23"/>
      <c r="B836" s="23"/>
      <c r="C836" s="22"/>
      <c r="D836" s="22"/>
      <c r="E836" s="22"/>
      <c r="F836" s="22"/>
      <c r="G836" s="22"/>
      <c r="H836" s="22"/>
      <c r="I836" s="22"/>
      <c r="J836" s="22"/>
      <c r="K836" s="22"/>
      <c r="L836" s="22"/>
      <c r="M836" s="22"/>
      <c r="N836" s="22"/>
      <c r="O836" s="22"/>
      <c r="P836" s="22"/>
      <c r="Q836" s="22"/>
      <c r="R836" s="22"/>
      <c r="S836" s="22"/>
      <c r="T836" s="22"/>
      <c r="U836" s="22"/>
    </row>
    <row r="837" spans="1:21" ht="12.75" customHeight="1" x14ac:dyDescent="0.2">
      <c r="A837" s="23"/>
      <c r="B837" s="23"/>
      <c r="C837" s="22"/>
      <c r="D837" s="22"/>
      <c r="E837" s="22"/>
      <c r="F837" s="22"/>
      <c r="G837" s="22"/>
      <c r="H837" s="22"/>
      <c r="I837" s="22"/>
      <c r="J837" s="22"/>
      <c r="K837" s="22"/>
      <c r="L837" s="22"/>
      <c r="M837" s="22"/>
      <c r="N837" s="22"/>
      <c r="O837" s="22"/>
      <c r="P837" s="22"/>
      <c r="Q837" s="22"/>
      <c r="R837" s="22"/>
      <c r="S837" s="22"/>
      <c r="T837" s="22"/>
      <c r="U837" s="22"/>
    </row>
    <row r="838" spans="1:21" ht="12.75" customHeight="1" x14ac:dyDescent="0.2">
      <c r="A838" s="23"/>
      <c r="B838" s="23"/>
      <c r="C838" s="22"/>
      <c r="D838" s="22"/>
      <c r="E838" s="22"/>
      <c r="F838" s="22"/>
      <c r="G838" s="22"/>
      <c r="H838" s="22"/>
      <c r="I838" s="22"/>
      <c r="J838" s="22"/>
      <c r="K838" s="22"/>
      <c r="L838" s="22"/>
      <c r="M838" s="22"/>
      <c r="N838" s="22"/>
      <c r="O838" s="22"/>
      <c r="P838" s="22"/>
      <c r="Q838" s="22"/>
      <c r="R838" s="22"/>
      <c r="S838" s="22"/>
      <c r="T838" s="22"/>
      <c r="U838" s="22"/>
    </row>
    <row r="839" spans="1:21" ht="12.75" customHeight="1" x14ac:dyDescent="0.2">
      <c r="A839" s="23"/>
      <c r="B839" s="23"/>
      <c r="C839" s="22"/>
      <c r="D839" s="22"/>
      <c r="E839" s="22"/>
      <c r="F839" s="22"/>
      <c r="G839" s="22"/>
      <c r="H839" s="22"/>
      <c r="I839" s="22"/>
      <c r="J839" s="22"/>
      <c r="K839" s="22"/>
      <c r="L839" s="22"/>
      <c r="M839" s="22"/>
      <c r="N839" s="22"/>
      <c r="O839" s="22"/>
      <c r="P839" s="22"/>
      <c r="Q839" s="22"/>
      <c r="R839" s="22"/>
      <c r="S839" s="22"/>
      <c r="T839" s="22"/>
      <c r="U839" s="22"/>
    </row>
    <row r="840" spans="1:21" ht="12.75" customHeight="1" x14ac:dyDescent="0.2">
      <c r="A840" s="23"/>
      <c r="B840" s="23"/>
      <c r="C840" s="22"/>
      <c r="D840" s="22"/>
      <c r="E840" s="22"/>
      <c r="F840" s="22"/>
      <c r="G840" s="22"/>
      <c r="H840" s="22"/>
      <c r="I840" s="22"/>
      <c r="J840" s="22"/>
      <c r="K840" s="22"/>
      <c r="L840" s="22"/>
      <c r="M840" s="22"/>
      <c r="N840" s="22"/>
      <c r="O840" s="22"/>
      <c r="P840" s="22"/>
      <c r="Q840" s="22"/>
      <c r="R840" s="22"/>
      <c r="S840" s="22"/>
      <c r="T840" s="22"/>
      <c r="U840" s="22"/>
    </row>
    <row r="841" spans="1:21" ht="12.75" customHeight="1" x14ac:dyDescent="0.2">
      <c r="A841" s="23"/>
      <c r="B841" s="23"/>
      <c r="C841" s="22"/>
      <c r="D841" s="22"/>
      <c r="E841" s="22"/>
      <c r="F841" s="22"/>
      <c r="G841" s="22"/>
      <c r="H841" s="22"/>
      <c r="I841" s="22"/>
      <c r="J841" s="22"/>
      <c r="K841" s="22"/>
      <c r="L841" s="22"/>
      <c r="M841" s="22"/>
      <c r="N841" s="22"/>
      <c r="O841" s="22"/>
      <c r="P841" s="22"/>
      <c r="Q841" s="22"/>
      <c r="R841" s="22"/>
      <c r="S841" s="22"/>
      <c r="T841" s="22"/>
      <c r="U841" s="22"/>
    </row>
    <row r="842" spans="1:21" ht="12.75" customHeight="1" x14ac:dyDescent="0.2">
      <c r="A842" s="23"/>
      <c r="B842" s="23"/>
      <c r="C842" s="22"/>
      <c r="D842" s="22"/>
      <c r="E842" s="22"/>
      <c r="F842" s="22"/>
      <c r="G842" s="22"/>
      <c r="H842" s="22"/>
      <c r="I842" s="22"/>
      <c r="J842" s="22"/>
      <c r="K842" s="22"/>
      <c r="L842" s="22"/>
      <c r="M842" s="22"/>
      <c r="N842" s="22"/>
      <c r="O842" s="22"/>
      <c r="P842" s="22"/>
      <c r="Q842" s="22"/>
      <c r="R842" s="22"/>
      <c r="S842" s="22"/>
      <c r="T842" s="22"/>
      <c r="U842" s="22"/>
    </row>
    <row r="843" spans="1:21" ht="12.75" customHeight="1" x14ac:dyDescent="0.2">
      <c r="A843" s="23"/>
      <c r="B843" s="23"/>
      <c r="C843" s="22"/>
      <c r="D843" s="22"/>
      <c r="E843" s="22"/>
      <c r="F843" s="22"/>
      <c r="G843" s="22"/>
      <c r="H843" s="22"/>
      <c r="I843" s="22"/>
      <c r="J843" s="22"/>
      <c r="K843" s="22"/>
      <c r="L843" s="22"/>
      <c r="M843" s="22"/>
      <c r="N843" s="22"/>
      <c r="O843" s="22"/>
      <c r="P843" s="22"/>
      <c r="Q843" s="22"/>
      <c r="R843" s="22"/>
      <c r="S843" s="22"/>
      <c r="T843" s="22"/>
      <c r="U843" s="22"/>
    </row>
    <row r="844" spans="1:21" ht="12.75" customHeight="1" x14ac:dyDescent="0.2">
      <c r="A844" s="23"/>
      <c r="B844" s="23"/>
      <c r="C844" s="22"/>
      <c r="D844" s="22"/>
      <c r="E844" s="22"/>
      <c r="F844" s="22"/>
      <c r="G844" s="22"/>
      <c r="H844" s="22"/>
      <c r="I844" s="22"/>
      <c r="J844" s="22"/>
      <c r="K844" s="22"/>
      <c r="L844" s="22"/>
      <c r="M844" s="22"/>
      <c r="N844" s="22"/>
      <c r="O844" s="22"/>
      <c r="P844" s="22"/>
      <c r="Q844" s="22"/>
      <c r="R844" s="22"/>
      <c r="S844" s="22"/>
      <c r="T844" s="22"/>
      <c r="U844" s="22"/>
    </row>
    <row r="845" spans="1:21" ht="12.75" customHeight="1" x14ac:dyDescent="0.2">
      <c r="A845" s="23"/>
      <c r="B845" s="23"/>
      <c r="C845" s="22"/>
      <c r="D845" s="22"/>
      <c r="E845" s="22"/>
      <c r="F845" s="22"/>
      <c r="G845" s="22"/>
      <c r="H845" s="22"/>
      <c r="I845" s="22"/>
      <c r="J845" s="22"/>
      <c r="K845" s="22"/>
      <c r="L845" s="22"/>
      <c r="M845" s="22"/>
      <c r="N845" s="22"/>
      <c r="O845" s="22"/>
      <c r="P845" s="22"/>
      <c r="Q845" s="22"/>
      <c r="R845" s="22"/>
      <c r="S845" s="22"/>
      <c r="T845" s="22"/>
      <c r="U845" s="22"/>
    </row>
    <row r="846" spans="1:21" ht="12.75" customHeight="1" x14ac:dyDescent="0.2">
      <c r="A846" s="23"/>
      <c r="B846" s="23"/>
      <c r="C846" s="22"/>
      <c r="D846" s="22"/>
      <c r="E846" s="22"/>
      <c r="F846" s="22"/>
      <c r="G846" s="22"/>
      <c r="H846" s="22"/>
      <c r="I846" s="22"/>
      <c r="J846" s="22"/>
      <c r="K846" s="22"/>
      <c r="L846" s="22"/>
      <c r="M846" s="22"/>
      <c r="N846" s="22"/>
      <c r="O846" s="22"/>
      <c r="P846" s="22"/>
      <c r="Q846" s="22"/>
      <c r="R846" s="22"/>
      <c r="S846" s="22"/>
      <c r="T846" s="22"/>
      <c r="U846" s="22"/>
    </row>
    <row r="847" spans="1:21" ht="12.75" customHeight="1" x14ac:dyDescent="0.2">
      <c r="A847" s="23"/>
      <c r="B847" s="23"/>
      <c r="C847" s="22"/>
      <c r="D847" s="22"/>
      <c r="E847" s="22"/>
      <c r="F847" s="22"/>
      <c r="G847" s="22"/>
      <c r="H847" s="22"/>
      <c r="I847" s="22"/>
      <c r="J847" s="22"/>
      <c r="K847" s="22"/>
      <c r="L847" s="22"/>
      <c r="M847" s="22"/>
      <c r="N847" s="22"/>
      <c r="O847" s="22"/>
      <c r="P847" s="22"/>
      <c r="Q847" s="22"/>
      <c r="R847" s="22"/>
      <c r="S847" s="22"/>
      <c r="T847" s="22"/>
      <c r="U847" s="22"/>
    </row>
    <row r="848" spans="1:21" ht="12.75" customHeight="1" x14ac:dyDescent="0.2">
      <c r="A848" s="23"/>
      <c r="B848" s="23"/>
      <c r="C848" s="22"/>
      <c r="D848" s="22"/>
      <c r="E848" s="22"/>
      <c r="F848" s="22"/>
      <c r="G848" s="22"/>
      <c r="H848" s="22"/>
      <c r="I848" s="22"/>
      <c r="J848" s="22"/>
      <c r="K848" s="22"/>
      <c r="L848" s="22"/>
      <c r="M848" s="22"/>
      <c r="N848" s="22"/>
      <c r="O848" s="22"/>
      <c r="P848" s="22"/>
      <c r="Q848" s="22"/>
      <c r="R848" s="22"/>
      <c r="S848" s="22"/>
      <c r="T848" s="22"/>
      <c r="U848" s="22"/>
    </row>
    <row r="849" spans="1:21" ht="12.75" customHeight="1" x14ac:dyDescent="0.2">
      <c r="A849" s="23"/>
      <c r="B849" s="23"/>
      <c r="C849" s="22"/>
      <c r="D849" s="22"/>
      <c r="E849" s="22"/>
      <c r="F849" s="22"/>
      <c r="G849" s="22"/>
      <c r="H849" s="22"/>
      <c r="I849" s="22"/>
      <c r="J849" s="22"/>
      <c r="K849" s="22"/>
      <c r="L849" s="22"/>
      <c r="M849" s="22"/>
      <c r="N849" s="22"/>
      <c r="O849" s="22"/>
      <c r="P849" s="22"/>
      <c r="Q849" s="22"/>
      <c r="R849" s="22"/>
      <c r="S849" s="22"/>
      <c r="T849" s="22"/>
      <c r="U849" s="22"/>
    </row>
    <row r="850" spans="1:21" ht="12.75" customHeight="1" x14ac:dyDescent="0.2">
      <c r="A850" s="23"/>
      <c r="B850" s="23"/>
      <c r="C850" s="22"/>
      <c r="D850" s="22"/>
      <c r="E850" s="22"/>
      <c r="F850" s="22"/>
      <c r="G850" s="22"/>
      <c r="H850" s="22"/>
      <c r="I850" s="22"/>
      <c r="J850" s="22"/>
      <c r="K850" s="22"/>
      <c r="L850" s="22"/>
      <c r="M850" s="22"/>
      <c r="N850" s="22"/>
      <c r="O850" s="22"/>
      <c r="P850" s="22"/>
      <c r="Q850" s="22"/>
      <c r="R850" s="22"/>
      <c r="S850" s="22"/>
      <c r="T850" s="22"/>
      <c r="U850" s="22"/>
    </row>
    <row r="851" spans="1:21" ht="12.75" customHeight="1" x14ac:dyDescent="0.2">
      <c r="A851" s="23"/>
      <c r="B851" s="23"/>
      <c r="C851" s="22"/>
      <c r="D851" s="22"/>
      <c r="E851" s="22"/>
      <c r="F851" s="22"/>
      <c r="G851" s="22"/>
      <c r="H851" s="22"/>
      <c r="I851" s="22"/>
      <c r="J851" s="22"/>
      <c r="K851" s="22"/>
      <c r="L851" s="22"/>
      <c r="M851" s="22"/>
      <c r="N851" s="22"/>
      <c r="O851" s="22"/>
      <c r="P851" s="22"/>
      <c r="Q851" s="22"/>
      <c r="R851" s="22"/>
      <c r="S851" s="22"/>
      <c r="T851" s="22"/>
      <c r="U851" s="22"/>
    </row>
    <row r="852" spans="1:21" ht="12.75" customHeight="1" x14ac:dyDescent="0.2">
      <c r="A852" s="23"/>
      <c r="B852" s="23"/>
      <c r="C852" s="22"/>
      <c r="D852" s="22"/>
      <c r="E852" s="22"/>
      <c r="F852" s="22"/>
      <c r="G852" s="22"/>
      <c r="H852" s="22"/>
      <c r="I852" s="22"/>
      <c r="J852" s="22"/>
      <c r="K852" s="22"/>
      <c r="L852" s="22"/>
      <c r="M852" s="22"/>
      <c r="N852" s="22"/>
      <c r="O852" s="22"/>
      <c r="P852" s="22"/>
      <c r="Q852" s="22"/>
      <c r="R852" s="22"/>
      <c r="S852" s="22"/>
      <c r="T852" s="22"/>
      <c r="U852" s="22"/>
    </row>
    <row r="853" spans="1:21" ht="12.75" customHeight="1" x14ac:dyDescent="0.2">
      <c r="A853" s="23"/>
      <c r="B853" s="23"/>
      <c r="C853" s="22"/>
      <c r="D853" s="22"/>
      <c r="E853" s="22"/>
      <c r="F853" s="22"/>
      <c r="G853" s="22"/>
      <c r="H853" s="22"/>
      <c r="I853" s="22"/>
      <c r="J853" s="22"/>
      <c r="K853" s="22"/>
      <c r="L853" s="22"/>
      <c r="M853" s="22"/>
      <c r="N853" s="22"/>
      <c r="O853" s="22"/>
      <c r="P853" s="22"/>
      <c r="Q853" s="22"/>
      <c r="R853" s="22"/>
      <c r="S853" s="22"/>
      <c r="T853" s="22"/>
      <c r="U853" s="22"/>
    </row>
    <row r="854" spans="1:21" ht="12.75" customHeight="1" x14ac:dyDescent="0.2">
      <c r="A854" s="23"/>
      <c r="B854" s="23"/>
      <c r="C854" s="22"/>
      <c r="D854" s="22"/>
      <c r="E854" s="22"/>
      <c r="F854" s="22"/>
      <c r="G854" s="22"/>
      <c r="H854" s="22"/>
      <c r="I854" s="22"/>
      <c r="J854" s="22"/>
      <c r="K854" s="22"/>
      <c r="L854" s="22"/>
      <c r="M854" s="22"/>
      <c r="N854" s="22"/>
      <c r="O854" s="22"/>
      <c r="P854" s="22"/>
      <c r="Q854" s="22"/>
      <c r="R854" s="22"/>
      <c r="S854" s="22"/>
      <c r="T854" s="22"/>
      <c r="U854" s="22"/>
    </row>
    <row r="855" spans="1:21" ht="12.75" customHeight="1" x14ac:dyDescent="0.2">
      <c r="A855" s="23"/>
      <c r="B855" s="23"/>
      <c r="C855" s="22"/>
      <c r="D855" s="22"/>
      <c r="E855" s="22"/>
      <c r="F855" s="22"/>
      <c r="G855" s="22"/>
      <c r="H855" s="22"/>
      <c r="I855" s="22"/>
      <c r="J855" s="22"/>
      <c r="K855" s="22"/>
      <c r="L855" s="22"/>
      <c r="M855" s="22"/>
      <c r="N855" s="22"/>
      <c r="O855" s="22"/>
      <c r="P855" s="22"/>
      <c r="Q855" s="22"/>
      <c r="R855" s="22"/>
      <c r="S855" s="22"/>
      <c r="T855" s="22"/>
      <c r="U855" s="22"/>
    </row>
    <row r="856" spans="1:21" ht="12.75" customHeight="1" x14ac:dyDescent="0.2">
      <c r="A856" s="23"/>
      <c r="B856" s="23"/>
      <c r="C856" s="22"/>
      <c r="D856" s="22"/>
      <c r="E856" s="22"/>
      <c r="F856" s="22"/>
      <c r="G856" s="22"/>
      <c r="H856" s="22"/>
      <c r="I856" s="22"/>
      <c r="J856" s="22"/>
      <c r="K856" s="22"/>
      <c r="L856" s="22"/>
      <c r="M856" s="22"/>
      <c r="N856" s="22"/>
      <c r="O856" s="22"/>
      <c r="P856" s="22"/>
      <c r="Q856" s="22"/>
      <c r="R856" s="22"/>
      <c r="S856" s="22"/>
      <c r="T856" s="22"/>
      <c r="U856" s="22"/>
    </row>
    <row r="857" spans="1:21" ht="12.75" customHeight="1" x14ac:dyDescent="0.2">
      <c r="A857" s="23"/>
      <c r="B857" s="23"/>
      <c r="C857" s="22"/>
      <c r="D857" s="22"/>
      <c r="E857" s="22"/>
      <c r="F857" s="22"/>
      <c r="G857" s="22"/>
      <c r="H857" s="22"/>
      <c r="I857" s="22"/>
      <c r="J857" s="22"/>
      <c r="K857" s="22"/>
      <c r="L857" s="22"/>
      <c r="M857" s="22"/>
      <c r="N857" s="22"/>
      <c r="O857" s="22"/>
      <c r="P857" s="22"/>
      <c r="Q857" s="22"/>
      <c r="R857" s="22"/>
      <c r="S857" s="22"/>
      <c r="T857" s="22"/>
      <c r="U857" s="22"/>
    </row>
    <row r="858" spans="1:21" ht="12.75" customHeight="1" x14ac:dyDescent="0.2">
      <c r="A858" s="23"/>
      <c r="B858" s="23"/>
      <c r="C858" s="22"/>
      <c r="D858" s="22"/>
      <c r="E858" s="22"/>
      <c r="F858" s="22"/>
      <c r="G858" s="22"/>
      <c r="H858" s="22"/>
      <c r="I858" s="22"/>
      <c r="J858" s="22"/>
      <c r="K858" s="22"/>
      <c r="L858" s="22"/>
      <c r="M858" s="22"/>
      <c r="N858" s="22"/>
      <c r="O858" s="22"/>
      <c r="P858" s="22"/>
      <c r="Q858" s="22"/>
      <c r="R858" s="22"/>
      <c r="S858" s="22"/>
      <c r="T858" s="22"/>
      <c r="U858" s="22"/>
    </row>
    <row r="859" spans="1:21" ht="12.75" customHeight="1" x14ac:dyDescent="0.2">
      <c r="A859" s="23"/>
      <c r="B859" s="23"/>
      <c r="C859" s="22"/>
      <c r="D859" s="22"/>
      <c r="E859" s="22"/>
      <c r="F859" s="22"/>
      <c r="G859" s="22"/>
      <c r="H859" s="22"/>
      <c r="I859" s="22"/>
      <c r="J859" s="22"/>
      <c r="K859" s="22"/>
      <c r="L859" s="22"/>
      <c r="M859" s="22"/>
      <c r="N859" s="22"/>
      <c r="O859" s="22"/>
      <c r="P859" s="22"/>
      <c r="Q859" s="22"/>
      <c r="R859" s="22"/>
      <c r="S859" s="22"/>
      <c r="T859" s="22"/>
      <c r="U859" s="22"/>
    </row>
    <row r="860" spans="1:21" ht="12.75" customHeight="1" x14ac:dyDescent="0.2">
      <c r="A860" s="23"/>
      <c r="B860" s="23"/>
      <c r="C860" s="22"/>
      <c r="D860" s="22"/>
      <c r="E860" s="22"/>
      <c r="F860" s="22"/>
      <c r="G860" s="22"/>
      <c r="H860" s="22"/>
      <c r="I860" s="22"/>
      <c r="J860" s="22"/>
      <c r="K860" s="22"/>
      <c r="L860" s="22"/>
      <c r="M860" s="22"/>
      <c r="N860" s="22"/>
      <c r="O860" s="22"/>
      <c r="P860" s="22"/>
      <c r="Q860" s="22"/>
      <c r="R860" s="22"/>
      <c r="S860" s="22"/>
      <c r="T860" s="22"/>
      <c r="U860" s="22"/>
    </row>
    <row r="861" spans="1:21" ht="12.75" customHeight="1" x14ac:dyDescent="0.2">
      <c r="A861" s="23"/>
      <c r="B861" s="23"/>
      <c r="C861" s="22"/>
      <c r="D861" s="22"/>
      <c r="E861" s="22"/>
      <c r="F861" s="22"/>
      <c r="G861" s="22"/>
      <c r="H861" s="22"/>
      <c r="I861" s="22"/>
      <c r="J861" s="22"/>
      <c r="K861" s="22"/>
      <c r="L861" s="22"/>
      <c r="M861" s="22"/>
      <c r="N861" s="22"/>
      <c r="O861" s="22"/>
      <c r="P861" s="22"/>
      <c r="Q861" s="22"/>
      <c r="R861" s="22"/>
      <c r="S861" s="22"/>
      <c r="T861" s="22"/>
      <c r="U861" s="22"/>
    </row>
    <row r="862" spans="1:21" ht="12.75" customHeight="1" x14ac:dyDescent="0.2">
      <c r="A862" s="23"/>
      <c r="B862" s="23"/>
      <c r="C862" s="22"/>
      <c r="D862" s="22"/>
      <c r="E862" s="22"/>
      <c r="F862" s="22"/>
      <c r="G862" s="22"/>
      <c r="H862" s="22"/>
      <c r="I862" s="22"/>
      <c r="J862" s="22"/>
      <c r="K862" s="22"/>
      <c r="L862" s="22"/>
      <c r="M862" s="22"/>
      <c r="N862" s="22"/>
      <c r="O862" s="22"/>
      <c r="P862" s="22"/>
      <c r="Q862" s="22"/>
      <c r="R862" s="22"/>
      <c r="S862" s="22"/>
      <c r="T862" s="22"/>
      <c r="U862" s="22"/>
    </row>
    <row r="863" spans="1:21" ht="12.75" customHeight="1" x14ac:dyDescent="0.2">
      <c r="A863" s="23"/>
      <c r="B863" s="23"/>
      <c r="C863" s="22"/>
      <c r="D863" s="22"/>
      <c r="E863" s="22"/>
      <c r="F863" s="22"/>
      <c r="G863" s="22"/>
      <c r="H863" s="22"/>
      <c r="I863" s="22"/>
      <c r="J863" s="22"/>
      <c r="K863" s="22"/>
      <c r="L863" s="22"/>
      <c r="M863" s="22"/>
      <c r="N863" s="22"/>
      <c r="O863" s="22"/>
      <c r="P863" s="22"/>
      <c r="Q863" s="22"/>
      <c r="R863" s="22"/>
      <c r="S863" s="22"/>
      <c r="T863" s="22"/>
      <c r="U863" s="22"/>
    </row>
    <row r="864" spans="1:21" ht="12.75" customHeight="1" x14ac:dyDescent="0.2">
      <c r="A864" s="23"/>
      <c r="B864" s="23"/>
      <c r="C864" s="22"/>
      <c r="D864" s="22"/>
      <c r="E864" s="22"/>
      <c r="F864" s="22"/>
      <c r="G864" s="22"/>
      <c r="H864" s="22"/>
      <c r="I864" s="22"/>
      <c r="J864" s="22"/>
      <c r="K864" s="22"/>
      <c r="L864" s="22"/>
      <c r="M864" s="22"/>
      <c r="N864" s="22"/>
      <c r="O864" s="22"/>
      <c r="P864" s="22"/>
      <c r="Q864" s="22"/>
      <c r="R864" s="22"/>
      <c r="S864" s="22"/>
      <c r="T864" s="22"/>
      <c r="U864" s="22"/>
    </row>
    <row r="865" spans="1:21" ht="12.75" customHeight="1" x14ac:dyDescent="0.2">
      <c r="A865" s="23"/>
      <c r="B865" s="23"/>
      <c r="C865" s="22"/>
      <c r="D865" s="22"/>
      <c r="E865" s="22"/>
      <c r="F865" s="22"/>
      <c r="G865" s="22"/>
      <c r="H865" s="22"/>
      <c r="I865" s="22"/>
      <c r="J865" s="22"/>
      <c r="K865" s="22"/>
      <c r="L865" s="22"/>
      <c r="M865" s="22"/>
      <c r="N865" s="22"/>
      <c r="O865" s="22"/>
      <c r="P865" s="22"/>
      <c r="Q865" s="22"/>
      <c r="R865" s="22"/>
      <c r="S865" s="22"/>
      <c r="T865" s="22"/>
      <c r="U865" s="22"/>
    </row>
    <row r="866" spans="1:21" ht="12.75" customHeight="1" x14ac:dyDescent="0.2">
      <c r="A866" s="23"/>
      <c r="B866" s="23"/>
      <c r="C866" s="22"/>
      <c r="D866" s="22"/>
      <c r="E866" s="22"/>
      <c r="F866" s="22"/>
      <c r="G866" s="22"/>
      <c r="H866" s="22"/>
      <c r="I866" s="22"/>
      <c r="J866" s="22"/>
      <c r="K866" s="22"/>
      <c r="L866" s="22"/>
      <c r="M866" s="22"/>
      <c r="N866" s="22"/>
      <c r="O866" s="22"/>
      <c r="P866" s="22"/>
      <c r="Q866" s="22"/>
      <c r="R866" s="22"/>
      <c r="S866" s="22"/>
      <c r="T866" s="22"/>
      <c r="U866" s="22"/>
    </row>
    <row r="867" spans="1:21" ht="12.75" customHeight="1" x14ac:dyDescent="0.2">
      <c r="A867" s="23"/>
      <c r="B867" s="23"/>
      <c r="C867" s="22"/>
      <c r="D867" s="22"/>
      <c r="E867" s="22"/>
      <c r="F867" s="22"/>
      <c r="G867" s="22"/>
      <c r="H867" s="22"/>
      <c r="I867" s="22"/>
      <c r="J867" s="22"/>
      <c r="K867" s="22"/>
      <c r="L867" s="22"/>
      <c r="M867" s="22"/>
      <c r="N867" s="22"/>
      <c r="O867" s="22"/>
      <c r="P867" s="22"/>
      <c r="Q867" s="22"/>
      <c r="R867" s="22"/>
      <c r="S867" s="22"/>
      <c r="T867" s="22"/>
      <c r="U867" s="22"/>
    </row>
    <row r="868" spans="1:21" ht="12.75" customHeight="1" x14ac:dyDescent="0.2">
      <c r="A868" s="23"/>
      <c r="B868" s="23"/>
      <c r="C868" s="22"/>
      <c r="D868" s="22"/>
      <c r="E868" s="22"/>
      <c r="F868" s="22"/>
      <c r="G868" s="22"/>
      <c r="H868" s="22"/>
      <c r="I868" s="22"/>
      <c r="J868" s="22"/>
      <c r="K868" s="22"/>
      <c r="L868" s="22"/>
      <c r="M868" s="22"/>
      <c r="N868" s="22"/>
      <c r="O868" s="22"/>
      <c r="P868" s="22"/>
      <c r="Q868" s="22"/>
      <c r="R868" s="22"/>
      <c r="S868" s="22"/>
      <c r="T868" s="22"/>
      <c r="U868" s="22"/>
    </row>
    <row r="869" spans="1:21" ht="12.75" customHeight="1" x14ac:dyDescent="0.2">
      <c r="A869" s="23"/>
      <c r="B869" s="23"/>
      <c r="C869" s="22"/>
      <c r="D869" s="22"/>
      <c r="E869" s="22"/>
      <c r="F869" s="22"/>
      <c r="G869" s="22"/>
      <c r="H869" s="22"/>
      <c r="I869" s="22"/>
      <c r="J869" s="22"/>
      <c r="K869" s="22"/>
      <c r="L869" s="22"/>
      <c r="M869" s="22"/>
      <c r="N869" s="22"/>
      <c r="O869" s="22"/>
      <c r="P869" s="22"/>
      <c r="Q869" s="22"/>
      <c r="R869" s="22"/>
      <c r="S869" s="22"/>
      <c r="T869" s="22"/>
      <c r="U869" s="22"/>
    </row>
    <row r="870" spans="1:21" ht="12.75" customHeight="1" x14ac:dyDescent="0.2">
      <c r="A870" s="23"/>
      <c r="B870" s="23"/>
      <c r="C870" s="22"/>
      <c r="D870" s="22"/>
      <c r="E870" s="22"/>
      <c r="F870" s="22"/>
      <c r="G870" s="22"/>
      <c r="H870" s="22"/>
      <c r="I870" s="22"/>
      <c r="J870" s="22"/>
      <c r="K870" s="22"/>
      <c r="L870" s="22"/>
      <c r="M870" s="22"/>
      <c r="N870" s="22"/>
      <c r="O870" s="22"/>
      <c r="P870" s="22"/>
      <c r="Q870" s="22"/>
      <c r="R870" s="22"/>
      <c r="S870" s="22"/>
      <c r="T870" s="22"/>
      <c r="U870" s="22"/>
    </row>
    <row r="871" spans="1:21" ht="12.75" customHeight="1" x14ac:dyDescent="0.2">
      <c r="A871" s="23"/>
      <c r="B871" s="23"/>
      <c r="C871" s="22"/>
      <c r="D871" s="22"/>
      <c r="E871" s="22"/>
      <c r="F871" s="22"/>
      <c r="G871" s="22"/>
      <c r="H871" s="22"/>
      <c r="I871" s="22"/>
      <c r="J871" s="22"/>
      <c r="K871" s="22"/>
      <c r="L871" s="22"/>
      <c r="M871" s="22"/>
      <c r="N871" s="22"/>
      <c r="O871" s="22"/>
      <c r="P871" s="22"/>
      <c r="Q871" s="22"/>
      <c r="R871" s="22"/>
      <c r="S871" s="22"/>
      <c r="T871" s="22"/>
      <c r="U871" s="22"/>
    </row>
    <row r="872" spans="1:21" ht="12.75" customHeight="1" x14ac:dyDescent="0.2">
      <c r="A872" s="23"/>
      <c r="B872" s="23"/>
      <c r="C872" s="22"/>
      <c r="D872" s="22"/>
      <c r="E872" s="22"/>
      <c r="F872" s="22"/>
      <c r="G872" s="22"/>
      <c r="H872" s="22"/>
      <c r="I872" s="22"/>
      <c r="J872" s="22"/>
      <c r="K872" s="22"/>
      <c r="L872" s="22"/>
      <c r="M872" s="22"/>
      <c r="N872" s="22"/>
      <c r="O872" s="22"/>
      <c r="P872" s="22"/>
      <c r="Q872" s="22"/>
      <c r="R872" s="22"/>
      <c r="S872" s="22"/>
      <c r="T872" s="22"/>
      <c r="U872" s="22"/>
    </row>
    <row r="873" spans="1:21" ht="12.75" customHeight="1" x14ac:dyDescent="0.2">
      <c r="A873" s="23"/>
      <c r="B873" s="23"/>
      <c r="C873" s="22"/>
      <c r="D873" s="22"/>
      <c r="E873" s="22"/>
      <c r="F873" s="22"/>
      <c r="G873" s="22"/>
      <c r="H873" s="22"/>
      <c r="I873" s="22"/>
      <c r="J873" s="22"/>
      <c r="K873" s="22"/>
      <c r="L873" s="22"/>
      <c r="M873" s="22"/>
      <c r="N873" s="22"/>
      <c r="O873" s="22"/>
      <c r="P873" s="22"/>
      <c r="Q873" s="22"/>
      <c r="R873" s="22"/>
      <c r="S873" s="22"/>
      <c r="T873" s="22"/>
      <c r="U873" s="22"/>
    </row>
    <row r="874" spans="1:21" ht="12.75" customHeight="1" x14ac:dyDescent="0.2">
      <c r="A874" s="23"/>
      <c r="B874" s="23"/>
      <c r="C874" s="22"/>
      <c r="D874" s="22"/>
      <c r="E874" s="22"/>
      <c r="F874" s="22"/>
      <c r="G874" s="22"/>
      <c r="H874" s="22"/>
      <c r="I874" s="22"/>
      <c r="J874" s="22"/>
      <c r="K874" s="22"/>
      <c r="L874" s="22"/>
      <c r="M874" s="22"/>
      <c r="N874" s="22"/>
      <c r="O874" s="22"/>
      <c r="P874" s="22"/>
      <c r="Q874" s="22"/>
      <c r="R874" s="22"/>
      <c r="S874" s="22"/>
      <c r="T874" s="22"/>
      <c r="U874" s="22"/>
    </row>
    <row r="875" spans="1:21" ht="12.75" customHeight="1" x14ac:dyDescent="0.2">
      <c r="A875" s="23"/>
      <c r="B875" s="23"/>
      <c r="C875" s="22"/>
      <c r="D875" s="22"/>
      <c r="E875" s="22"/>
      <c r="F875" s="22"/>
      <c r="G875" s="22"/>
      <c r="H875" s="22"/>
      <c r="I875" s="22"/>
      <c r="J875" s="22"/>
      <c r="K875" s="22"/>
      <c r="L875" s="22"/>
      <c r="M875" s="22"/>
      <c r="N875" s="22"/>
      <c r="O875" s="22"/>
      <c r="P875" s="22"/>
      <c r="Q875" s="22"/>
      <c r="R875" s="22"/>
      <c r="S875" s="22"/>
      <c r="T875" s="22"/>
      <c r="U875" s="22"/>
    </row>
    <row r="876" spans="1:21" ht="12.75" customHeight="1" x14ac:dyDescent="0.2">
      <c r="A876" s="23"/>
      <c r="B876" s="23"/>
      <c r="C876" s="22"/>
      <c r="D876" s="22"/>
      <c r="E876" s="22"/>
      <c r="F876" s="22"/>
      <c r="G876" s="22"/>
      <c r="H876" s="22"/>
      <c r="I876" s="22"/>
      <c r="J876" s="22"/>
      <c r="K876" s="22"/>
      <c r="L876" s="22"/>
      <c r="M876" s="22"/>
      <c r="N876" s="22"/>
      <c r="O876" s="22"/>
      <c r="P876" s="22"/>
      <c r="Q876" s="22"/>
      <c r="R876" s="22"/>
      <c r="S876" s="22"/>
      <c r="T876" s="22"/>
      <c r="U876" s="22"/>
    </row>
    <row r="877" spans="1:21" ht="12.75" customHeight="1" x14ac:dyDescent="0.2">
      <c r="A877" s="23"/>
      <c r="B877" s="23"/>
      <c r="C877" s="22"/>
      <c r="D877" s="22"/>
      <c r="E877" s="22"/>
      <c r="F877" s="22"/>
      <c r="G877" s="22"/>
      <c r="H877" s="22"/>
      <c r="I877" s="22"/>
      <c r="J877" s="22"/>
      <c r="K877" s="22"/>
      <c r="L877" s="22"/>
      <c r="M877" s="22"/>
      <c r="N877" s="22"/>
      <c r="O877" s="22"/>
      <c r="P877" s="22"/>
      <c r="Q877" s="22"/>
      <c r="R877" s="22"/>
      <c r="S877" s="22"/>
      <c r="T877" s="22"/>
      <c r="U877" s="22"/>
    </row>
    <row r="878" spans="1:21" ht="12.75" customHeight="1" x14ac:dyDescent="0.2">
      <c r="A878" s="23"/>
      <c r="B878" s="23"/>
      <c r="C878" s="22"/>
      <c r="D878" s="22"/>
      <c r="E878" s="22"/>
      <c r="F878" s="22"/>
      <c r="G878" s="22"/>
      <c r="H878" s="22"/>
      <c r="I878" s="22"/>
      <c r="J878" s="22"/>
      <c r="K878" s="22"/>
      <c r="L878" s="22"/>
      <c r="M878" s="22"/>
      <c r="N878" s="22"/>
      <c r="O878" s="22"/>
      <c r="P878" s="22"/>
      <c r="Q878" s="22"/>
      <c r="R878" s="22"/>
      <c r="S878" s="22"/>
      <c r="T878" s="22"/>
      <c r="U878" s="22"/>
    </row>
    <row r="879" spans="1:21" ht="12.75" customHeight="1" x14ac:dyDescent="0.2">
      <c r="A879" s="23"/>
      <c r="B879" s="23"/>
      <c r="C879" s="22"/>
      <c r="D879" s="22"/>
      <c r="E879" s="22"/>
      <c r="F879" s="22"/>
      <c r="G879" s="22"/>
      <c r="H879" s="22"/>
      <c r="I879" s="22"/>
      <c r="J879" s="22"/>
      <c r="K879" s="22"/>
      <c r="L879" s="22"/>
      <c r="M879" s="22"/>
      <c r="N879" s="22"/>
      <c r="O879" s="22"/>
      <c r="P879" s="22"/>
      <c r="Q879" s="22"/>
      <c r="R879" s="22"/>
      <c r="S879" s="22"/>
      <c r="T879" s="22"/>
      <c r="U879" s="22"/>
    </row>
    <row r="880" spans="1:21" ht="12.75" customHeight="1" x14ac:dyDescent="0.2">
      <c r="A880" s="23"/>
      <c r="B880" s="23"/>
      <c r="C880" s="22"/>
      <c r="D880" s="22"/>
      <c r="E880" s="22"/>
      <c r="F880" s="22"/>
      <c r="G880" s="22"/>
      <c r="H880" s="22"/>
      <c r="I880" s="22"/>
      <c r="J880" s="22"/>
      <c r="K880" s="22"/>
      <c r="L880" s="22"/>
      <c r="M880" s="22"/>
      <c r="N880" s="22"/>
      <c r="O880" s="22"/>
      <c r="P880" s="22"/>
      <c r="Q880" s="22"/>
      <c r="R880" s="22"/>
      <c r="S880" s="22"/>
      <c r="T880" s="22"/>
      <c r="U880" s="22"/>
    </row>
    <row r="881" spans="1:21" ht="12.75" customHeight="1" x14ac:dyDescent="0.2">
      <c r="A881" s="23"/>
      <c r="B881" s="23"/>
      <c r="C881" s="22"/>
      <c r="D881" s="22"/>
      <c r="E881" s="22"/>
      <c r="F881" s="22"/>
      <c r="G881" s="22"/>
      <c r="H881" s="22"/>
      <c r="I881" s="22"/>
      <c r="J881" s="22"/>
      <c r="K881" s="22"/>
      <c r="L881" s="22"/>
      <c r="M881" s="22"/>
      <c r="N881" s="22"/>
      <c r="O881" s="22"/>
      <c r="P881" s="22"/>
      <c r="Q881" s="22"/>
      <c r="R881" s="22"/>
      <c r="S881" s="22"/>
      <c r="T881" s="22"/>
      <c r="U881" s="22"/>
    </row>
    <row r="882" spans="1:21" ht="12.75" customHeight="1" x14ac:dyDescent="0.2">
      <c r="A882" s="23"/>
      <c r="B882" s="23"/>
      <c r="C882" s="22"/>
      <c r="D882" s="22"/>
      <c r="E882" s="22"/>
      <c r="F882" s="22"/>
      <c r="G882" s="22"/>
      <c r="H882" s="22"/>
      <c r="I882" s="22"/>
      <c r="J882" s="22"/>
      <c r="K882" s="22"/>
      <c r="L882" s="22"/>
      <c r="M882" s="22"/>
      <c r="N882" s="22"/>
      <c r="O882" s="22"/>
      <c r="P882" s="22"/>
      <c r="Q882" s="22"/>
      <c r="R882" s="22"/>
      <c r="S882" s="22"/>
      <c r="T882" s="22"/>
      <c r="U882" s="22"/>
    </row>
    <row r="883" spans="1:21" ht="12.75" customHeight="1" x14ac:dyDescent="0.2">
      <c r="A883" s="23"/>
      <c r="B883" s="23"/>
      <c r="C883" s="22"/>
      <c r="D883" s="22"/>
      <c r="E883" s="22"/>
      <c r="F883" s="22"/>
      <c r="G883" s="22"/>
      <c r="H883" s="22"/>
      <c r="I883" s="22"/>
      <c r="J883" s="22"/>
      <c r="K883" s="22"/>
      <c r="L883" s="22"/>
      <c r="M883" s="22"/>
      <c r="N883" s="22"/>
      <c r="O883" s="22"/>
      <c r="P883" s="22"/>
      <c r="Q883" s="22"/>
      <c r="R883" s="22"/>
      <c r="S883" s="22"/>
      <c r="T883" s="22"/>
      <c r="U883" s="22"/>
    </row>
    <row r="884" spans="1:21" ht="12.75" customHeight="1" x14ac:dyDescent="0.2">
      <c r="A884" s="23"/>
      <c r="B884" s="23"/>
      <c r="C884" s="22"/>
      <c r="D884" s="22"/>
      <c r="E884" s="22"/>
      <c r="F884" s="22"/>
      <c r="G884" s="22"/>
      <c r="H884" s="22"/>
      <c r="I884" s="22"/>
      <c r="J884" s="22"/>
      <c r="K884" s="22"/>
      <c r="L884" s="22"/>
      <c r="M884" s="22"/>
      <c r="N884" s="22"/>
      <c r="O884" s="22"/>
      <c r="P884" s="22"/>
      <c r="Q884" s="22"/>
      <c r="R884" s="22"/>
      <c r="S884" s="22"/>
      <c r="T884" s="22"/>
      <c r="U884" s="22"/>
    </row>
    <row r="885" spans="1:21" ht="12.75" customHeight="1" x14ac:dyDescent="0.2">
      <c r="A885" s="23"/>
      <c r="B885" s="23"/>
      <c r="C885" s="22"/>
      <c r="D885" s="22"/>
      <c r="E885" s="22"/>
      <c r="F885" s="22"/>
      <c r="G885" s="22"/>
      <c r="H885" s="22"/>
      <c r="I885" s="22"/>
      <c r="J885" s="22"/>
      <c r="K885" s="22"/>
      <c r="L885" s="22"/>
      <c r="M885" s="22"/>
      <c r="N885" s="22"/>
      <c r="O885" s="22"/>
      <c r="P885" s="22"/>
      <c r="Q885" s="22"/>
      <c r="R885" s="22"/>
      <c r="S885" s="22"/>
      <c r="T885" s="22"/>
      <c r="U885" s="22"/>
    </row>
    <row r="886" spans="1:21" ht="12.75" customHeight="1" x14ac:dyDescent="0.2">
      <c r="A886" s="23"/>
      <c r="B886" s="23"/>
      <c r="C886" s="22"/>
      <c r="D886" s="22"/>
      <c r="E886" s="22"/>
      <c r="F886" s="22"/>
      <c r="G886" s="22"/>
      <c r="H886" s="22"/>
      <c r="I886" s="22"/>
      <c r="J886" s="22"/>
      <c r="K886" s="22"/>
      <c r="L886" s="22"/>
      <c r="M886" s="22"/>
      <c r="N886" s="22"/>
      <c r="O886" s="22"/>
      <c r="P886" s="22"/>
      <c r="Q886" s="22"/>
      <c r="R886" s="22"/>
      <c r="S886" s="22"/>
      <c r="T886" s="22"/>
      <c r="U886" s="22"/>
    </row>
    <row r="887" spans="1:21" ht="12.75" customHeight="1" x14ac:dyDescent="0.2">
      <c r="A887" s="23"/>
      <c r="B887" s="23"/>
      <c r="C887" s="22"/>
      <c r="D887" s="22"/>
      <c r="E887" s="22"/>
      <c r="F887" s="22"/>
      <c r="G887" s="22"/>
      <c r="H887" s="22"/>
      <c r="I887" s="22"/>
      <c r="J887" s="22"/>
      <c r="K887" s="22"/>
      <c r="L887" s="22"/>
      <c r="M887" s="22"/>
      <c r="N887" s="22"/>
      <c r="O887" s="22"/>
      <c r="P887" s="22"/>
      <c r="Q887" s="22"/>
      <c r="R887" s="22"/>
      <c r="S887" s="22"/>
      <c r="T887" s="22"/>
      <c r="U887" s="22"/>
    </row>
    <row r="888" spans="1:21" ht="12.75" customHeight="1" x14ac:dyDescent="0.2">
      <c r="A888" s="23"/>
      <c r="B888" s="23"/>
      <c r="C888" s="22"/>
      <c r="D888" s="22"/>
      <c r="E888" s="22"/>
      <c r="F888" s="22"/>
      <c r="G888" s="22"/>
      <c r="H888" s="22"/>
      <c r="I888" s="22"/>
      <c r="J888" s="22"/>
      <c r="K888" s="22"/>
      <c r="L888" s="22"/>
      <c r="M888" s="22"/>
      <c r="N888" s="22"/>
      <c r="O888" s="22"/>
      <c r="P888" s="22"/>
      <c r="Q888" s="22"/>
      <c r="R888" s="22"/>
      <c r="S888" s="22"/>
      <c r="T888" s="22"/>
      <c r="U888" s="22"/>
    </row>
    <row r="889" spans="1:21" ht="12.75" customHeight="1" x14ac:dyDescent="0.2">
      <c r="A889" s="23"/>
      <c r="B889" s="23"/>
      <c r="C889" s="22"/>
      <c r="D889" s="22"/>
      <c r="E889" s="22"/>
      <c r="F889" s="22"/>
      <c r="G889" s="22"/>
      <c r="H889" s="22"/>
      <c r="I889" s="22"/>
      <c r="J889" s="22"/>
      <c r="K889" s="22"/>
      <c r="L889" s="22"/>
      <c r="M889" s="22"/>
      <c r="N889" s="22"/>
      <c r="O889" s="22"/>
      <c r="P889" s="22"/>
      <c r="Q889" s="22"/>
      <c r="R889" s="22"/>
      <c r="S889" s="22"/>
      <c r="T889" s="22"/>
      <c r="U889" s="22"/>
    </row>
    <row r="890" spans="1:21" ht="12.75" customHeight="1" x14ac:dyDescent="0.2">
      <c r="A890" s="23"/>
      <c r="B890" s="23"/>
      <c r="C890" s="22"/>
      <c r="D890" s="22"/>
      <c r="E890" s="22"/>
      <c r="F890" s="22"/>
      <c r="G890" s="22"/>
      <c r="H890" s="22"/>
      <c r="I890" s="22"/>
      <c r="J890" s="22"/>
      <c r="K890" s="22"/>
      <c r="L890" s="22"/>
      <c r="M890" s="22"/>
      <c r="N890" s="22"/>
      <c r="O890" s="22"/>
      <c r="P890" s="22"/>
      <c r="Q890" s="22"/>
      <c r="R890" s="22"/>
      <c r="S890" s="22"/>
      <c r="T890" s="22"/>
      <c r="U890" s="22"/>
    </row>
    <row r="891" spans="1:21" ht="12.75" customHeight="1" x14ac:dyDescent="0.2">
      <c r="A891" s="23"/>
      <c r="B891" s="23"/>
      <c r="C891" s="22"/>
      <c r="D891" s="22"/>
      <c r="E891" s="22"/>
      <c r="F891" s="22"/>
      <c r="G891" s="22"/>
      <c r="H891" s="22"/>
      <c r="I891" s="22"/>
      <c r="J891" s="22"/>
      <c r="K891" s="22"/>
      <c r="L891" s="22"/>
      <c r="M891" s="22"/>
      <c r="N891" s="22"/>
      <c r="O891" s="22"/>
      <c r="P891" s="22"/>
      <c r="Q891" s="22"/>
      <c r="R891" s="22"/>
      <c r="S891" s="22"/>
      <c r="T891" s="22"/>
      <c r="U891" s="22"/>
    </row>
    <row r="892" spans="1:21" ht="12.75" customHeight="1" x14ac:dyDescent="0.2">
      <c r="A892" s="23"/>
      <c r="B892" s="23"/>
      <c r="C892" s="22"/>
      <c r="D892" s="22"/>
      <c r="E892" s="22"/>
      <c r="F892" s="22"/>
      <c r="G892" s="22"/>
      <c r="H892" s="22"/>
      <c r="I892" s="22"/>
      <c r="J892" s="22"/>
      <c r="K892" s="22"/>
      <c r="L892" s="22"/>
      <c r="M892" s="22"/>
      <c r="N892" s="22"/>
      <c r="O892" s="22"/>
      <c r="P892" s="22"/>
      <c r="Q892" s="22"/>
      <c r="R892" s="22"/>
      <c r="S892" s="22"/>
      <c r="T892" s="22"/>
      <c r="U892" s="22"/>
    </row>
    <row r="893" spans="1:21" ht="12.75" customHeight="1" x14ac:dyDescent="0.2">
      <c r="A893" s="23"/>
      <c r="B893" s="23"/>
      <c r="C893" s="22"/>
      <c r="D893" s="22"/>
      <c r="E893" s="22"/>
      <c r="F893" s="22"/>
      <c r="G893" s="22"/>
      <c r="H893" s="22"/>
      <c r="I893" s="22"/>
      <c r="J893" s="22"/>
      <c r="K893" s="22"/>
      <c r="L893" s="22"/>
      <c r="M893" s="22"/>
      <c r="N893" s="22"/>
      <c r="O893" s="22"/>
      <c r="P893" s="22"/>
      <c r="Q893" s="22"/>
      <c r="R893" s="22"/>
      <c r="S893" s="22"/>
      <c r="T893" s="22"/>
      <c r="U893" s="22"/>
    </row>
    <row r="894" spans="1:21" ht="12.75" customHeight="1" x14ac:dyDescent="0.2">
      <c r="A894" s="23"/>
      <c r="B894" s="23"/>
      <c r="C894" s="22"/>
      <c r="D894" s="22"/>
      <c r="E894" s="22"/>
      <c r="F894" s="22"/>
      <c r="G894" s="22"/>
      <c r="H894" s="22"/>
      <c r="I894" s="22"/>
      <c r="J894" s="22"/>
      <c r="K894" s="22"/>
      <c r="L894" s="22"/>
      <c r="M894" s="22"/>
      <c r="N894" s="22"/>
      <c r="O894" s="22"/>
      <c r="P894" s="22"/>
      <c r="Q894" s="22"/>
      <c r="R894" s="22"/>
      <c r="S894" s="22"/>
      <c r="T894" s="22"/>
      <c r="U894" s="22"/>
    </row>
    <row r="895" spans="1:21" ht="12.75" customHeight="1" x14ac:dyDescent="0.2">
      <c r="A895" s="23"/>
      <c r="B895" s="23"/>
      <c r="C895" s="22"/>
      <c r="D895" s="22"/>
      <c r="E895" s="22"/>
      <c r="F895" s="22"/>
      <c r="G895" s="22"/>
      <c r="H895" s="22"/>
      <c r="I895" s="22"/>
      <c r="J895" s="22"/>
      <c r="K895" s="22"/>
      <c r="L895" s="22"/>
      <c r="M895" s="22"/>
      <c r="N895" s="22"/>
      <c r="O895" s="22"/>
      <c r="P895" s="22"/>
      <c r="Q895" s="22"/>
      <c r="R895" s="22"/>
      <c r="S895" s="22"/>
      <c r="T895" s="22"/>
      <c r="U895" s="22"/>
    </row>
    <row r="896" spans="1:21" ht="12.75" customHeight="1" x14ac:dyDescent="0.2">
      <c r="A896" s="23"/>
      <c r="B896" s="23"/>
      <c r="C896" s="22"/>
      <c r="D896" s="22"/>
      <c r="E896" s="22"/>
      <c r="F896" s="22"/>
      <c r="G896" s="22"/>
      <c r="H896" s="22"/>
      <c r="I896" s="22"/>
      <c r="J896" s="22"/>
      <c r="K896" s="22"/>
      <c r="L896" s="22"/>
      <c r="M896" s="22"/>
      <c r="N896" s="22"/>
      <c r="O896" s="22"/>
      <c r="P896" s="22"/>
      <c r="Q896" s="22"/>
      <c r="R896" s="22"/>
      <c r="S896" s="22"/>
      <c r="T896" s="22"/>
      <c r="U896" s="22"/>
    </row>
    <row r="897" spans="1:21" ht="12.75" customHeight="1" x14ac:dyDescent="0.2">
      <c r="A897" s="23"/>
      <c r="B897" s="23"/>
      <c r="C897" s="22"/>
      <c r="D897" s="22"/>
      <c r="E897" s="22"/>
      <c r="F897" s="22"/>
      <c r="G897" s="22"/>
      <c r="H897" s="22"/>
      <c r="I897" s="22"/>
      <c r="J897" s="22"/>
      <c r="K897" s="22"/>
      <c r="L897" s="22"/>
      <c r="M897" s="22"/>
      <c r="N897" s="22"/>
      <c r="O897" s="22"/>
      <c r="P897" s="22"/>
      <c r="Q897" s="22"/>
      <c r="R897" s="22"/>
      <c r="S897" s="22"/>
      <c r="T897" s="22"/>
      <c r="U897" s="22"/>
    </row>
    <row r="898" spans="1:21" ht="12.75" customHeight="1" x14ac:dyDescent="0.2">
      <c r="A898" s="23"/>
      <c r="B898" s="23"/>
      <c r="C898" s="22"/>
      <c r="D898" s="22"/>
      <c r="E898" s="22"/>
      <c r="F898" s="22"/>
      <c r="G898" s="22"/>
      <c r="H898" s="22"/>
      <c r="I898" s="22"/>
      <c r="J898" s="22"/>
      <c r="K898" s="22"/>
      <c r="L898" s="22"/>
      <c r="M898" s="22"/>
      <c r="N898" s="22"/>
      <c r="O898" s="22"/>
      <c r="P898" s="22"/>
      <c r="Q898" s="22"/>
      <c r="R898" s="22"/>
      <c r="S898" s="22"/>
      <c r="T898" s="22"/>
      <c r="U898" s="22"/>
    </row>
    <row r="899" spans="1:21" ht="12.75" customHeight="1" x14ac:dyDescent="0.2">
      <c r="A899" s="23"/>
      <c r="B899" s="23"/>
      <c r="C899" s="22"/>
      <c r="D899" s="22"/>
      <c r="E899" s="22"/>
      <c r="F899" s="22"/>
      <c r="G899" s="22"/>
      <c r="H899" s="22"/>
      <c r="I899" s="22"/>
      <c r="J899" s="22"/>
      <c r="K899" s="22"/>
      <c r="L899" s="22"/>
      <c r="M899" s="22"/>
      <c r="N899" s="22"/>
      <c r="O899" s="22"/>
      <c r="P899" s="22"/>
      <c r="Q899" s="22"/>
      <c r="R899" s="22"/>
      <c r="S899" s="22"/>
      <c r="T899" s="22"/>
      <c r="U899" s="22"/>
    </row>
    <row r="900" spans="1:21" ht="12.75" customHeight="1" x14ac:dyDescent="0.2">
      <c r="A900" s="23"/>
      <c r="B900" s="23"/>
      <c r="C900" s="22"/>
      <c r="D900" s="22"/>
      <c r="E900" s="22"/>
      <c r="F900" s="22"/>
      <c r="G900" s="22"/>
      <c r="H900" s="22"/>
      <c r="I900" s="22"/>
      <c r="J900" s="22"/>
      <c r="K900" s="22"/>
      <c r="L900" s="22"/>
      <c r="M900" s="22"/>
      <c r="N900" s="22"/>
      <c r="O900" s="22"/>
      <c r="P900" s="22"/>
      <c r="Q900" s="22"/>
      <c r="R900" s="22"/>
      <c r="S900" s="22"/>
      <c r="T900" s="22"/>
      <c r="U900" s="22"/>
    </row>
    <row r="901" spans="1:21" ht="12.75" customHeight="1" x14ac:dyDescent="0.2">
      <c r="A901" s="23"/>
      <c r="B901" s="23"/>
      <c r="C901" s="22"/>
      <c r="D901" s="22"/>
      <c r="E901" s="22"/>
      <c r="F901" s="22"/>
      <c r="G901" s="22"/>
      <c r="H901" s="22"/>
      <c r="I901" s="22"/>
      <c r="J901" s="22"/>
      <c r="K901" s="22"/>
      <c r="L901" s="22"/>
      <c r="M901" s="22"/>
      <c r="N901" s="22"/>
      <c r="O901" s="22"/>
      <c r="P901" s="22"/>
      <c r="Q901" s="22"/>
      <c r="R901" s="22"/>
      <c r="S901" s="22"/>
      <c r="T901" s="22"/>
      <c r="U901" s="22"/>
    </row>
    <row r="902" spans="1:21" ht="12.75" customHeight="1" x14ac:dyDescent="0.2">
      <c r="A902" s="23"/>
      <c r="B902" s="23"/>
      <c r="C902" s="22"/>
      <c r="D902" s="22"/>
      <c r="E902" s="22"/>
      <c r="F902" s="22"/>
      <c r="G902" s="22"/>
      <c r="H902" s="22"/>
      <c r="I902" s="22"/>
      <c r="J902" s="22"/>
      <c r="K902" s="22"/>
      <c r="L902" s="22"/>
      <c r="M902" s="22"/>
      <c r="N902" s="22"/>
      <c r="O902" s="22"/>
      <c r="P902" s="22"/>
      <c r="Q902" s="22"/>
      <c r="R902" s="22"/>
      <c r="S902" s="22"/>
      <c r="T902" s="22"/>
      <c r="U902" s="22"/>
    </row>
    <row r="903" spans="1:21" ht="12.75" customHeight="1" x14ac:dyDescent="0.2">
      <c r="A903" s="23"/>
      <c r="B903" s="23"/>
      <c r="C903" s="22"/>
      <c r="D903" s="22"/>
      <c r="E903" s="22"/>
      <c r="F903" s="22"/>
      <c r="G903" s="22"/>
      <c r="H903" s="22"/>
      <c r="I903" s="22"/>
      <c r="J903" s="22"/>
      <c r="K903" s="22"/>
      <c r="L903" s="22"/>
      <c r="M903" s="22"/>
      <c r="N903" s="22"/>
      <c r="O903" s="22"/>
      <c r="P903" s="22"/>
      <c r="Q903" s="22"/>
      <c r="R903" s="22"/>
      <c r="S903" s="22"/>
      <c r="T903" s="22"/>
      <c r="U903" s="22"/>
    </row>
    <row r="904" spans="1:21" ht="12.75" customHeight="1" x14ac:dyDescent="0.2">
      <c r="A904" s="23"/>
      <c r="B904" s="23"/>
      <c r="C904" s="22"/>
      <c r="D904" s="22"/>
      <c r="E904" s="22"/>
      <c r="F904" s="22"/>
      <c r="G904" s="22"/>
      <c r="H904" s="22"/>
      <c r="I904" s="22"/>
      <c r="J904" s="22"/>
      <c r="K904" s="22"/>
      <c r="L904" s="22"/>
      <c r="M904" s="22"/>
      <c r="N904" s="22"/>
      <c r="O904" s="22"/>
      <c r="P904" s="22"/>
      <c r="Q904" s="22"/>
      <c r="R904" s="22"/>
      <c r="S904" s="22"/>
      <c r="T904" s="22"/>
      <c r="U904" s="22"/>
    </row>
    <row r="905" spans="1:21" ht="12.75" customHeight="1" x14ac:dyDescent="0.2">
      <c r="A905" s="23"/>
      <c r="B905" s="23"/>
      <c r="C905" s="22"/>
      <c r="D905" s="22"/>
      <c r="E905" s="22"/>
      <c r="F905" s="22"/>
      <c r="G905" s="22"/>
      <c r="H905" s="22"/>
      <c r="I905" s="22"/>
      <c r="J905" s="22"/>
      <c r="K905" s="22"/>
      <c r="L905" s="22"/>
      <c r="M905" s="22"/>
      <c r="N905" s="22"/>
      <c r="O905" s="22"/>
      <c r="P905" s="22"/>
      <c r="Q905" s="22"/>
      <c r="R905" s="22"/>
      <c r="S905" s="22"/>
      <c r="T905" s="22"/>
      <c r="U905" s="22"/>
    </row>
    <row r="906" spans="1:21" ht="12.75" customHeight="1" x14ac:dyDescent="0.2">
      <c r="A906" s="23"/>
      <c r="B906" s="23"/>
      <c r="C906" s="22"/>
      <c r="D906" s="22"/>
      <c r="E906" s="22"/>
      <c r="F906" s="22"/>
      <c r="G906" s="22"/>
      <c r="H906" s="22"/>
      <c r="I906" s="22"/>
      <c r="J906" s="22"/>
      <c r="K906" s="22"/>
      <c r="L906" s="22"/>
      <c r="M906" s="22"/>
      <c r="N906" s="22"/>
      <c r="O906" s="22"/>
      <c r="P906" s="22"/>
      <c r="Q906" s="22"/>
      <c r="R906" s="22"/>
      <c r="S906" s="22"/>
      <c r="T906" s="22"/>
      <c r="U906" s="22"/>
    </row>
    <row r="907" spans="1:21" ht="12.75" customHeight="1" x14ac:dyDescent="0.2">
      <c r="A907" s="23"/>
      <c r="B907" s="23"/>
      <c r="C907" s="22"/>
      <c r="D907" s="22"/>
      <c r="E907" s="22"/>
      <c r="F907" s="22"/>
      <c r="G907" s="22"/>
      <c r="H907" s="22"/>
      <c r="I907" s="22"/>
      <c r="J907" s="22"/>
      <c r="K907" s="22"/>
      <c r="L907" s="22"/>
      <c r="M907" s="22"/>
      <c r="N907" s="22"/>
      <c r="O907" s="22"/>
      <c r="P907" s="22"/>
      <c r="Q907" s="22"/>
      <c r="R907" s="22"/>
      <c r="S907" s="22"/>
      <c r="T907" s="22"/>
      <c r="U907" s="22"/>
    </row>
    <row r="908" spans="1:21" ht="12.75" customHeight="1" x14ac:dyDescent="0.2">
      <c r="A908" s="23"/>
      <c r="B908" s="23"/>
      <c r="C908" s="22"/>
      <c r="D908" s="22"/>
      <c r="E908" s="22"/>
      <c r="F908" s="22"/>
      <c r="G908" s="22"/>
      <c r="H908" s="22"/>
      <c r="I908" s="22"/>
      <c r="J908" s="22"/>
      <c r="K908" s="22"/>
      <c r="L908" s="22"/>
      <c r="M908" s="22"/>
      <c r="N908" s="22"/>
      <c r="O908" s="22"/>
      <c r="P908" s="22"/>
      <c r="Q908" s="22"/>
      <c r="R908" s="22"/>
      <c r="S908" s="22"/>
      <c r="T908" s="22"/>
      <c r="U908" s="22"/>
    </row>
    <row r="909" spans="1:21" ht="12.75" customHeight="1" x14ac:dyDescent="0.2">
      <c r="A909" s="23"/>
      <c r="B909" s="23"/>
      <c r="C909" s="22"/>
      <c r="D909" s="22"/>
      <c r="E909" s="22"/>
      <c r="F909" s="22"/>
      <c r="G909" s="22"/>
      <c r="H909" s="22"/>
      <c r="I909" s="22"/>
      <c r="J909" s="22"/>
      <c r="K909" s="22"/>
      <c r="L909" s="22"/>
      <c r="M909" s="22"/>
      <c r="N909" s="22"/>
      <c r="O909" s="22"/>
      <c r="P909" s="22"/>
      <c r="Q909" s="22"/>
      <c r="R909" s="22"/>
      <c r="S909" s="22"/>
      <c r="T909" s="22"/>
      <c r="U909" s="22"/>
    </row>
    <row r="910" spans="1:21" ht="12.75" customHeight="1" x14ac:dyDescent="0.2">
      <c r="A910" s="23"/>
      <c r="B910" s="23"/>
      <c r="C910" s="22"/>
      <c r="D910" s="22"/>
      <c r="E910" s="22"/>
      <c r="F910" s="22"/>
      <c r="G910" s="22"/>
      <c r="H910" s="22"/>
      <c r="I910" s="22"/>
      <c r="J910" s="22"/>
      <c r="K910" s="22"/>
      <c r="L910" s="22"/>
      <c r="M910" s="22"/>
      <c r="N910" s="22"/>
      <c r="O910" s="22"/>
      <c r="P910" s="22"/>
      <c r="Q910" s="22"/>
      <c r="R910" s="22"/>
      <c r="S910" s="22"/>
      <c r="T910" s="22"/>
      <c r="U910" s="22"/>
    </row>
    <row r="911" spans="1:21" ht="12.75" customHeight="1" x14ac:dyDescent="0.2">
      <c r="A911" s="23"/>
      <c r="B911" s="23"/>
      <c r="C911" s="22"/>
      <c r="D911" s="22"/>
      <c r="E911" s="22"/>
      <c r="F911" s="22"/>
      <c r="G911" s="22"/>
      <c r="H911" s="22"/>
      <c r="I911" s="22"/>
      <c r="J911" s="22"/>
      <c r="K911" s="22"/>
      <c r="L911" s="22"/>
      <c r="M911" s="22"/>
      <c r="N911" s="22"/>
      <c r="O911" s="22"/>
      <c r="P911" s="22"/>
      <c r="Q911" s="22"/>
      <c r="R911" s="22"/>
      <c r="S911" s="22"/>
      <c r="T911" s="22"/>
      <c r="U911" s="22"/>
    </row>
    <row r="912" spans="1:21" ht="12.75" customHeight="1" x14ac:dyDescent="0.2">
      <c r="A912" s="23"/>
      <c r="B912" s="23"/>
      <c r="C912" s="22"/>
      <c r="D912" s="22"/>
      <c r="E912" s="22"/>
      <c r="F912" s="22"/>
      <c r="G912" s="22"/>
      <c r="H912" s="22"/>
      <c r="I912" s="22"/>
      <c r="J912" s="22"/>
      <c r="K912" s="22"/>
      <c r="L912" s="22"/>
      <c r="M912" s="22"/>
      <c r="N912" s="22"/>
      <c r="O912" s="22"/>
      <c r="P912" s="22"/>
      <c r="Q912" s="22"/>
      <c r="R912" s="22"/>
      <c r="S912" s="22"/>
      <c r="T912" s="22"/>
      <c r="U912" s="22"/>
    </row>
    <row r="913" spans="1:21" ht="12.75" customHeight="1" x14ac:dyDescent="0.2">
      <c r="A913" s="23"/>
      <c r="B913" s="23"/>
      <c r="C913" s="22"/>
      <c r="D913" s="22"/>
      <c r="E913" s="22"/>
      <c r="F913" s="22"/>
      <c r="G913" s="22"/>
      <c r="H913" s="22"/>
      <c r="I913" s="22"/>
      <c r="J913" s="22"/>
      <c r="K913" s="22"/>
      <c r="L913" s="22"/>
      <c r="M913" s="22"/>
      <c r="N913" s="22"/>
      <c r="O913" s="22"/>
      <c r="P913" s="22"/>
      <c r="Q913" s="22"/>
      <c r="R913" s="22"/>
      <c r="S913" s="22"/>
      <c r="T913" s="22"/>
      <c r="U913" s="22"/>
    </row>
    <row r="914" spans="1:21" ht="12.75" customHeight="1" x14ac:dyDescent="0.2">
      <c r="A914" s="23"/>
      <c r="B914" s="23"/>
      <c r="C914" s="22"/>
      <c r="D914" s="22"/>
      <c r="E914" s="22"/>
      <c r="F914" s="22"/>
      <c r="G914" s="22"/>
      <c r="H914" s="22"/>
      <c r="I914" s="22"/>
      <c r="J914" s="22"/>
      <c r="K914" s="22"/>
      <c r="L914" s="22"/>
      <c r="M914" s="22"/>
      <c r="N914" s="22"/>
      <c r="O914" s="22"/>
      <c r="P914" s="22"/>
      <c r="Q914" s="22"/>
      <c r="R914" s="22"/>
      <c r="S914" s="22"/>
      <c r="T914" s="22"/>
      <c r="U914" s="22"/>
    </row>
    <row r="915" spans="1:21" ht="12.75" customHeight="1" x14ac:dyDescent="0.2">
      <c r="A915" s="23"/>
      <c r="B915" s="23"/>
      <c r="C915" s="22"/>
      <c r="D915" s="22"/>
      <c r="E915" s="22"/>
      <c r="F915" s="22"/>
      <c r="G915" s="22"/>
      <c r="H915" s="22"/>
      <c r="I915" s="22"/>
      <c r="J915" s="22"/>
      <c r="K915" s="22"/>
      <c r="L915" s="22"/>
      <c r="M915" s="22"/>
      <c r="N915" s="22"/>
      <c r="O915" s="22"/>
      <c r="P915" s="22"/>
      <c r="Q915" s="22"/>
      <c r="R915" s="22"/>
      <c r="S915" s="22"/>
      <c r="T915" s="22"/>
      <c r="U915" s="22"/>
    </row>
    <row r="916" spans="1:21" ht="12.75" customHeight="1" x14ac:dyDescent="0.2">
      <c r="A916" s="23"/>
      <c r="B916" s="23"/>
      <c r="C916" s="22"/>
      <c r="D916" s="22"/>
      <c r="E916" s="22"/>
      <c r="F916" s="22"/>
      <c r="G916" s="22"/>
      <c r="H916" s="22"/>
      <c r="I916" s="22"/>
      <c r="J916" s="22"/>
      <c r="K916" s="22"/>
      <c r="L916" s="22"/>
      <c r="M916" s="22"/>
      <c r="N916" s="22"/>
      <c r="O916" s="22"/>
      <c r="P916" s="22"/>
      <c r="Q916" s="22"/>
      <c r="R916" s="22"/>
      <c r="S916" s="22"/>
      <c r="T916" s="22"/>
      <c r="U916" s="22"/>
    </row>
    <row r="917" spans="1:21" ht="12.75" customHeight="1" x14ac:dyDescent="0.2">
      <c r="A917" s="23"/>
      <c r="B917" s="23"/>
      <c r="C917" s="22"/>
      <c r="D917" s="22"/>
      <c r="E917" s="22"/>
      <c r="F917" s="22"/>
      <c r="G917" s="22"/>
      <c r="H917" s="22"/>
      <c r="I917" s="22"/>
      <c r="J917" s="22"/>
      <c r="K917" s="22"/>
      <c r="L917" s="22"/>
      <c r="M917" s="22"/>
      <c r="N917" s="22"/>
      <c r="O917" s="22"/>
      <c r="P917" s="22"/>
      <c r="Q917" s="22"/>
      <c r="R917" s="22"/>
      <c r="S917" s="22"/>
      <c r="T917" s="22"/>
      <c r="U917" s="22"/>
    </row>
    <row r="918" spans="1:21" ht="12.75" customHeight="1" x14ac:dyDescent="0.2">
      <c r="A918" s="23"/>
      <c r="B918" s="23"/>
      <c r="C918" s="22"/>
      <c r="D918" s="22"/>
      <c r="E918" s="22"/>
      <c r="F918" s="22"/>
      <c r="G918" s="22"/>
      <c r="H918" s="22"/>
      <c r="I918" s="22"/>
      <c r="J918" s="22"/>
      <c r="K918" s="22"/>
      <c r="L918" s="22"/>
      <c r="M918" s="22"/>
      <c r="N918" s="22"/>
      <c r="O918" s="22"/>
      <c r="P918" s="22"/>
      <c r="Q918" s="22"/>
      <c r="R918" s="22"/>
      <c r="S918" s="22"/>
      <c r="T918" s="22"/>
      <c r="U918" s="22"/>
    </row>
    <row r="919" spans="1:21" ht="12.75" customHeight="1" x14ac:dyDescent="0.2">
      <c r="A919" s="23"/>
      <c r="B919" s="23"/>
      <c r="C919" s="22"/>
      <c r="D919" s="22"/>
      <c r="E919" s="22"/>
      <c r="F919" s="22"/>
      <c r="G919" s="22"/>
      <c r="H919" s="22"/>
      <c r="I919" s="22"/>
      <c r="J919" s="22"/>
      <c r="K919" s="22"/>
      <c r="L919" s="22"/>
      <c r="M919" s="22"/>
      <c r="N919" s="22"/>
      <c r="O919" s="22"/>
      <c r="P919" s="22"/>
      <c r="Q919" s="22"/>
      <c r="R919" s="22"/>
      <c r="S919" s="22"/>
      <c r="T919" s="22"/>
      <c r="U919" s="22"/>
    </row>
    <row r="920" spans="1:21" ht="12.75" customHeight="1" x14ac:dyDescent="0.2">
      <c r="A920" s="23"/>
      <c r="B920" s="23"/>
      <c r="C920" s="22"/>
      <c r="D920" s="22"/>
      <c r="E920" s="22"/>
      <c r="F920" s="22"/>
      <c r="G920" s="22"/>
      <c r="H920" s="22"/>
      <c r="I920" s="22"/>
      <c r="J920" s="22"/>
      <c r="K920" s="22"/>
      <c r="L920" s="22"/>
      <c r="M920" s="22"/>
      <c r="N920" s="22"/>
      <c r="O920" s="22"/>
      <c r="P920" s="22"/>
      <c r="Q920" s="22"/>
      <c r="R920" s="22"/>
      <c r="S920" s="22"/>
      <c r="T920" s="22"/>
      <c r="U920" s="22"/>
    </row>
    <row r="921" spans="1:21" ht="12.75" customHeight="1" x14ac:dyDescent="0.2">
      <c r="A921" s="23"/>
      <c r="B921" s="23"/>
      <c r="C921" s="22"/>
      <c r="D921" s="22"/>
      <c r="E921" s="22"/>
      <c r="F921" s="22"/>
      <c r="G921" s="22"/>
      <c r="H921" s="22"/>
      <c r="I921" s="22"/>
      <c r="J921" s="22"/>
      <c r="K921" s="22"/>
      <c r="L921" s="22"/>
      <c r="M921" s="22"/>
      <c r="N921" s="22"/>
      <c r="O921" s="22"/>
      <c r="P921" s="22"/>
      <c r="Q921" s="22"/>
      <c r="R921" s="22"/>
      <c r="S921" s="22"/>
      <c r="T921" s="22"/>
      <c r="U921" s="22"/>
    </row>
    <row r="922" spans="1:21" ht="12.75" customHeight="1" x14ac:dyDescent="0.2">
      <c r="A922" s="23"/>
      <c r="B922" s="23"/>
      <c r="C922" s="22"/>
      <c r="D922" s="22"/>
      <c r="E922" s="22"/>
      <c r="F922" s="22"/>
      <c r="G922" s="22"/>
      <c r="H922" s="22"/>
      <c r="I922" s="22"/>
      <c r="J922" s="22"/>
      <c r="K922" s="22"/>
      <c r="L922" s="22"/>
      <c r="M922" s="22"/>
      <c r="N922" s="22"/>
      <c r="O922" s="22"/>
      <c r="P922" s="22"/>
      <c r="Q922" s="22"/>
      <c r="R922" s="22"/>
      <c r="S922" s="22"/>
      <c r="T922" s="22"/>
      <c r="U922" s="22"/>
    </row>
    <row r="923" spans="1:21" ht="12.75" customHeight="1" x14ac:dyDescent="0.2">
      <c r="A923" s="23"/>
      <c r="B923" s="23"/>
      <c r="C923" s="22"/>
      <c r="D923" s="22"/>
      <c r="E923" s="22"/>
      <c r="F923" s="22"/>
      <c r="G923" s="22"/>
      <c r="H923" s="22"/>
      <c r="I923" s="22"/>
      <c r="J923" s="22"/>
      <c r="K923" s="22"/>
      <c r="L923" s="22"/>
      <c r="M923" s="22"/>
      <c r="N923" s="22"/>
      <c r="O923" s="22"/>
      <c r="P923" s="22"/>
      <c r="Q923" s="22"/>
      <c r="R923" s="22"/>
      <c r="S923" s="22"/>
      <c r="T923" s="22"/>
      <c r="U923" s="22"/>
    </row>
    <row r="924" spans="1:21" ht="12.75" customHeight="1" x14ac:dyDescent="0.2">
      <c r="A924" s="23"/>
      <c r="B924" s="23"/>
      <c r="C924" s="22"/>
      <c r="D924" s="22"/>
      <c r="E924" s="22"/>
      <c r="F924" s="22"/>
      <c r="G924" s="22"/>
      <c r="H924" s="22"/>
      <c r="I924" s="22"/>
      <c r="J924" s="22"/>
      <c r="K924" s="22"/>
      <c r="L924" s="22"/>
      <c r="M924" s="22"/>
      <c r="N924" s="22"/>
      <c r="O924" s="22"/>
      <c r="P924" s="22"/>
      <c r="Q924" s="22"/>
      <c r="R924" s="22"/>
      <c r="S924" s="22"/>
      <c r="T924" s="22"/>
      <c r="U924" s="22"/>
    </row>
    <row r="925" spans="1:21" ht="12.75" customHeight="1" x14ac:dyDescent="0.2">
      <c r="A925" s="23"/>
      <c r="B925" s="23"/>
      <c r="C925" s="22"/>
      <c r="D925" s="22"/>
      <c r="E925" s="22"/>
      <c r="F925" s="22"/>
      <c r="G925" s="22"/>
      <c r="H925" s="22"/>
      <c r="I925" s="22"/>
      <c r="J925" s="22"/>
      <c r="K925" s="22"/>
      <c r="L925" s="22"/>
      <c r="M925" s="22"/>
      <c r="N925" s="22"/>
      <c r="O925" s="22"/>
      <c r="P925" s="22"/>
      <c r="Q925" s="22"/>
      <c r="R925" s="22"/>
      <c r="S925" s="22"/>
      <c r="T925" s="22"/>
      <c r="U925" s="22"/>
    </row>
    <row r="926" spans="1:21" ht="12.75" customHeight="1" x14ac:dyDescent="0.2">
      <c r="A926" s="23"/>
      <c r="B926" s="23"/>
      <c r="C926" s="22"/>
      <c r="D926" s="22"/>
      <c r="E926" s="22"/>
      <c r="F926" s="22"/>
      <c r="G926" s="22"/>
      <c r="H926" s="22"/>
      <c r="I926" s="22"/>
      <c r="J926" s="22"/>
      <c r="K926" s="22"/>
      <c r="L926" s="22"/>
      <c r="M926" s="22"/>
      <c r="N926" s="22"/>
      <c r="O926" s="22"/>
      <c r="P926" s="22"/>
      <c r="Q926" s="22"/>
      <c r="R926" s="22"/>
      <c r="S926" s="22"/>
      <c r="T926" s="22"/>
      <c r="U926" s="22"/>
    </row>
    <row r="927" spans="1:21" ht="12.75" customHeight="1" x14ac:dyDescent="0.2">
      <c r="A927" s="23"/>
      <c r="B927" s="23"/>
      <c r="C927" s="22"/>
      <c r="D927" s="22"/>
      <c r="E927" s="22"/>
      <c r="F927" s="22"/>
      <c r="G927" s="22"/>
      <c r="H927" s="22"/>
      <c r="I927" s="22"/>
      <c r="J927" s="22"/>
      <c r="K927" s="22"/>
      <c r="L927" s="22"/>
      <c r="M927" s="22"/>
      <c r="N927" s="22"/>
      <c r="O927" s="22"/>
      <c r="P927" s="22"/>
      <c r="Q927" s="22"/>
      <c r="R927" s="22"/>
      <c r="S927" s="22"/>
      <c r="T927" s="22"/>
      <c r="U927" s="22"/>
    </row>
    <row r="928" spans="1:21" ht="12.75" customHeight="1" x14ac:dyDescent="0.2">
      <c r="A928" s="23"/>
      <c r="B928" s="23"/>
      <c r="C928" s="22"/>
      <c r="D928" s="22"/>
      <c r="E928" s="22"/>
      <c r="F928" s="22"/>
      <c r="G928" s="22"/>
      <c r="H928" s="22"/>
      <c r="I928" s="22"/>
      <c r="J928" s="22"/>
      <c r="K928" s="22"/>
      <c r="L928" s="22"/>
      <c r="M928" s="22"/>
      <c r="N928" s="22"/>
      <c r="O928" s="22"/>
      <c r="P928" s="22"/>
      <c r="Q928" s="22"/>
      <c r="R928" s="22"/>
      <c r="S928" s="22"/>
      <c r="T928" s="22"/>
      <c r="U928" s="22"/>
    </row>
    <row r="929" spans="1:21" ht="12.75" customHeight="1" x14ac:dyDescent="0.2">
      <c r="A929" s="23"/>
      <c r="B929" s="23"/>
      <c r="C929" s="22"/>
      <c r="D929" s="22"/>
      <c r="E929" s="22"/>
      <c r="F929" s="22"/>
      <c r="G929" s="22"/>
      <c r="H929" s="22"/>
      <c r="I929" s="22"/>
      <c r="J929" s="22"/>
      <c r="K929" s="22"/>
      <c r="L929" s="22"/>
      <c r="M929" s="22"/>
      <c r="N929" s="22"/>
      <c r="O929" s="22"/>
      <c r="P929" s="22"/>
      <c r="Q929" s="22"/>
      <c r="R929" s="22"/>
      <c r="S929" s="22"/>
      <c r="T929" s="22"/>
      <c r="U929" s="22"/>
    </row>
    <row r="930" spans="1:21" ht="12.75" customHeight="1" x14ac:dyDescent="0.2">
      <c r="A930" s="23"/>
      <c r="B930" s="23"/>
      <c r="C930" s="22"/>
      <c r="D930" s="22"/>
      <c r="E930" s="22"/>
      <c r="F930" s="22"/>
      <c r="G930" s="22"/>
      <c r="H930" s="22"/>
      <c r="I930" s="22"/>
      <c r="J930" s="22"/>
      <c r="K930" s="22"/>
      <c r="L930" s="22"/>
      <c r="M930" s="22"/>
      <c r="N930" s="22"/>
      <c r="O930" s="22"/>
      <c r="P930" s="22"/>
      <c r="Q930" s="22"/>
      <c r="R930" s="22"/>
      <c r="S930" s="22"/>
      <c r="T930" s="22"/>
      <c r="U930" s="22"/>
    </row>
    <row r="931" spans="1:21" ht="12.75" customHeight="1" x14ac:dyDescent="0.2">
      <c r="A931" s="23"/>
      <c r="B931" s="23"/>
      <c r="C931" s="22"/>
      <c r="D931" s="22"/>
      <c r="E931" s="22"/>
      <c r="F931" s="22"/>
      <c r="G931" s="22"/>
      <c r="H931" s="22"/>
      <c r="I931" s="22"/>
      <c r="J931" s="22"/>
      <c r="K931" s="22"/>
      <c r="L931" s="22"/>
      <c r="M931" s="22"/>
      <c r="N931" s="22"/>
      <c r="O931" s="22"/>
      <c r="P931" s="22"/>
      <c r="Q931" s="22"/>
      <c r="R931" s="22"/>
      <c r="S931" s="22"/>
      <c r="T931" s="22"/>
      <c r="U931" s="22"/>
    </row>
    <row r="932" spans="1:21" ht="12.75" customHeight="1" x14ac:dyDescent="0.2">
      <c r="A932" s="23"/>
      <c r="B932" s="23"/>
      <c r="C932" s="22"/>
      <c r="D932" s="22"/>
      <c r="E932" s="22"/>
      <c r="F932" s="22"/>
      <c r="G932" s="22"/>
      <c r="H932" s="22"/>
      <c r="I932" s="22"/>
      <c r="J932" s="22"/>
      <c r="K932" s="22"/>
      <c r="L932" s="22"/>
      <c r="M932" s="22"/>
      <c r="N932" s="22"/>
      <c r="O932" s="22"/>
      <c r="P932" s="22"/>
      <c r="Q932" s="22"/>
      <c r="R932" s="22"/>
      <c r="S932" s="22"/>
      <c r="T932" s="22"/>
      <c r="U932" s="22"/>
    </row>
    <row r="933" spans="1:21" ht="12.75" customHeight="1" x14ac:dyDescent="0.2">
      <c r="A933" s="23"/>
      <c r="B933" s="23"/>
      <c r="C933" s="22"/>
      <c r="D933" s="22"/>
      <c r="E933" s="22"/>
      <c r="F933" s="22"/>
      <c r="G933" s="22"/>
      <c r="H933" s="22"/>
      <c r="I933" s="22"/>
      <c r="J933" s="22"/>
      <c r="K933" s="22"/>
      <c r="L933" s="22"/>
      <c r="M933" s="22"/>
      <c r="N933" s="22"/>
      <c r="O933" s="22"/>
      <c r="P933" s="22"/>
      <c r="Q933" s="22"/>
      <c r="R933" s="22"/>
      <c r="S933" s="22"/>
      <c r="T933" s="22"/>
      <c r="U933" s="22"/>
    </row>
    <row r="934" spans="1:21" ht="12.75" customHeight="1" x14ac:dyDescent="0.2">
      <c r="A934" s="23"/>
      <c r="B934" s="23"/>
      <c r="C934" s="22"/>
      <c r="D934" s="22"/>
      <c r="E934" s="22"/>
      <c r="F934" s="22"/>
      <c r="G934" s="22"/>
      <c r="H934" s="22"/>
      <c r="I934" s="22"/>
      <c r="J934" s="22"/>
      <c r="K934" s="22"/>
      <c r="L934" s="22"/>
      <c r="M934" s="22"/>
      <c r="N934" s="22"/>
      <c r="O934" s="22"/>
      <c r="P934" s="22"/>
      <c r="Q934" s="22"/>
      <c r="R934" s="22"/>
      <c r="S934" s="22"/>
      <c r="T934" s="22"/>
      <c r="U934" s="22"/>
    </row>
    <row r="935" spans="1:21" ht="12.75" customHeight="1" x14ac:dyDescent="0.2">
      <c r="A935" s="23"/>
      <c r="B935" s="23"/>
      <c r="C935" s="22"/>
      <c r="D935" s="22"/>
      <c r="E935" s="22"/>
      <c r="F935" s="22"/>
      <c r="G935" s="22"/>
      <c r="H935" s="22"/>
      <c r="I935" s="22"/>
      <c r="J935" s="22"/>
      <c r="K935" s="22"/>
      <c r="L935" s="22"/>
      <c r="M935" s="22"/>
      <c r="N935" s="22"/>
      <c r="O935" s="22"/>
      <c r="P935" s="22"/>
      <c r="Q935" s="22"/>
      <c r="R935" s="22"/>
      <c r="S935" s="22"/>
      <c r="T935" s="22"/>
      <c r="U935" s="22"/>
    </row>
    <row r="936" spans="1:21" ht="12.75" customHeight="1" x14ac:dyDescent="0.2">
      <c r="A936" s="23"/>
      <c r="B936" s="23"/>
      <c r="C936" s="22"/>
      <c r="D936" s="22"/>
      <c r="E936" s="22"/>
      <c r="F936" s="22"/>
      <c r="G936" s="22"/>
      <c r="H936" s="22"/>
      <c r="I936" s="22"/>
      <c r="J936" s="22"/>
      <c r="K936" s="22"/>
      <c r="L936" s="22"/>
      <c r="M936" s="22"/>
      <c r="N936" s="22"/>
      <c r="O936" s="22"/>
      <c r="P936" s="22"/>
      <c r="Q936" s="22"/>
      <c r="R936" s="22"/>
      <c r="S936" s="22"/>
      <c r="T936" s="22"/>
      <c r="U936" s="22"/>
    </row>
    <row r="937" spans="1:21" ht="12.75" customHeight="1" x14ac:dyDescent="0.2">
      <c r="A937" s="23"/>
      <c r="B937" s="23"/>
      <c r="C937" s="22"/>
      <c r="D937" s="22"/>
      <c r="E937" s="22"/>
      <c r="F937" s="22"/>
      <c r="G937" s="22"/>
      <c r="H937" s="22"/>
      <c r="I937" s="22"/>
      <c r="J937" s="22"/>
      <c r="K937" s="22"/>
      <c r="L937" s="22"/>
      <c r="M937" s="22"/>
      <c r="N937" s="22"/>
      <c r="O937" s="22"/>
      <c r="P937" s="22"/>
      <c r="Q937" s="22"/>
      <c r="R937" s="22"/>
      <c r="S937" s="22"/>
      <c r="T937" s="22"/>
      <c r="U937" s="22"/>
    </row>
    <row r="938" spans="1:21" ht="12.75" customHeight="1" x14ac:dyDescent="0.2">
      <c r="A938" s="23"/>
      <c r="B938" s="23"/>
      <c r="C938" s="22"/>
      <c r="D938" s="22"/>
      <c r="E938" s="22"/>
      <c r="F938" s="22"/>
      <c r="G938" s="22"/>
      <c r="H938" s="22"/>
      <c r="I938" s="22"/>
      <c r="J938" s="22"/>
      <c r="K938" s="22"/>
      <c r="L938" s="22"/>
      <c r="M938" s="22"/>
      <c r="N938" s="22"/>
      <c r="O938" s="22"/>
      <c r="P938" s="22"/>
      <c r="Q938" s="22"/>
      <c r="R938" s="22"/>
      <c r="S938" s="22"/>
      <c r="T938" s="22"/>
      <c r="U938" s="22"/>
    </row>
    <row r="939" spans="1:21" ht="12.75" customHeight="1" x14ac:dyDescent="0.2">
      <c r="A939" s="23"/>
      <c r="B939" s="23"/>
      <c r="C939" s="22"/>
      <c r="D939" s="22"/>
      <c r="E939" s="22"/>
      <c r="F939" s="22"/>
      <c r="G939" s="22"/>
      <c r="H939" s="22"/>
      <c r="I939" s="22"/>
      <c r="J939" s="22"/>
      <c r="K939" s="22"/>
      <c r="L939" s="22"/>
      <c r="M939" s="22"/>
      <c r="N939" s="22"/>
      <c r="O939" s="22"/>
      <c r="P939" s="22"/>
      <c r="Q939" s="22"/>
      <c r="R939" s="22"/>
      <c r="S939" s="22"/>
      <c r="T939" s="22"/>
      <c r="U939" s="22"/>
    </row>
    <row r="940" spans="1:21" ht="12.75" customHeight="1" x14ac:dyDescent="0.2">
      <c r="A940" s="23"/>
      <c r="B940" s="23"/>
      <c r="C940" s="22"/>
      <c r="D940" s="22"/>
      <c r="E940" s="22"/>
      <c r="F940" s="22"/>
      <c r="G940" s="22"/>
      <c r="H940" s="22"/>
      <c r="I940" s="22"/>
      <c r="J940" s="22"/>
      <c r="K940" s="22"/>
      <c r="L940" s="22"/>
      <c r="M940" s="22"/>
      <c r="N940" s="22"/>
      <c r="O940" s="22"/>
      <c r="P940" s="22"/>
      <c r="Q940" s="22"/>
      <c r="R940" s="22"/>
      <c r="S940" s="22"/>
      <c r="T940" s="22"/>
      <c r="U940" s="22"/>
    </row>
    <row r="941" spans="1:21" ht="12.75" customHeight="1" x14ac:dyDescent="0.2">
      <c r="A941" s="23"/>
      <c r="B941" s="23"/>
      <c r="C941" s="22"/>
      <c r="D941" s="22"/>
      <c r="E941" s="22"/>
      <c r="F941" s="22"/>
      <c r="G941" s="22"/>
      <c r="H941" s="22"/>
      <c r="I941" s="22"/>
      <c r="J941" s="22"/>
      <c r="K941" s="22"/>
      <c r="L941" s="22"/>
      <c r="M941" s="22"/>
      <c r="N941" s="22"/>
      <c r="O941" s="22"/>
      <c r="P941" s="22"/>
      <c r="Q941" s="22"/>
      <c r="R941" s="22"/>
      <c r="S941" s="22"/>
      <c r="T941" s="22"/>
      <c r="U941" s="22"/>
    </row>
    <row r="942" spans="1:21" ht="12.75" customHeight="1" x14ac:dyDescent="0.2">
      <c r="A942" s="23"/>
      <c r="B942" s="23"/>
      <c r="C942" s="22"/>
      <c r="D942" s="22"/>
      <c r="E942" s="22"/>
      <c r="F942" s="22"/>
      <c r="G942" s="22"/>
      <c r="H942" s="22"/>
      <c r="I942" s="22"/>
      <c r="J942" s="22"/>
      <c r="K942" s="22"/>
      <c r="L942" s="22"/>
      <c r="M942" s="22"/>
      <c r="N942" s="22"/>
      <c r="O942" s="22"/>
      <c r="P942" s="22"/>
      <c r="Q942" s="22"/>
      <c r="R942" s="22"/>
      <c r="S942" s="22"/>
      <c r="T942" s="22"/>
      <c r="U942" s="22"/>
    </row>
    <row r="943" spans="1:21" ht="12.75" customHeight="1" x14ac:dyDescent="0.2">
      <c r="A943" s="23"/>
      <c r="B943" s="23"/>
      <c r="C943" s="22"/>
      <c r="D943" s="22"/>
      <c r="E943" s="22"/>
      <c r="F943" s="22"/>
      <c r="G943" s="22"/>
      <c r="H943" s="22"/>
      <c r="I943" s="22"/>
      <c r="J943" s="22"/>
      <c r="K943" s="22"/>
      <c r="L943" s="22"/>
      <c r="M943" s="22"/>
      <c r="N943" s="22"/>
      <c r="O943" s="22"/>
      <c r="P943" s="22"/>
      <c r="Q943" s="22"/>
      <c r="R943" s="22"/>
      <c r="S943" s="22"/>
      <c r="T943" s="22"/>
      <c r="U943" s="22"/>
    </row>
    <row r="944" spans="1:21" ht="12.75" customHeight="1" x14ac:dyDescent="0.2">
      <c r="A944" s="23"/>
      <c r="B944" s="23"/>
      <c r="C944" s="22"/>
      <c r="D944" s="22"/>
      <c r="E944" s="22"/>
      <c r="F944" s="22"/>
      <c r="G944" s="22"/>
      <c r="H944" s="22"/>
      <c r="I944" s="22"/>
      <c r="J944" s="22"/>
      <c r="K944" s="22"/>
      <c r="L944" s="22"/>
      <c r="M944" s="22"/>
      <c r="N944" s="22"/>
      <c r="O944" s="22"/>
      <c r="P944" s="22"/>
      <c r="Q944" s="22"/>
      <c r="R944" s="22"/>
      <c r="S944" s="22"/>
      <c r="T944" s="22"/>
      <c r="U944" s="22"/>
    </row>
    <row r="945" spans="1:21" ht="12.75" customHeight="1" x14ac:dyDescent="0.2">
      <c r="A945" s="23"/>
      <c r="B945" s="23"/>
      <c r="C945" s="22"/>
      <c r="D945" s="22"/>
      <c r="E945" s="22"/>
      <c r="F945" s="22"/>
      <c r="G945" s="22"/>
      <c r="H945" s="22"/>
      <c r="I945" s="22"/>
      <c r="J945" s="22"/>
      <c r="K945" s="22"/>
      <c r="L945" s="22"/>
      <c r="M945" s="22"/>
      <c r="N945" s="22"/>
      <c r="O945" s="22"/>
      <c r="P945" s="22"/>
      <c r="Q945" s="22"/>
      <c r="R945" s="22"/>
      <c r="S945" s="22"/>
      <c r="T945" s="22"/>
      <c r="U945" s="22"/>
    </row>
    <row r="946" spans="1:21" ht="12.75" customHeight="1" x14ac:dyDescent="0.2">
      <c r="A946" s="23"/>
      <c r="B946" s="23"/>
      <c r="C946" s="22"/>
      <c r="D946" s="22"/>
      <c r="E946" s="22"/>
      <c r="F946" s="22"/>
      <c r="G946" s="22"/>
      <c r="H946" s="22"/>
      <c r="I946" s="22"/>
      <c r="J946" s="22"/>
      <c r="K946" s="22"/>
      <c r="L946" s="22"/>
      <c r="M946" s="22"/>
      <c r="N946" s="22"/>
      <c r="O946" s="22"/>
      <c r="P946" s="22"/>
      <c r="Q946" s="22"/>
      <c r="R946" s="22"/>
      <c r="S946" s="22"/>
      <c r="T946" s="22"/>
      <c r="U946" s="22"/>
    </row>
    <row r="947" spans="1:21" ht="12.75" customHeight="1" x14ac:dyDescent="0.2">
      <c r="A947" s="23"/>
      <c r="B947" s="23"/>
      <c r="C947" s="22"/>
      <c r="D947" s="22"/>
      <c r="E947" s="22"/>
      <c r="F947" s="22"/>
      <c r="G947" s="22"/>
      <c r="H947" s="22"/>
      <c r="I947" s="22"/>
      <c r="J947" s="22"/>
      <c r="K947" s="22"/>
      <c r="L947" s="22"/>
      <c r="M947" s="22"/>
      <c r="N947" s="22"/>
      <c r="O947" s="22"/>
      <c r="P947" s="22"/>
      <c r="Q947" s="22"/>
      <c r="R947" s="22"/>
      <c r="S947" s="22"/>
      <c r="T947" s="22"/>
      <c r="U947" s="22"/>
    </row>
    <row r="948" spans="1:21" ht="12.75" customHeight="1" x14ac:dyDescent="0.2">
      <c r="A948" s="23"/>
      <c r="B948" s="23"/>
      <c r="C948" s="22"/>
      <c r="D948" s="22"/>
      <c r="E948" s="22"/>
      <c r="F948" s="22"/>
      <c r="G948" s="22"/>
      <c r="H948" s="22"/>
      <c r="I948" s="22"/>
      <c r="J948" s="22"/>
      <c r="K948" s="22"/>
      <c r="L948" s="22"/>
      <c r="M948" s="22"/>
      <c r="N948" s="22"/>
      <c r="O948" s="22"/>
      <c r="P948" s="22"/>
      <c r="Q948" s="22"/>
      <c r="R948" s="22"/>
      <c r="S948" s="22"/>
      <c r="T948" s="22"/>
      <c r="U948" s="22"/>
    </row>
    <row r="949" spans="1:21" ht="12.75" customHeight="1" x14ac:dyDescent="0.2">
      <c r="A949" s="23"/>
      <c r="B949" s="23"/>
      <c r="C949" s="22"/>
      <c r="D949" s="22"/>
      <c r="E949" s="22"/>
      <c r="F949" s="22"/>
      <c r="G949" s="22"/>
      <c r="H949" s="22"/>
      <c r="I949" s="22"/>
      <c r="J949" s="22"/>
      <c r="K949" s="22"/>
      <c r="L949" s="22"/>
      <c r="M949" s="22"/>
      <c r="N949" s="22"/>
      <c r="O949" s="22"/>
      <c r="P949" s="22"/>
      <c r="Q949" s="22"/>
      <c r="R949" s="22"/>
      <c r="S949" s="22"/>
      <c r="T949" s="22"/>
      <c r="U949" s="22"/>
    </row>
    <row r="950" spans="1:21" ht="12.75" customHeight="1" x14ac:dyDescent="0.2">
      <c r="A950" s="23"/>
      <c r="B950" s="23"/>
      <c r="C950" s="22"/>
      <c r="D950" s="22"/>
      <c r="E950" s="22"/>
      <c r="F950" s="22"/>
      <c r="G950" s="22"/>
      <c r="H950" s="22"/>
      <c r="I950" s="22"/>
      <c r="J950" s="22"/>
      <c r="K950" s="22"/>
      <c r="L950" s="22"/>
      <c r="M950" s="22"/>
      <c r="N950" s="22"/>
      <c r="O950" s="22"/>
      <c r="P950" s="22"/>
      <c r="Q950" s="22"/>
      <c r="R950" s="22"/>
      <c r="S950" s="22"/>
      <c r="T950" s="22"/>
      <c r="U950" s="22"/>
    </row>
    <row r="951" spans="1:21" ht="12.75" customHeight="1" x14ac:dyDescent="0.2">
      <c r="A951" s="22"/>
      <c r="B951" s="22"/>
      <c r="C951" s="22"/>
      <c r="D951" s="22"/>
      <c r="E951" s="22"/>
      <c r="F951" s="22"/>
      <c r="G951" s="22"/>
      <c r="H951" s="22"/>
      <c r="I951" s="22"/>
      <c r="J951" s="22"/>
      <c r="K951" s="22"/>
      <c r="L951" s="22"/>
      <c r="M951" s="22"/>
      <c r="N951" s="22"/>
      <c r="O951" s="22"/>
      <c r="P951" s="22"/>
      <c r="Q951" s="22"/>
      <c r="R951" s="22"/>
      <c r="S951" s="22"/>
      <c r="T951" s="22"/>
      <c r="U951" s="22"/>
    </row>
    <row r="952" spans="1:21" ht="12.75" customHeight="1" x14ac:dyDescent="0.2">
      <c r="A952" s="22"/>
      <c r="B952" s="22"/>
      <c r="C952" s="22"/>
      <c r="D952" s="22"/>
      <c r="E952" s="22"/>
      <c r="F952" s="22"/>
      <c r="G952" s="22"/>
      <c r="H952" s="22"/>
      <c r="I952" s="22"/>
      <c r="J952" s="22"/>
      <c r="K952" s="22"/>
      <c r="L952" s="22"/>
      <c r="M952" s="22"/>
      <c r="N952" s="22"/>
      <c r="O952" s="22"/>
      <c r="P952" s="22"/>
      <c r="Q952" s="22"/>
      <c r="R952" s="22"/>
      <c r="S952" s="22"/>
      <c r="T952" s="22"/>
      <c r="U952" s="22"/>
    </row>
    <row r="953" spans="1:21" ht="12.75" customHeight="1" x14ac:dyDescent="0.2">
      <c r="A953" s="22"/>
      <c r="B953" s="22"/>
      <c r="C953" s="22"/>
      <c r="D953" s="22"/>
      <c r="E953" s="22"/>
      <c r="F953" s="22"/>
      <c r="G953" s="22"/>
      <c r="H953" s="22"/>
      <c r="I953" s="22"/>
      <c r="J953" s="22"/>
      <c r="K953" s="22"/>
      <c r="L953" s="22"/>
      <c r="M953" s="22"/>
      <c r="N953" s="22"/>
      <c r="O953" s="22"/>
      <c r="P953" s="22"/>
      <c r="Q953" s="22"/>
      <c r="R953" s="22"/>
      <c r="S953" s="22"/>
      <c r="T953" s="22"/>
      <c r="U953" s="22"/>
    </row>
    <row r="954" spans="1:21" ht="12.75" customHeight="1" x14ac:dyDescent="0.2">
      <c r="A954" s="22"/>
      <c r="B954" s="22"/>
      <c r="C954" s="22"/>
      <c r="D954" s="22"/>
      <c r="E954" s="22"/>
      <c r="F954" s="22"/>
      <c r="G954" s="22"/>
      <c r="H954" s="22"/>
      <c r="I954" s="22"/>
      <c r="J954" s="22"/>
      <c r="K954" s="22"/>
      <c r="L954" s="22"/>
      <c r="M954" s="22"/>
      <c r="N954" s="22"/>
      <c r="O954" s="22"/>
      <c r="P954" s="22"/>
      <c r="Q954" s="22"/>
      <c r="R954" s="22"/>
      <c r="S954" s="22"/>
      <c r="T954" s="22"/>
      <c r="U954" s="22"/>
    </row>
    <row r="955" spans="1:21" ht="12.75" customHeight="1" x14ac:dyDescent="0.2">
      <c r="A955" s="22"/>
      <c r="B955" s="22"/>
      <c r="C955" s="22"/>
      <c r="D955" s="22"/>
      <c r="E955" s="22"/>
      <c r="F955" s="22"/>
      <c r="G955" s="22"/>
      <c r="H955" s="22"/>
      <c r="I955" s="22"/>
      <c r="J955" s="22"/>
      <c r="K955" s="22"/>
      <c r="L955" s="22"/>
      <c r="M955" s="22"/>
      <c r="N955" s="22"/>
      <c r="O955" s="22"/>
      <c r="P955" s="22"/>
      <c r="Q955" s="22"/>
      <c r="R955" s="22"/>
      <c r="S955" s="22"/>
      <c r="T955" s="22"/>
      <c r="U955" s="22"/>
    </row>
    <row r="956" spans="1:21" ht="12.75" customHeight="1" x14ac:dyDescent="0.2">
      <c r="A956" s="22"/>
      <c r="B956" s="22"/>
      <c r="C956" s="22"/>
      <c r="D956" s="22"/>
      <c r="E956" s="22"/>
      <c r="F956" s="22"/>
      <c r="G956" s="22"/>
      <c r="H956" s="22"/>
      <c r="I956" s="22"/>
      <c r="J956" s="22"/>
      <c r="K956" s="22"/>
      <c r="L956" s="22"/>
      <c r="M956" s="22"/>
      <c r="N956" s="22"/>
      <c r="O956" s="22"/>
      <c r="P956" s="22"/>
      <c r="Q956" s="22"/>
      <c r="R956" s="22"/>
      <c r="S956" s="22"/>
      <c r="T956" s="22"/>
      <c r="U956" s="22"/>
    </row>
    <row r="957" spans="1:21" ht="12.75" customHeight="1" x14ac:dyDescent="0.2">
      <c r="A957" s="22"/>
      <c r="B957" s="22"/>
      <c r="C957" s="22"/>
      <c r="D957" s="22"/>
      <c r="E957" s="22"/>
      <c r="F957" s="22"/>
      <c r="G957" s="22"/>
      <c r="H957" s="22"/>
      <c r="I957" s="22"/>
      <c r="J957" s="22"/>
      <c r="K957" s="22"/>
      <c r="L957" s="22"/>
      <c r="M957" s="22"/>
      <c r="N957" s="22"/>
      <c r="O957" s="22"/>
      <c r="P957" s="22"/>
      <c r="Q957" s="22"/>
      <c r="R957" s="22"/>
      <c r="S957" s="22"/>
      <c r="T957" s="22"/>
      <c r="U957" s="22"/>
    </row>
    <row r="958" spans="1:21" ht="12.75" customHeight="1" x14ac:dyDescent="0.2">
      <c r="A958" s="22"/>
      <c r="B958" s="22"/>
      <c r="C958" s="22"/>
      <c r="D958" s="22"/>
      <c r="E958" s="22"/>
      <c r="F958" s="22"/>
      <c r="G958" s="22"/>
      <c r="H958" s="22"/>
      <c r="I958" s="22"/>
      <c r="J958" s="22"/>
      <c r="K958" s="22"/>
      <c r="L958" s="22"/>
      <c r="M958" s="22"/>
      <c r="N958" s="22"/>
      <c r="O958" s="22"/>
      <c r="P958" s="22"/>
      <c r="Q958" s="22"/>
      <c r="R958" s="22"/>
      <c r="S958" s="22"/>
      <c r="T958" s="22"/>
      <c r="U958" s="22"/>
    </row>
    <row r="959" spans="1:21" ht="12.75" customHeight="1" x14ac:dyDescent="0.2">
      <c r="A959" s="22"/>
      <c r="B959" s="22"/>
      <c r="C959" s="22"/>
      <c r="D959" s="22"/>
      <c r="E959" s="22"/>
      <c r="F959" s="22"/>
      <c r="G959" s="22"/>
      <c r="H959" s="22"/>
      <c r="I959" s="22"/>
      <c r="J959" s="22"/>
      <c r="K959" s="22"/>
      <c r="L959" s="22"/>
      <c r="M959" s="22"/>
      <c r="N959" s="22"/>
      <c r="O959" s="22"/>
      <c r="P959" s="22"/>
      <c r="Q959" s="22"/>
      <c r="R959" s="22"/>
      <c r="S959" s="22"/>
      <c r="T959" s="22"/>
      <c r="U959" s="22"/>
    </row>
    <row r="960" spans="1:21" ht="12.75" customHeight="1" x14ac:dyDescent="0.2">
      <c r="A960" s="22"/>
      <c r="B960" s="22"/>
      <c r="C960" s="22"/>
      <c r="D960" s="22"/>
      <c r="E960" s="22"/>
      <c r="F960" s="22"/>
      <c r="G960" s="22"/>
      <c r="H960" s="22"/>
      <c r="I960" s="22"/>
      <c r="J960" s="22"/>
      <c r="K960" s="22"/>
      <c r="L960" s="22"/>
      <c r="M960" s="22"/>
      <c r="N960" s="22"/>
      <c r="O960" s="22"/>
      <c r="P960" s="22"/>
      <c r="Q960" s="22"/>
      <c r="R960" s="22"/>
      <c r="S960" s="22"/>
      <c r="T960" s="22"/>
      <c r="U960" s="22"/>
    </row>
    <row r="961" spans="1:21" ht="12.75" customHeight="1" x14ac:dyDescent="0.2">
      <c r="A961" s="22"/>
      <c r="B961" s="22"/>
      <c r="C961" s="22"/>
      <c r="D961" s="22"/>
      <c r="E961" s="22"/>
      <c r="F961" s="22"/>
      <c r="G961" s="22"/>
      <c r="H961" s="22"/>
      <c r="I961" s="22"/>
      <c r="J961" s="22"/>
      <c r="K961" s="22"/>
      <c r="L961" s="22"/>
      <c r="M961" s="22"/>
      <c r="N961" s="22"/>
      <c r="O961" s="22"/>
      <c r="P961" s="22"/>
      <c r="Q961" s="22"/>
      <c r="R961" s="22"/>
      <c r="S961" s="22"/>
      <c r="T961" s="22"/>
      <c r="U961" s="22"/>
    </row>
    <row r="962" spans="1:21" ht="12.75" customHeight="1" x14ac:dyDescent="0.2">
      <c r="A962" s="22"/>
      <c r="B962" s="22"/>
      <c r="C962" s="22"/>
      <c r="D962" s="22"/>
      <c r="E962" s="22"/>
      <c r="F962" s="22"/>
      <c r="G962" s="22"/>
      <c r="H962" s="22"/>
      <c r="I962" s="22"/>
      <c r="J962" s="22"/>
      <c r="K962" s="22"/>
      <c r="L962" s="22"/>
      <c r="M962" s="22"/>
      <c r="N962" s="22"/>
      <c r="O962" s="22"/>
      <c r="P962" s="22"/>
      <c r="Q962" s="22"/>
      <c r="R962" s="22"/>
      <c r="S962" s="22"/>
      <c r="T962" s="22"/>
      <c r="U962" s="22"/>
    </row>
    <row r="963" spans="1:21" ht="12.75" customHeight="1" x14ac:dyDescent="0.2">
      <c r="A963" s="22"/>
      <c r="B963" s="22"/>
      <c r="C963" s="22"/>
      <c r="D963" s="22"/>
      <c r="E963" s="22"/>
      <c r="F963" s="22"/>
      <c r="G963" s="22"/>
      <c r="H963" s="22"/>
      <c r="I963" s="22"/>
      <c r="J963" s="22"/>
      <c r="K963" s="22"/>
      <c r="L963" s="22"/>
      <c r="M963" s="22"/>
      <c r="N963" s="22"/>
      <c r="O963" s="22"/>
      <c r="P963" s="22"/>
      <c r="Q963" s="22"/>
      <c r="R963" s="22"/>
      <c r="S963" s="22"/>
      <c r="T963" s="22"/>
      <c r="U963" s="22"/>
    </row>
    <row r="964" spans="1:21" ht="12.75" customHeight="1" x14ac:dyDescent="0.2">
      <c r="A964" s="22"/>
      <c r="B964" s="22"/>
      <c r="C964" s="22"/>
      <c r="D964" s="22"/>
      <c r="E964" s="22"/>
      <c r="F964" s="22"/>
      <c r="G964" s="22"/>
      <c r="H964" s="22"/>
      <c r="I964" s="22"/>
      <c r="J964" s="22"/>
      <c r="K964" s="22"/>
      <c r="L964" s="22"/>
      <c r="M964" s="22"/>
      <c r="N964" s="22"/>
      <c r="O964" s="22"/>
      <c r="P964" s="22"/>
      <c r="Q964" s="22"/>
      <c r="R964" s="22"/>
      <c r="S964" s="22"/>
      <c r="T964" s="22"/>
      <c r="U964" s="22"/>
    </row>
    <row r="965" spans="1:21" ht="12.75" customHeight="1" x14ac:dyDescent="0.2">
      <c r="A965" s="22"/>
      <c r="B965" s="22"/>
      <c r="C965" s="22"/>
      <c r="D965" s="22"/>
      <c r="E965" s="22"/>
      <c r="F965" s="22"/>
      <c r="G965" s="22"/>
      <c r="H965" s="22"/>
      <c r="I965" s="22"/>
      <c r="J965" s="22"/>
      <c r="K965" s="22"/>
      <c r="L965" s="22"/>
      <c r="M965" s="22"/>
      <c r="N965" s="22"/>
      <c r="O965" s="22"/>
      <c r="P965" s="22"/>
      <c r="Q965" s="22"/>
      <c r="R965" s="22"/>
      <c r="S965" s="22"/>
      <c r="T965" s="22"/>
      <c r="U965" s="22"/>
    </row>
    <row r="966" spans="1:21" ht="12.75" customHeight="1" x14ac:dyDescent="0.2">
      <c r="A966" s="22"/>
      <c r="B966" s="22"/>
      <c r="C966" s="22"/>
      <c r="D966" s="22"/>
      <c r="E966" s="22"/>
      <c r="F966" s="22"/>
      <c r="G966" s="22"/>
      <c r="H966" s="22"/>
      <c r="I966" s="22"/>
      <c r="J966" s="22"/>
      <c r="K966" s="22"/>
      <c r="L966" s="22"/>
      <c r="M966" s="22"/>
      <c r="N966" s="22"/>
      <c r="O966" s="22"/>
      <c r="P966" s="22"/>
      <c r="Q966" s="22"/>
      <c r="R966" s="22"/>
      <c r="S966" s="22"/>
      <c r="T966" s="22"/>
      <c r="U966" s="22"/>
    </row>
    <row r="967" spans="1:21" ht="12.75" customHeight="1" x14ac:dyDescent="0.2">
      <c r="A967" s="22"/>
      <c r="B967" s="22"/>
      <c r="C967" s="22"/>
      <c r="D967" s="22"/>
      <c r="E967" s="22"/>
      <c r="F967" s="22"/>
      <c r="G967" s="22"/>
      <c r="H967" s="22"/>
      <c r="I967" s="22"/>
      <c r="J967" s="22"/>
      <c r="K967" s="22"/>
      <c r="L967" s="22"/>
      <c r="M967" s="22"/>
      <c r="N967" s="22"/>
      <c r="O967" s="22"/>
      <c r="P967" s="22"/>
      <c r="Q967" s="22"/>
      <c r="R967" s="22"/>
      <c r="S967" s="22"/>
      <c r="T967" s="22"/>
      <c r="U967" s="22"/>
    </row>
  </sheetData>
  <mergeCells count="1">
    <mergeCell ref="A5:E8"/>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BF70"/>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22.85546875" style="24" customWidth="1"/>
    <col min="2" max="2" width="17.5703125" style="24" customWidth="1"/>
    <col min="3" max="3" width="19.28515625" style="24" customWidth="1"/>
    <col min="4" max="5" width="17.5703125" style="24" customWidth="1"/>
    <col min="6" max="7" width="17.7109375" style="24" customWidth="1"/>
    <col min="8" max="8" width="14.42578125" style="24"/>
    <col min="9" max="9" width="14.42578125" style="91"/>
    <col min="10" max="16384" width="14.42578125" style="24"/>
  </cols>
  <sheetData>
    <row r="1" spans="1:58" ht="63" customHeight="1" x14ac:dyDescent="0.2">
      <c r="A1" s="22"/>
      <c r="E1" s="33"/>
    </row>
    <row r="2" spans="1:58" ht="9" customHeight="1" x14ac:dyDescent="0.2">
      <c r="A2" s="22"/>
    </row>
    <row r="3" spans="1:58" ht="9" hidden="1" customHeight="1" x14ac:dyDescent="0.2">
      <c r="A3" s="22"/>
    </row>
    <row r="4" spans="1:58" ht="9" hidden="1" customHeight="1" x14ac:dyDescent="0.2">
      <c r="A4" s="22"/>
    </row>
    <row r="5" spans="1:58" ht="15" customHeight="1" x14ac:dyDescent="0.2">
      <c r="A5" s="29" t="s">
        <v>1065</v>
      </c>
    </row>
    <row r="6" spans="1:58" s="32" customFormat="1" ht="12.75" x14ac:dyDescent="0.2">
      <c r="A6" s="36" t="s">
        <v>1106</v>
      </c>
      <c r="B6" s="31"/>
      <c r="C6" s="37"/>
      <c r="D6" s="37"/>
      <c r="E6" s="31"/>
      <c r="F6" s="31"/>
      <c r="G6" s="31"/>
      <c r="H6" s="31"/>
      <c r="I6" s="31"/>
      <c r="J6" s="31"/>
      <c r="K6" s="31"/>
      <c r="L6" s="31"/>
      <c r="M6" s="31"/>
      <c r="N6" s="31"/>
      <c r="O6" s="31"/>
      <c r="P6" s="31"/>
      <c r="Q6" s="31"/>
      <c r="AQ6" s="90"/>
    </row>
    <row r="7" spans="1:58" ht="15" customHeight="1" x14ac:dyDescent="0.2">
      <c r="A7" s="26" t="s">
        <v>150</v>
      </c>
    </row>
    <row r="8" spans="1:58" s="38" customFormat="1" ht="31.5" x14ac:dyDescent="0.25">
      <c r="A8" s="243" t="s">
        <v>1062</v>
      </c>
      <c r="B8" s="106" t="s">
        <v>248</v>
      </c>
      <c r="C8" s="369" t="s">
        <v>247</v>
      </c>
      <c r="D8" s="370"/>
      <c r="E8" s="373" t="s">
        <v>997</v>
      </c>
      <c r="F8" s="372"/>
      <c r="G8" s="372"/>
      <c r="H8" s="372"/>
      <c r="I8" s="236"/>
      <c r="J8" s="236"/>
      <c r="K8" s="236"/>
      <c r="L8" s="236"/>
      <c r="M8" s="236"/>
      <c r="N8" s="236"/>
      <c r="O8" s="236"/>
      <c r="P8" s="236"/>
      <c r="Q8" s="236"/>
      <c r="R8" s="236"/>
      <c r="S8" s="236"/>
      <c r="T8" s="236"/>
      <c r="U8" s="236"/>
      <c r="V8" s="236"/>
      <c r="W8" s="236"/>
      <c r="X8" s="236"/>
      <c r="Y8" s="236"/>
      <c r="Z8" s="236"/>
      <c r="AA8" s="236"/>
      <c r="AB8" s="236"/>
      <c r="AC8" s="236"/>
      <c r="AD8" s="108"/>
      <c r="AE8" s="373" t="s">
        <v>998</v>
      </c>
      <c r="AF8" s="374"/>
      <c r="AG8" s="374"/>
      <c r="AH8" s="374"/>
      <c r="AI8" s="374"/>
      <c r="AJ8" s="374"/>
      <c r="AK8" s="374"/>
      <c r="AL8" s="236"/>
      <c r="AM8" s="236"/>
      <c r="AN8" s="236"/>
      <c r="AO8" s="236"/>
      <c r="AP8" s="236"/>
      <c r="AQ8" s="109"/>
      <c r="AR8" s="236"/>
      <c r="AS8" s="236"/>
      <c r="AT8" s="236"/>
      <c r="AU8" s="236"/>
      <c r="AV8" s="236"/>
      <c r="AW8" s="108"/>
      <c r="AX8" s="371" t="s">
        <v>297</v>
      </c>
      <c r="AY8" s="372"/>
      <c r="AZ8" s="372"/>
      <c r="BA8" s="372"/>
      <c r="BB8" s="372"/>
      <c r="BC8" s="372"/>
      <c r="BD8" s="372"/>
      <c r="BE8" s="375"/>
      <c r="BF8" s="110" t="s">
        <v>292</v>
      </c>
    </row>
    <row r="9" spans="1:58" s="39" customFormat="1" ht="42.75" customHeight="1" x14ac:dyDescent="0.25">
      <c r="A9" s="240" t="s">
        <v>237</v>
      </c>
      <c r="B9" s="106" t="s">
        <v>246</v>
      </c>
      <c r="C9" s="363" t="s">
        <v>249</v>
      </c>
      <c r="D9" s="363"/>
      <c r="E9" s="112" t="s">
        <v>6</v>
      </c>
      <c r="F9" s="113"/>
      <c r="G9" s="113"/>
      <c r="H9" s="113"/>
      <c r="I9" s="113"/>
      <c r="J9" s="113"/>
      <c r="K9" s="113"/>
      <c r="L9" s="114"/>
      <c r="M9" s="115" t="s">
        <v>7</v>
      </c>
      <c r="N9" s="113"/>
      <c r="O9" s="113"/>
      <c r="P9" s="113"/>
      <c r="Q9" s="113"/>
      <c r="R9" s="113"/>
      <c r="S9" s="113"/>
      <c r="T9" s="114"/>
      <c r="U9" s="352" t="s">
        <v>8</v>
      </c>
      <c r="V9" s="353"/>
      <c r="W9" s="352" t="s">
        <v>9</v>
      </c>
      <c r="X9" s="353"/>
      <c r="Y9" s="364"/>
      <c r="Z9" s="352" t="s">
        <v>10</v>
      </c>
      <c r="AA9" s="364"/>
      <c r="AB9" s="352" t="s">
        <v>11</v>
      </c>
      <c r="AC9" s="353"/>
      <c r="AD9" s="350" t="s">
        <v>260</v>
      </c>
      <c r="AE9" s="358" t="s">
        <v>261</v>
      </c>
      <c r="AF9" s="358"/>
      <c r="AG9" s="358"/>
      <c r="AH9" s="358"/>
      <c r="AI9" s="358"/>
      <c r="AJ9" s="358"/>
      <c r="AK9" s="356" t="s">
        <v>277</v>
      </c>
      <c r="AL9" s="358"/>
      <c r="AM9" s="358"/>
      <c r="AN9" s="358"/>
      <c r="AO9" s="358"/>
      <c r="AP9" s="358"/>
      <c r="AQ9" s="358"/>
      <c r="AR9" s="358"/>
      <c r="AS9" s="356" t="s">
        <v>13</v>
      </c>
      <c r="AT9" s="358"/>
      <c r="AU9" s="352" t="s">
        <v>14</v>
      </c>
      <c r="AV9" s="353"/>
      <c r="AW9" s="354" t="s">
        <v>280</v>
      </c>
      <c r="AX9" s="379" t="s">
        <v>999</v>
      </c>
      <c r="AY9" s="357"/>
      <c r="AZ9" s="357"/>
      <c r="BA9" s="357"/>
      <c r="BB9" s="357"/>
      <c r="BC9" s="378" t="s">
        <v>1000</v>
      </c>
      <c r="BD9" s="353"/>
      <c r="BE9" s="350" t="s">
        <v>295</v>
      </c>
      <c r="BF9" s="342" t="s">
        <v>294</v>
      </c>
    </row>
    <row r="10" spans="1:58" s="40" customFormat="1" ht="94.5" x14ac:dyDescent="0.25">
      <c r="A10" s="116"/>
      <c r="B10" s="117" t="s">
        <v>125</v>
      </c>
      <c r="C10" s="118" t="s">
        <v>17</v>
      </c>
      <c r="D10" s="118" t="s">
        <v>18</v>
      </c>
      <c r="E10" s="119" t="s">
        <v>19</v>
      </c>
      <c r="F10" s="120" t="s">
        <v>20</v>
      </c>
      <c r="G10" s="120" t="s">
        <v>21</v>
      </c>
      <c r="H10" s="120" t="s">
        <v>22</v>
      </c>
      <c r="I10" s="120" t="s">
        <v>23</v>
      </c>
      <c r="J10" s="120" t="s">
        <v>24</v>
      </c>
      <c r="K10" s="120" t="s">
        <v>25</v>
      </c>
      <c r="L10" s="120" t="s">
        <v>26</v>
      </c>
      <c r="M10" s="120" t="s">
        <v>19</v>
      </c>
      <c r="N10" s="120" t="s">
        <v>20</v>
      </c>
      <c r="O10" s="120" t="s">
        <v>21</v>
      </c>
      <c r="P10" s="120" t="s">
        <v>22</v>
      </c>
      <c r="Q10" s="120" t="s">
        <v>23</v>
      </c>
      <c r="R10" s="120" t="s">
        <v>24</v>
      </c>
      <c r="S10" s="120" t="s">
        <v>25</v>
      </c>
      <c r="T10" s="120" t="s">
        <v>26</v>
      </c>
      <c r="U10" s="119" t="s">
        <v>345</v>
      </c>
      <c r="V10" s="121" t="s">
        <v>346</v>
      </c>
      <c r="W10" s="119" t="s">
        <v>257</v>
      </c>
      <c r="X10" s="120" t="s">
        <v>258</v>
      </c>
      <c r="Y10" s="120" t="s">
        <v>259</v>
      </c>
      <c r="Z10" s="120" t="s">
        <v>27</v>
      </c>
      <c r="AA10" s="120" t="s">
        <v>255</v>
      </c>
      <c r="AB10" s="120" t="s">
        <v>28</v>
      </c>
      <c r="AC10" s="122" t="s">
        <v>256</v>
      </c>
      <c r="AD10" s="342"/>
      <c r="AE10" s="136" t="s">
        <v>262</v>
      </c>
      <c r="AF10" s="137" t="s">
        <v>263</v>
      </c>
      <c r="AG10" s="137" t="s">
        <v>264</v>
      </c>
      <c r="AH10" s="137" t="s">
        <v>265</v>
      </c>
      <c r="AI10" s="137" t="s">
        <v>29</v>
      </c>
      <c r="AJ10" s="350" t="s">
        <v>12</v>
      </c>
      <c r="AK10" s="123" t="s">
        <v>30</v>
      </c>
      <c r="AL10" s="122" t="s">
        <v>31</v>
      </c>
      <c r="AM10" s="122" t="s">
        <v>32</v>
      </c>
      <c r="AN10" s="122" t="s">
        <v>33</v>
      </c>
      <c r="AO10" s="122" t="s">
        <v>34</v>
      </c>
      <c r="AP10" s="122" t="s">
        <v>35</v>
      </c>
      <c r="AQ10" s="121" t="s">
        <v>29</v>
      </c>
      <c r="AR10" s="350" t="s">
        <v>12</v>
      </c>
      <c r="AS10" s="124" t="s">
        <v>278</v>
      </c>
      <c r="AT10" s="122" t="s">
        <v>279</v>
      </c>
      <c r="AU10" s="120" t="s">
        <v>36</v>
      </c>
      <c r="AV10" s="122" t="s">
        <v>37</v>
      </c>
      <c r="AW10" s="355"/>
      <c r="AX10" s="121" t="s">
        <v>1001</v>
      </c>
      <c r="AY10" s="121" t="s">
        <v>343</v>
      </c>
      <c r="AZ10" s="122" t="s">
        <v>288</v>
      </c>
      <c r="BA10" s="122" t="s">
        <v>291</v>
      </c>
      <c r="BB10" s="121" t="s">
        <v>344</v>
      </c>
      <c r="BC10" s="122" t="s">
        <v>300</v>
      </c>
      <c r="BD10" s="122" t="s">
        <v>299</v>
      </c>
      <c r="BE10" s="342"/>
      <c r="BF10" s="343"/>
    </row>
    <row r="11" spans="1:58" s="41" customFormat="1" ht="12.75" x14ac:dyDescent="0.25">
      <c r="A11" s="125"/>
      <c r="B11" s="126" t="s">
        <v>126</v>
      </c>
      <c r="C11" s="127" t="s">
        <v>127</v>
      </c>
      <c r="D11" s="128" t="s">
        <v>127</v>
      </c>
      <c r="E11" s="128" t="s">
        <v>128</v>
      </c>
      <c r="F11" s="128" t="s">
        <v>128</v>
      </c>
      <c r="G11" s="128" t="s">
        <v>128</v>
      </c>
      <c r="H11" s="128" t="s">
        <v>128</v>
      </c>
      <c r="I11" s="128" t="s">
        <v>128</v>
      </c>
      <c r="J11" s="128" t="s">
        <v>128</v>
      </c>
      <c r="K11" s="128" t="s">
        <v>128</v>
      </c>
      <c r="L11" s="128" t="s">
        <v>128</v>
      </c>
      <c r="M11" s="128" t="s">
        <v>128</v>
      </c>
      <c r="N11" s="128" t="s">
        <v>128</v>
      </c>
      <c r="O11" s="128" t="s">
        <v>128</v>
      </c>
      <c r="P11" s="128" t="s">
        <v>128</v>
      </c>
      <c r="Q11" s="128" t="s">
        <v>128</v>
      </c>
      <c r="R11" s="128" t="s">
        <v>128</v>
      </c>
      <c r="S11" s="128" t="s">
        <v>128</v>
      </c>
      <c r="T11" s="128" t="s">
        <v>128</v>
      </c>
      <c r="U11" s="128" t="s">
        <v>128</v>
      </c>
      <c r="V11" s="128" t="s">
        <v>128</v>
      </c>
      <c r="W11" s="128" t="s">
        <v>253</v>
      </c>
      <c r="X11" s="128" t="s">
        <v>253</v>
      </c>
      <c r="Y11" s="128" t="s">
        <v>253</v>
      </c>
      <c r="Z11" s="128" t="s">
        <v>128</v>
      </c>
      <c r="AA11" s="128" t="s">
        <v>129</v>
      </c>
      <c r="AB11" s="128" t="s">
        <v>128</v>
      </c>
      <c r="AC11" s="129" t="s">
        <v>254</v>
      </c>
      <c r="AD11" s="351"/>
      <c r="AE11" s="138" t="s">
        <v>129</v>
      </c>
      <c r="AF11" s="129" t="s">
        <v>129</v>
      </c>
      <c r="AG11" s="129" t="s">
        <v>129</v>
      </c>
      <c r="AH11" s="129" t="s">
        <v>129</v>
      </c>
      <c r="AI11" s="129" t="s">
        <v>129</v>
      </c>
      <c r="AJ11" s="351"/>
      <c r="AK11" s="130" t="s">
        <v>254</v>
      </c>
      <c r="AL11" s="129" t="s">
        <v>254</v>
      </c>
      <c r="AM11" s="129" t="s">
        <v>254</v>
      </c>
      <c r="AN11" s="129" t="s">
        <v>254</v>
      </c>
      <c r="AO11" s="129" t="s">
        <v>254</v>
      </c>
      <c r="AP11" s="129" t="s">
        <v>254</v>
      </c>
      <c r="AQ11" s="129" t="s">
        <v>254</v>
      </c>
      <c r="AR11" s="351"/>
      <c r="AS11" s="131" t="s">
        <v>253</v>
      </c>
      <c r="AT11" s="129" t="s">
        <v>253</v>
      </c>
      <c r="AU11" s="128"/>
      <c r="AV11" s="129"/>
      <c r="AW11" s="356"/>
      <c r="AX11" s="129" t="s">
        <v>287</v>
      </c>
      <c r="AY11" s="129" t="s">
        <v>130</v>
      </c>
      <c r="AZ11" s="129" t="s">
        <v>130</v>
      </c>
      <c r="BA11" s="129" t="s">
        <v>130</v>
      </c>
      <c r="BB11" s="129" t="s">
        <v>130</v>
      </c>
      <c r="BC11" s="129"/>
      <c r="BD11" s="129" t="s">
        <v>130</v>
      </c>
      <c r="BE11" s="351"/>
      <c r="BF11" s="132"/>
    </row>
    <row r="12" spans="1:58" s="32" customFormat="1" ht="11.25" customHeight="1" x14ac:dyDescent="0.2">
      <c r="A12" s="241"/>
      <c r="B12" s="44"/>
      <c r="C12" s="43"/>
      <c r="D12" s="27"/>
      <c r="E12" s="45"/>
      <c r="F12" s="45"/>
      <c r="G12" s="45"/>
      <c r="H12" s="45"/>
      <c r="I12" s="45"/>
      <c r="J12" s="45"/>
      <c r="K12" s="45"/>
      <c r="L12" s="45"/>
      <c r="M12" s="45"/>
      <c r="N12" s="45"/>
      <c r="O12" s="45"/>
      <c r="P12" s="45"/>
      <c r="Q12" s="45"/>
      <c r="R12" s="45"/>
      <c r="S12" s="45"/>
      <c r="T12" s="45"/>
      <c r="U12" s="45"/>
      <c r="V12" s="45"/>
      <c r="W12" s="45"/>
      <c r="X12" s="45"/>
      <c r="Y12" s="45"/>
      <c r="Z12" s="45"/>
      <c r="AA12" s="45"/>
      <c r="AB12" s="45"/>
      <c r="AC12" s="94"/>
      <c r="AD12" s="98"/>
      <c r="AE12" s="139"/>
      <c r="AF12" s="45"/>
      <c r="AG12" s="45"/>
      <c r="AH12" s="45"/>
      <c r="AI12" s="45"/>
      <c r="AJ12" s="140"/>
      <c r="AK12" s="45"/>
      <c r="AL12" s="45"/>
      <c r="AM12" s="45"/>
      <c r="AN12" s="45"/>
      <c r="AO12" s="45"/>
      <c r="AP12" s="45"/>
      <c r="AQ12" s="94"/>
      <c r="AR12" s="105"/>
      <c r="AS12" s="45"/>
      <c r="AT12" s="45"/>
      <c r="AU12" s="45"/>
      <c r="AV12" s="94"/>
      <c r="AW12" s="98"/>
      <c r="AX12" s="46"/>
      <c r="AY12" s="46"/>
      <c r="AZ12" s="46"/>
      <c r="BA12" s="46"/>
      <c r="BB12" s="46"/>
      <c r="BC12" s="47"/>
      <c r="BD12" s="45"/>
      <c r="BE12" s="162"/>
      <c r="BF12" s="48"/>
    </row>
    <row r="13" spans="1:58" s="56" customFormat="1" ht="11.25" customHeight="1" x14ac:dyDescent="0.15">
      <c r="A13" s="242" t="s">
        <v>348</v>
      </c>
      <c r="B13" s="230"/>
      <c r="C13" s="50" t="str">
        <f>IF(OR(ISBLANK('2. Collected Data'!G13),ISBLANK('2. Collected Data'!G113)),"",('2. Collected Data'!G113+'2. Collected Data'!G13)/2)</f>
        <v/>
      </c>
      <c r="D13" s="45" t="str">
        <f>IF(OR(ISBLANK('2. Collected Data'!H13),ISBLANK('2. Collected Data'!H113)),"",('2. Collected Data'!H113+'2. Collected Data'!H13)/2)</f>
        <v/>
      </c>
      <c r="E13" s="52" t="str">
        <f>IF(OR(ISBLANK('2. Collected Data'!I13),ISBLANK('2. Collected Data'!I113)),"",('2. Collected Data'!I113+'2. Collected Data'!I13)/2)</f>
        <v/>
      </c>
      <c r="F13" s="52" t="str">
        <f>IF(OR(ISBLANK('2. Collected Data'!J13),ISBLANK('2. Collected Data'!J113)),"",('2. Collected Data'!J113+'2. Collected Data'!J13)/2)</f>
        <v/>
      </c>
      <c r="G13" s="52" t="str">
        <f>IF(OR(ISBLANK('2. Collected Data'!K13),ISBLANK('2. Collected Data'!K113)),"",('2. Collected Data'!K113+'2. Collected Data'!K13)/2)</f>
        <v/>
      </c>
      <c r="H13" s="52" t="str">
        <f>IF(OR(ISBLANK('2. Collected Data'!L13),ISBLANK('2. Collected Data'!L113)),"",('2. Collected Data'!L113+'2. Collected Data'!L13)/2)</f>
        <v/>
      </c>
      <c r="I13" s="52" t="str">
        <f>IF(OR(ISBLANK('2. Collected Data'!M13),ISBLANK('2. Collected Data'!M113)),"",('2. Collected Data'!M113+'2. Collected Data'!M13)/2)</f>
        <v/>
      </c>
      <c r="J13" s="52" t="str">
        <f>IF(OR(ISBLANK('2. Collected Data'!N13),ISBLANK('2. Collected Data'!N113)),"",('2. Collected Data'!N113+'2. Collected Data'!N13)/2)</f>
        <v/>
      </c>
      <c r="K13" s="52" t="str">
        <f>IF(OR(ISBLANK('2. Collected Data'!O13),ISBLANK('2. Collected Data'!O113)),"",('2. Collected Data'!O113+'2. Collected Data'!O13)/2)</f>
        <v/>
      </c>
      <c r="L13" s="52" t="str">
        <f>IF(OR(ISBLANK('2. Collected Data'!P13),ISBLANK('2. Collected Data'!P113)),"",('2. Collected Data'!P113+'2. Collected Data'!P13)/2)</f>
        <v/>
      </c>
      <c r="M13" s="52" t="str">
        <f>IF(OR(ISBLANK('2. Collected Data'!Q13),ISBLANK('2. Collected Data'!Q113)),"",('2. Collected Data'!Q113+'2. Collected Data'!Q13)/2)</f>
        <v/>
      </c>
      <c r="N13" s="52" t="str">
        <f>IF(OR(ISBLANK('2. Collected Data'!R13),ISBLANK('2. Collected Data'!R113)),"",('2. Collected Data'!R113+'2. Collected Data'!R13)/2)</f>
        <v/>
      </c>
      <c r="O13" s="52" t="str">
        <f>IF(OR(ISBLANK('2. Collected Data'!S13),ISBLANK('2. Collected Data'!S113)),"",('2. Collected Data'!S113+'2. Collected Data'!S13)/2)</f>
        <v/>
      </c>
      <c r="P13" s="52" t="str">
        <f>IF(OR(ISBLANK('2. Collected Data'!T13),ISBLANK('2. Collected Data'!T113)),"",('2. Collected Data'!T113+'2. Collected Data'!T13)/2)</f>
        <v/>
      </c>
      <c r="Q13" s="52" t="str">
        <f>IF(OR(ISBLANK('2. Collected Data'!U13),ISBLANK('2. Collected Data'!U113)),"",('2. Collected Data'!U113+'2. Collected Data'!U13)/2)</f>
        <v/>
      </c>
      <c r="R13" s="52" t="str">
        <f>IF(OR(ISBLANK('2. Collected Data'!V13),ISBLANK('2. Collected Data'!V113)),"",('2. Collected Data'!V113+'2. Collected Data'!V13)/2)</f>
        <v/>
      </c>
      <c r="S13" s="52" t="str">
        <f>IF(OR(ISBLANK('2. Collected Data'!W13),ISBLANK('2. Collected Data'!W113)),"",('2. Collected Data'!W113+'2. Collected Data'!W13)/2)</f>
        <v/>
      </c>
      <c r="T13" s="52" t="str">
        <f>IF(OR(ISBLANK('2. Collected Data'!X13),ISBLANK('2. Collected Data'!X113)),"",('2. Collected Data'!X113+'2. Collected Data'!X13)/2)</f>
        <v/>
      </c>
      <c r="U13" s="52" t="str">
        <f>IF(OR(ISBLANK('2. Collected Data'!Y13),ISBLANK('2. Collected Data'!Y113)),"",('2. Collected Data'!Y113+'2. Collected Data'!Y13)/2)</f>
        <v/>
      </c>
      <c r="V13" s="52" t="str">
        <f>IF(OR(ISBLANK('2. Collected Data'!Z13),ISBLANK('2. Collected Data'!Z113)),"",('2. Collected Data'!Z113+'2. Collected Data'!Z13)/2)</f>
        <v/>
      </c>
      <c r="W13" s="245" t="str">
        <f>IF(OR(ISBLANK('2. Collected Data'!AA13),ISBLANK('2. Collected Data'!AA113)),"",('2. Collected Data'!AA113+'2. Collected Data'!AA13)/2)</f>
        <v/>
      </c>
      <c r="X13" s="245" t="str">
        <f>IF(OR(ISBLANK('2. Collected Data'!AB13),ISBLANK('2. Collected Data'!AB113)),"",('2. Collected Data'!AB113+'2. Collected Data'!AB13)/2)</f>
        <v/>
      </c>
      <c r="Y13" s="245" t="str">
        <f>IF(OR(ISBLANK('2. Collected Data'!AC13),ISBLANK('2. Collected Data'!AC113)),"",('2. Collected Data'!AC113+'2. Collected Data'!AC13)/2)</f>
        <v/>
      </c>
      <c r="Z13" s="52" t="str">
        <f>IF(OR(ISBLANK('2. Collected Data'!AD13),ISBLANK('2. Collected Data'!AD113)),"",('2. Collected Data'!AD113+'2. Collected Data'!AD13)/2)</f>
        <v/>
      </c>
      <c r="AA13" s="52" t="str">
        <f>IF(OR(ISBLANK('2. Collected Data'!AE13),ISBLANK('2. Collected Data'!AE113)),"",('2. Collected Data'!AE113+'2. Collected Data'!AE13)/2)</f>
        <v/>
      </c>
      <c r="AB13" s="52" t="str">
        <f>IF(OR(ISBLANK('2. Collected Data'!AF13),ISBLANK('2. Collected Data'!AF113)),"",('2. Collected Data'!AF113+'2. Collected Data'!AF13)/2)</f>
        <v/>
      </c>
      <c r="AC13" s="95" t="str">
        <f>IF(OR(ISBLANK('2. Collected Data'!AG13),ISBLANK('2. Collected Data'!AG113)),"",('2. Collected Data'!AG113+'2. Collected Data'!AG13)/2)</f>
        <v/>
      </c>
      <c r="AD13" s="99"/>
      <c r="AE13" s="141" t="str">
        <f>IF(OR(ISBLANK('2. Collected Data'!AI13),ISBLANK('2. Collected Data'!AI113)),"",('2. Collected Data'!AI113+'2. Collected Data'!AI13)/2)</f>
        <v/>
      </c>
      <c r="AF13" s="52" t="str">
        <f>IF(OR(ISBLANK('2. Collected Data'!AJ13),ISBLANK('2. Collected Data'!AJ113)),"",('2. Collected Data'!AJ113+'2. Collected Data'!AJ13)/2)</f>
        <v/>
      </c>
      <c r="AG13" s="52" t="str">
        <f>IF(OR(ISBLANK('2. Collected Data'!AK13),ISBLANK('2. Collected Data'!AK113)),"",('2. Collected Data'!AK113+'2. Collected Data'!AK13)/2)</f>
        <v/>
      </c>
      <c r="AH13" s="52" t="str">
        <f>IF(OR(ISBLANK('2. Collected Data'!AL13),ISBLANK('2. Collected Data'!AL113)),"",('2. Collected Data'!AL113+'2. Collected Data'!AL13)/2)</f>
        <v/>
      </c>
      <c r="AI13" s="52" t="str">
        <f>IF(OR(ISBLANK('2. Collected Data'!AM13),ISBLANK('2. Collected Data'!AM113)),"",('2. Collected Data'!AM113+'2. Collected Data'!AM13)/2)</f>
        <v/>
      </c>
      <c r="AJ13" s="142"/>
      <c r="AK13" s="52" t="str">
        <f>IF(OR(ISBLANK('2. Collected Data'!AO13),ISBLANK('2. Collected Data'!AO113)),"",('2. Collected Data'!AO113+'2. Collected Data'!AO13)/2)</f>
        <v/>
      </c>
      <c r="AL13" s="52" t="str">
        <f>IF(OR(ISBLANK('2. Collected Data'!AP13),ISBLANK('2. Collected Data'!AP113)),"",('2. Collected Data'!AP113+'2. Collected Data'!AP13)/2)</f>
        <v/>
      </c>
      <c r="AM13" s="52" t="str">
        <f>IF(OR(ISBLANK('2. Collected Data'!AQ13),ISBLANK('2. Collected Data'!AQ113)),"",('2. Collected Data'!AQ113+'2. Collected Data'!AQ13)/2)</f>
        <v/>
      </c>
      <c r="AN13" s="52" t="str">
        <f>IF(OR(ISBLANK('2. Collected Data'!AR13),ISBLANK('2. Collected Data'!AR113)),"",('2. Collected Data'!AR113+'2. Collected Data'!AR13)/2)</f>
        <v/>
      </c>
      <c r="AO13" s="52" t="str">
        <f>IF(OR(ISBLANK('2. Collected Data'!AS13),ISBLANK('2. Collected Data'!AS113)),"",('2. Collected Data'!AS113+'2. Collected Data'!AS13)/2)</f>
        <v/>
      </c>
      <c r="AP13" s="52" t="str">
        <f>IF(OR(ISBLANK('2. Collected Data'!AT13),ISBLANK('2. Collected Data'!AT113)),"",('2. Collected Data'!AT113+'2. Collected Data'!AT13)/2)</f>
        <v/>
      </c>
      <c r="AQ13" s="95" t="str">
        <f>IF(OR(ISBLANK('2. Collected Data'!AU13),ISBLANK('2. Collected Data'!AU113)),"",('2. Collected Data'!AU113+'2. Collected Data'!AU13)/2)</f>
        <v/>
      </c>
      <c r="AR13" s="99"/>
      <c r="AS13" s="245" t="str">
        <f>IF(OR(ISBLANK('2. Collected Data'!AW13),ISBLANK('2. Collected Data'!AW113)),"",('2. Collected Data'!AW113+'2. Collected Data'!AW13)/2)</f>
        <v/>
      </c>
      <c r="AT13" s="245" t="str">
        <f>IF(OR(ISBLANK('2. Collected Data'!AX13),ISBLANK('2. Collected Data'!AX113)),"",('2. Collected Data'!AX113+'2. Collected Data'!AX13)/2)</f>
        <v/>
      </c>
      <c r="AU13" s="55"/>
      <c r="AV13" s="102"/>
      <c r="AW13" s="99"/>
      <c r="AX13" s="87" t="str">
        <f>IF(OR(ISBLANK('2. Collected Data'!BB13),ISBLANK('2. Collected Data'!BB113)),"",('2. Collected Data'!BB113+'2. Collected Data'!BB13)/2)</f>
        <v/>
      </c>
      <c r="AY13" s="83" t="str">
        <f>IF(OR(ISBLANK('2. Collected Data'!BC13),ISBLANK('2. Collected Data'!BC113)),"",('2. Collected Data'!BC113+'2. Collected Data'!BC13)/2)</f>
        <v/>
      </c>
      <c r="AZ13" s="83" t="str">
        <f>IF(OR(ISBLANK('2. Collected Data'!BD13),ISBLANK('2. Collected Data'!BD113)),"",('2. Collected Data'!BD113+'2. Collected Data'!BD13)/2)</f>
        <v/>
      </c>
      <c r="BA13" s="83" t="str">
        <f>IF(OR(ISBLANK('2. Collected Data'!BE13),ISBLANK('2. Collected Data'!BE113)),"",('2. Collected Data'!BE113+'2. Collected Data'!BE13)/2)</f>
        <v/>
      </c>
      <c r="BB13" s="83" t="str">
        <f>IF(OR(ISBLANK('2. Collected Data'!BF13),ISBLANK('2. Collected Data'!BF113)),"",('2. Collected Data'!BF113+'2. Collected Data'!BF13)/2)</f>
        <v/>
      </c>
      <c r="BC13" s="55"/>
      <c r="BD13" s="87" t="str">
        <f>IF(OR(ISBLANK('2. Collected Data'!BH13),ISBLANK('2. Collected Data'!BH113)),"",('2. Collected Data'!BH113+'2. Collected Data'!BH13)/2)</f>
        <v/>
      </c>
      <c r="BE13" s="150"/>
      <c r="BF13" s="55"/>
    </row>
    <row r="14" spans="1:58" s="56" customFormat="1" ht="11.25" customHeight="1" x14ac:dyDescent="0.15">
      <c r="A14" s="100" t="s">
        <v>347</v>
      </c>
      <c r="B14" s="230"/>
      <c r="C14" s="50" t="str">
        <f>IF(OR(ISBLANK('2. Collected Data'!G14),ISBLANK('2. Collected Data'!G114)),"",('2. Collected Data'!G114+'2. Collected Data'!G14)/2)</f>
        <v/>
      </c>
      <c r="D14" s="45" t="str">
        <f>IF(OR(ISBLANK('2. Collected Data'!H14),ISBLANK('2. Collected Data'!H114)),"",('2. Collected Data'!H114+'2. Collected Data'!H14)/2)</f>
        <v/>
      </c>
      <c r="E14" s="52" t="str">
        <f>IF(OR(ISBLANK('2. Collected Data'!I14),ISBLANK('2. Collected Data'!I114)),"",('2. Collected Data'!I114+'2. Collected Data'!I14)/2)</f>
        <v/>
      </c>
      <c r="F14" s="52" t="str">
        <f>IF(OR(ISBLANK('2. Collected Data'!J14),ISBLANK('2. Collected Data'!J114)),"",('2. Collected Data'!J114+'2. Collected Data'!J14)/2)</f>
        <v/>
      </c>
      <c r="G14" s="52" t="str">
        <f>IF(OR(ISBLANK('2. Collected Data'!K14),ISBLANK('2. Collected Data'!K114)),"",('2. Collected Data'!K114+'2. Collected Data'!K14)/2)</f>
        <v/>
      </c>
      <c r="H14" s="52" t="str">
        <f>IF(OR(ISBLANK('2. Collected Data'!L14),ISBLANK('2. Collected Data'!L114)),"",('2. Collected Data'!L114+'2. Collected Data'!L14)/2)</f>
        <v/>
      </c>
      <c r="I14" s="52" t="str">
        <f>IF(OR(ISBLANK('2. Collected Data'!M14),ISBLANK('2. Collected Data'!M114)),"",('2. Collected Data'!M114+'2. Collected Data'!M14)/2)</f>
        <v/>
      </c>
      <c r="J14" s="52" t="str">
        <f>IF(OR(ISBLANK('2. Collected Data'!N14),ISBLANK('2. Collected Data'!N114)),"",('2. Collected Data'!N114+'2. Collected Data'!N14)/2)</f>
        <v/>
      </c>
      <c r="K14" s="52" t="str">
        <f>IF(OR(ISBLANK('2. Collected Data'!O14),ISBLANK('2. Collected Data'!O114)),"",('2. Collected Data'!O114+'2. Collected Data'!O14)/2)</f>
        <v/>
      </c>
      <c r="L14" s="52" t="str">
        <f>IF(OR(ISBLANK('2. Collected Data'!P14),ISBLANK('2. Collected Data'!P114)),"",('2. Collected Data'!P114+'2. Collected Data'!P14)/2)</f>
        <v/>
      </c>
      <c r="M14" s="52" t="str">
        <f>IF(OR(ISBLANK('2. Collected Data'!Q14),ISBLANK('2. Collected Data'!Q114)),"",('2. Collected Data'!Q114+'2. Collected Data'!Q14)/2)</f>
        <v/>
      </c>
      <c r="N14" s="52" t="str">
        <f>IF(OR(ISBLANK('2. Collected Data'!R14),ISBLANK('2. Collected Data'!R114)),"",('2. Collected Data'!R114+'2. Collected Data'!R14)/2)</f>
        <v/>
      </c>
      <c r="O14" s="52" t="str">
        <f>IF(OR(ISBLANK('2. Collected Data'!S14),ISBLANK('2. Collected Data'!S114)),"",('2. Collected Data'!S114+'2. Collected Data'!S14)/2)</f>
        <v/>
      </c>
      <c r="P14" s="52" t="str">
        <f>IF(OR(ISBLANK('2. Collected Data'!T14),ISBLANK('2. Collected Data'!T114)),"",('2. Collected Data'!T114+'2. Collected Data'!T14)/2)</f>
        <v/>
      </c>
      <c r="Q14" s="52" t="str">
        <f>IF(OR(ISBLANK('2. Collected Data'!U14),ISBLANK('2. Collected Data'!U114)),"",('2. Collected Data'!U114+'2. Collected Data'!U14)/2)</f>
        <v/>
      </c>
      <c r="R14" s="52" t="str">
        <f>IF(OR(ISBLANK('2. Collected Data'!V14),ISBLANK('2. Collected Data'!V114)),"",('2. Collected Data'!V114+'2. Collected Data'!V14)/2)</f>
        <v/>
      </c>
      <c r="S14" s="52" t="str">
        <f>IF(OR(ISBLANK('2. Collected Data'!W14),ISBLANK('2. Collected Data'!W114)),"",('2. Collected Data'!W114+'2. Collected Data'!W14)/2)</f>
        <v/>
      </c>
      <c r="T14" s="52" t="str">
        <f>IF(OR(ISBLANK('2. Collected Data'!X14),ISBLANK('2. Collected Data'!X114)),"",('2. Collected Data'!X114+'2. Collected Data'!X14)/2)</f>
        <v/>
      </c>
      <c r="U14" s="52" t="str">
        <f>IF(OR(ISBLANK('2. Collected Data'!Y14),ISBLANK('2. Collected Data'!Y114)),"",('2. Collected Data'!Y114+'2. Collected Data'!Y14)/2)</f>
        <v/>
      </c>
      <c r="V14" s="52" t="str">
        <f>IF(OR(ISBLANK('2. Collected Data'!Z14),ISBLANK('2. Collected Data'!Z114)),"",('2. Collected Data'!Z114+'2. Collected Data'!Z14)/2)</f>
        <v/>
      </c>
      <c r="W14" s="245" t="str">
        <f>IF(OR(ISBLANK('2. Collected Data'!AA14),ISBLANK('2. Collected Data'!AA114)),"",('2. Collected Data'!AA114+'2. Collected Data'!AA14)/2)</f>
        <v/>
      </c>
      <c r="X14" s="245" t="str">
        <f>IF(OR(ISBLANK('2. Collected Data'!AB14),ISBLANK('2. Collected Data'!AB114)),"",('2. Collected Data'!AB114+'2. Collected Data'!AB14)/2)</f>
        <v/>
      </c>
      <c r="Y14" s="245" t="str">
        <f>IF(OR(ISBLANK('2. Collected Data'!AC14),ISBLANK('2. Collected Data'!AC114)),"",('2. Collected Data'!AC114+'2. Collected Data'!AC14)/2)</f>
        <v/>
      </c>
      <c r="Z14" s="52" t="str">
        <f>IF(OR(ISBLANK('2. Collected Data'!AD14),ISBLANK('2. Collected Data'!AD114)),"",('2. Collected Data'!AD114+'2. Collected Data'!AD14)/2)</f>
        <v/>
      </c>
      <c r="AA14" s="52" t="str">
        <f>IF(OR(ISBLANK('2. Collected Data'!AE14),ISBLANK('2. Collected Data'!AE114)),"",('2. Collected Data'!AE114+'2. Collected Data'!AE14)/2)</f>
        <v/>
      </c>
      <c r="AB14" s="52" t="str">
        <f>IF(OR(ISBLANK('2. Collected Data'!AF14),ISBLANK('2. Collected Data'!AF114)),"",('2. Collected Data'!AF114+'2. Collected Data'!AF14)/2)</f>
        <v/>
      </c>
      <c r="AC14" s="95" t="str">
        <f>IF(OR(ISBLANK('2. Collected Data'!AG14),ISBLANK('2. Collected Data'!AG114)),"",('2. Collected Data'!AG114+'2. Collected Data'!AG14)/2)</f>
        <v/>
      </c>
      <c r="AD14" s="99"/>
      <c r="AE14" s="141" t="str">
        <f>IF(OR(ISBLANK('2. Collected Data'!AI14),ISBLANK('2. Collected Data'!AI114)),"",('2. Collected Data'!AI114+'2. Collected Data'!AI14)/2)</f>
        <v/>
      </c>
      <c r="AF14" s="52" t="str">
        <f>IF(OR(ISBLANK('2. Collected Data'!AJ14),ISBLANK('2. Collected Data'!AJ114)),"",('2. Collected Data'!AJ114+'2. Collected Data'!AJ14)/2)</f>
        <v/>
      </c>
      <c r="AG14" s="52" t="str">
        <f>IF(OR(ISBLANK('2. Collected Data'!AK14),ISBLANK('2. Collected Data'!AK114)),"",('2. Collected Data'!AK114+'2. Collected Data'!AK14)/2)</f>
        <v/>
      </c>
      <c r="AH14" s="52" t="str">
        <f>IF(OR(ISBLANK('2. Collected Data'!AL14),ISBLANK('2. Collected Data'!AL114)),"",('2. Collected Data'!AL114+'2. Collected Data'!AL14)/2)</f>
        <v/>
      </c>
      <c r="AI14" s="52" t="str">
        <f>IF(OR(ISBLANK('2. Collected Data'!AM14),ISBLANK('2. Collected Data'!AM114)),"",('2. Collected Data'!AM114+'2. Collected Data'!AM14)/2)</f>
        <v/>
      </c>
      <c r="AJ14" s="142"/>
      <c r="AK14" s="52" t="str">
        <f>IF(OR(ISBLANK('2. Collected Data'!AO14),ISBLANK('2. Collected Data'!AO114)),"",('2. Collected Data'!AO114+'2. Collected Data'!AO14)/2)</f>
        <v/>
      </c>
      <c r="AL14" s="52" t="str">
        <f>IF(OR(ISBLANK('2. Collected Data'!AP14),ISBLANK('2. Collected Data'!AP114)),"",('2. Collected Data'!AP114+'2. Collected Data'!AP14)/2)</f>
        <v/>
      </c>
      <c r="AM14" s="52" t="str">
        <f>IF(OR(ISBLANK('2. Collected Data'!AQ14),ISBLANK('2. Collected Data'!AQ114)),"",('2. Collected Data'!AQ114+'2. Collected Data'!AQ14)/2)</f>
        <v/>
      </c>
      <c r="AN14" s="52" t="str">
        <f>IF(OR(ISBLANK('2. Collected Data'!AR14),ISBLANK('2. Collected Data'!AR114)),"",('2. Collected Data'!AR114+'2. Collected Data'!AR14)/2)</f>
        <v/>
      </c>
      <c r="AO14" s="52" t="str">
        <f>IF(OR(ISBLANK('2. Collected Data'!AS14),ISBLANK('2. Collected Data'!AS114)),"",('2. Collected Data'!AS114+'2. Collected Data'!AS14)/2)</f>
        <v/>
      </c>
      <c r="AP14" s="52" t="str">
        <f>IF(OR(ISBLANK('2. Collected Data'!AT14),ISBLANK('2. Collected Data'!AT114)),"",('2. Collected Data'!AT114+'2. Collected Data'!AT14)/2)</f>
        <v/>
      </c>
      <c r="AQ14" s="95" t="str">
        <f>IF(OR(ISBLANK('2. Collected Data'!AU14),ISBLANK('2. Collected Data'!AU114)),"",('2. Collected Data'!AU114+'2. Collected Data'!AU14)/2)</f>
        <v/>
      </c>
      <c r="AR14" s="99" t="str">
        <f>IF(OR(ISBLANK('2. Collected Data'!AV14),ISBLANK('2. Collected Data'!AV114)),"",('2. Collected Data'!AV114-'2. Collected Data'!AV14))</f>
        <v/>
      </c>
      <c r="AS14" s="245" t="str">
        <f>IF(OR(ISBLANK('2. Collected Data'!AW14),ISBLANK('2. Collected Data'!AW114)),"",('2. Collected Data'!AW114+'2. Collected Data'!AW14)/2)</f>
        <v/>
      </c>
      <c r="AT14" s="245" t="str">
        <f>IF(OR(ISBLANK('2. Collected Data'!AX14),ISBLANK('2. Collected Data'!AX114)),"",('2. Collected Data'!AX114+'2. Collected Data'!AX14)/2)</f>
        <v/>
      </c>
      <c r="AU14" s="55"/>
      <c r="AV14" s="102"/>
      <c r="AW14" s="99"/>
      <c r="AX14" s="87" t="str">
        <f>IF(OR(ISBLANK('2. Collected Data'!BB14),ISBLANK('2. Collected Data'!BB114)),"",('2. Collected Data'!BB114+'2. Collected Data'!BB14)/2)</f>
        <v/>
      </c>
      <c r="AY14" s="83" t="str">
        <f>IF(OR(ISBLANK('2. Collected Data'!BC14),ISBLANK('2. Collected Data'!BC114)),"",('2. Collected Data'!BC114+'2. Collected Data'!BC14)/2)</f>
        <v/>
      </c>
      <c r="AZ14" s="83" t="str">
        <f>IF(OR(ISBLANK('2. Collected Data'!BD14),ISBLANK('2. Collected Data'!BD114)),"",('2. Collected Data'!BD114+'2. Collected Data'!BD14)/2)</f>
        <v/>
      </c>
      <c r="BA14" s="83" t="str">
        <f>IF(OR(ISBLANK('2. Collected Data'!BE14),ISBLANK('2. Collected Data'!BE114)),"",('2. Collected Data'!BE114+'2. Collected Data'!BE14)/2)</f>
        <v/>
      </c>
      <c r="BB14" s="83" t="str">
        <f>IF(OR(ISBLANK('2. Collected Data'!BF14),ISBLANK('2. Collected Data'!BF114)),"",('2. Collected Data'!BF114+'2. Collected Data'!BF14)/2)</f>
        <v/>
      </c>
      <c r="BC14" s="55"/>
      <c r="BD14" s="87" t="str">
        <f>IF(OR(ISBLANK('2. Collected Data'!BH14),ISBLANK('2. Collected Data'!BH114)),"",('2. Collected Data'!BH114+'2. Collected Data'!BH14)/2)</f>
        <v/>
      </c>
      <c r="BE14" s="150"/>
      <c r="BF14" s="55"/>
    </row>
    <row r="15" spans="1:58" s="237" customFormat="1" ht="11.25" customHeight="1" x14ac:dyDescent="0.15">
      <c r="A15" s="100" t="s">
        <v>154</v>
      </c>
      <c r="B15" s="230"/>
      <c r="C15" s="50">
        <f>IF(OR(ISBLANK('2. Collected Data'!G15),ISBLANK('2. Collected Data'!G115)),"",('2. Collected Data'!G115+'2. Collected Data'!G15)/2)</f>
        <v>14000</v>
      </c>
      <c r="D15" s="45" t="str">
        <f>IF(OR(ISBLANK('2. Collected Data'!H15),ISBLANK('2. Collected Data'!H115)),"",('2. Collected Data'!H115+'2. Collected Data'!H15)/2)</f>
        <v/>
      </c>
      <c r="E15" s="52">
        <f>IF(OR(ISBLANK('2. Collected Data'!I15),ISBLANK('2. Collected Data'!I115)),"",('2. Collected Data'!I115+'2. Collected Data'!I15)/2)</f>
        <v>198.5</v>
      </c>
      <c r="F15" s="52">
        <f>IF(OR(ISBLANK('2. Collected Data'!J15),ISBLANK('2. Collected Data'!J115)),"",('2. Collected Data'!J115+'2. Collected Data'!J15)/2)</f>
        <v>7.5</v>
      </c>
      <c r="G15" s="52">
        <f>IF(OR(ISBLANK('2. Collected Data'!K15),ISBLANK('2. Collected Data'!K115)),"",('2. Collected Data'!K115+'2. Collected Data'!K15)/2)</f>
        <v>2</v>
      </c>
      <c r="H15" s="52">
        <f>IF(OR(ISBLANK('2. Collected Data'!L15),ISBLANK('2. Collected Data'!L115)),"",('2. Collected Data'!L115+'2. Collected Data'!L15)/2)</f>
        <v>1.5</v>
      </c>
      <c r="I15" s="52">
        <f>IF(OR(ISBLANK('2. Collected Data'!M15),ISBLANK('2. Collected Data'!M115)),"",('2. Collected Data'!M115+'2. Collected Data'!M15)/2)</f>
        <v>46</v>
      </c>
      <c r="J15" s="52">
        <f>IF(OR(ISBLANK('2. Collected Data'!N15),ISBLANK('2. Collected Data'!N115)),"",('2. Collected Data'!N115+'2. Collected Data'!N15)/2)</f>
        <v>0</v>
      </c>
      <c r="K15" s="52">
        <f>IF(OR(ISBLANK('2. Collected Data'!O15),ISBLANK('2. Collected Data'!O115)),"",('2. Collected Data'!O115+'2. Collected Data'!O15)/2)</f>
        <v>193.5</v>
      </c>
      <c r="L15" s="52">
        <f>IF(OR(ISBLANK('2. Collected Data'!P15),ISBLANK('2. Collected Data'!P115)),"",('2. Collected Data'!P115+'2. Collected Data'!P15)/2)</f>
        <v>0</v>
      </c>
      <c r="M15" s="52">
        <f>IF(OR(ISBLANK('2. Collected Data'!Q15),ISBLANK('2. Collected Data'!Q115)),"",('2. Collected Data'!Q115+'2. Collected Data'!Q15)/2)</f>
        <v>0</v>
      </c>
      <c r="N15" s="52">
        <f>IF(OR(ISBLANK('2. Collected Data'!R15),ISBLANK('2. Collected Data'!R115)),"",('2. Collected Data'!R115+'2. Collected Data'!R15)/2)</f>
        <v>0</v>
      </c>
      <c r="O15" s="52">
        <f>IF(OR(ISBLANK('2. Collected Data'!S15),ISBLANK('2. Collected Data'!S115)),"",('2. Collected Data'!S115+'2. Collected Data'!S15)/2)</f>
        <v>0</v>
      </c>
      <c r="P15" s="52">
        <f>IF(OR(ISBLANK('2. Collected Data'!T15),ISBLANK('2. Collected Data'!T115)),"",('2. Collected Data'!T115+'2. Collected Data'!T15)/2)</f>
        <v>0</v>
      </c>
      <c r="Q15" s="52">
        <f>IF(OR(ISBLANK('2. Collected Data'!U15),ISBLANK('2. Collected Data'!U115)),"",('2. Collected Data'!U115+'2. Collected Data'!U15)/2)</f>
        <v>0</v>
      </c>
      <c r="R15" s="52">
        <f>IF(OR(ISBLANK('2. Collected Data'!V15),ISBLANK('2. Collected Data'!V115)),"",('2. Collected Data'!V115+'2. Collected Data'!V15)/2)</f>
        <v>0</v>
      </c>
      <c r="S15" s="52">
        <f>IF(OR(ISBLANK('2. Collected Data'!W15),ISBLANK('2. Collected Data'!W115)),"",('2. Collected Data'!W115+'2. Collected Data'!W15)/2)</f>
        <v>0</v>
      </c>
      <c r="T15" s="52">
        <f>IF(OR(ISBLANK('2. Collected Data'!X15),ISBLANK('2. Collected Data'!X115)),"",('2. Collected Data'!X115+'2. Collected Data'!X15)/2)</f>
        <v>0</v>
      </c>
      <c r="U15" s="52">
        <f>IF(OR(ISBLANK('2. Collected Data'!Y15),ISBLANK('2. Collected Data'!Y115)),"",('2. Collected Data'!Y115+'2. Collected Data'!Y15)/2)</f>
        <v>381</v>
      </c>
      <c r="V15" s="52">
        <f>IF(OR(ISBLANK('2. Collected Data'!Z15),ISBLANK('2. Collected Data'!Z115)),"",('2. Collected Data'!Z115+'2. Collected Data'!Z15)/2)</f>
        <v>49</v>
      </c>
      <c r="W15" s="245">
        <f>IF(OR(ISBLANK('2. Collected Data'!AA15),ISBLANK('2. Collected Data'!AA115)),"",('2. Collected Data'!AA115+'2. Collected Data'!AA15)/2)</f>
        <v>1</v>
      </c>
      <c r="X15" s="245">
        <f>IF(OR(ISBLANK('2. Collected Data'!AB15),ISBLANK('2. Collected Data'!AB115)),"",('2. Collected Data'!AB115+'2. Collected Data'!AB15)/2)</f>
        <v>0</v>
      </c>
      <c r="Y15" s="245">
        <f>IF(OR(ISBLANK('2. Collected Data'!AC15),ISBLANK('2. Collected Data'!AC115)),"",('2. Collected Data'!AC115+'2. Collected Data'!AC15)/2)</f>
        <v>0</v>
      </c>
      <c r="Z15" s="52">
        <f>IF(OR(ISBLANK('2. Collected Data'!AD15),ISBLANK('2. Collected Data'!AD115)),"",('2. Collected Data'!AD115+'2. Collected Data'!AD15)/2)</f>
        <v>32</v>
      </c>
      <c r="AA15" s="52">
        <f>IF(OR(ISBLANK('2. Collected Data'!AE15),ISBLANK('2. Collected Data'!AE115)),"",('2. Collected Data'!AE115+'2. Collected Data'!AE15)/2)</f>
        <v>80</v>
      </c>
      <c r="AB15" s="52">
        <f>IF(OR(ISBLANK('2. Collected Data'!AF15),ISBLANK('2. Collected Data'!AF115)),"",('2. Collected Data'!AF115+'2. Collected Data'!AF15)/2)</f>
        <v>32</v>
      </c>
      <c r="AC15" s="95">
        <f>IF(OR(ISBLANK('2. Collected Data'!AG15),ISBLANK('2. Collected Data'!AG115)),"",('2. Collected Data'!AG115+'2. Collected Data'!AG15)/2)</f>
        <v>361000</v>
      </c>
      <c r="AD15" s="99"/>
      <c r="AE15" s="141">
        <f>IF(OR(ISBLANK('2. Collected Data'!AI15),ISBLANK('2. Collected Data'!AI115)),"",('2. Collected Data'!AI115+'2. Collected Data'!AI15)/2)</f>
        <v>6511</v>
      </c>
      <c r="AF15" s="52">
        <f>IF(OR(ISBLANK('2. Collected Data'!AJ15),ISBLANK('2. Collected Data'!AJ115)),"",('2. Collected Data'!AJ115+'2. Collected Data'!AJ15)/2)</f>
        <v>3.5</v>
      </c>
      <c r="AG15" s="52">
        <f>IF(OR(ISBLANK('2. Collected Data'!AK15),ISBLANK('2. Collected Data'!AK115)),"",('2. Collected Data'!AK115+'2. Collected Data'!AK15)/2)</f>
        <v>0</v>
      </c>
      <c r="AH15" s="52">
        <f>IF(OR(ISBLANK('2. Collected Data'!AL15),ISBLANK('2. Collected Data'!AL115)),"",('2. Collected Data'!AL115+'2. Collected Data'!AL15)/2)</f>
        <v>8.5</v>
      </c>
      <c r="AI15" s="52" t="str">
        <f>IF(OR(ISBLANK('2. Collected Data'!AM15),ISBLANK('2. Collected Data'!AM115)),"",('2. Collected Data'!AM115+'2. Collected Data'!AM15)/2)</f>
        <v/>
      </c>
      <c r="AJ15" s="142"/>
      <c r="AK15" s="52">
        <f>IF(OR(ISBLANK('2. Collected Data'!AO15),ISBLANK('2. Collected Data'!AO115)),"",('2. Collected Data'!AO115+'2. Collected Data'!AO15)/2)</f>
        <v>48500</v>
      </c>
      <c r="AL15" s="52">
        <f>IF(OR(ISBLANK('2. Collected Data'!AP15),ISBLANK('2. Collected Data'!AP115)),"",('2. Collected Data'!AP115+'2. Collected Data'!AP15)/2)</f>
        <v>0</v>
      </c>
      <c r="AM15" s="52">
        <f>IF(OR(ISBLANK('2. Collected Data'!AQ15),ISBLANK('2. Collected Data'!AQ115)),"",('2. Collected Data'!AQ115+'2. Collected Data'!AQ15)/2)</f>
        <v>96000</v>
      </c>
      <c r="AN15" s="52">
        <f>IF(OR(ISBLANK('2. Collected Data'!AR15),ISBLANK('2. Collected Data'!AR115)),"",('2. Collected Data'!AR115+'2. Collected Data'!AR15)/2)</f>
        <v>0</v>
      </c>
      <c r="AO15" s="52">
        <f>IF(OR(ISBLANK('2. Collected Data'!AS15),ISBLANK('2. Collected Data'!AS115)),"",('2. Collected Data'!AS115+'2. Collected Data'!AS15)/2)</f>
        <v>0</v>
      </c>
      <c r="AP15" s="52">
        <f>IF(OR(ISBLANK('2. Collected Data'!AT15),ISBLANK('2. Collected Data'!AT115)),"",('2. Collected Data'!AT115+'2. Collected Data'!AT15)/2)</f>
        <v>0</v>
      </c>
      <c r="AQ15" s="95" t="str">
        <f>IF(OR(ISBLANK('2. Collected Data'!AU15),ISBLANK('2. Collected Data'!AU115)),"",('2. Collected Data'!AU115+'2. Collected Data'!AU15)/2)</f>
        <v/>
      </c>
      <c r="AR15" s="99" t="str">
        <f>IF(OR(ISBLANK('2. Collected Data'!AV15),ISBLANK('2. Collected Data'!AV115)),"",('2. Collected Data'!AV115-'2. Collected Data'!AV15))</f>
        <v/>
      </c>
      <c r="AS15" s="245">
        <f>IF(OR(ISBLANK('2. Collected Data'!AW15),ISBLANK('2. Collected Data'!AW115)),"",('2. Collected Data'!AW115+'2. Collected Data'!AW15)/2)</f>
        <v>0.3</v>
      </c>
      <c r="AT15" s="245">
        <f>IF(OR(ISBLANK('2. Collected Data'!AX15),ISBLANK('2. Collected Data'!AX115)),"",('2. Collected Data'!AX115+'2. Collected Data'!AX15)/2)</f>
        <v>0.7</v>
      </c>
      <c r="AU15" s="55"/>
      <c r="AV15" s="102"/>
      <c r="AW15" s="99"/>
      <c r="AX15" s="87">
        <f>IF(OR(ISBLANK('2. Collected Data'!BB15),ISBLANK('2. Collected Data'!BB115)),"",('2. Collected Data'!BB115+'2. Collected Data'!BB15)/2)</f>
        <v>125</v>
      </c>
      <c r="AY15" s="83">
        <f>IF(OR(ISBLANK('2. Collected Data'!BC15),ISBLANK('2. Collected Data'!BC115)),"",('2. Collected Data'!BC115+'2. Collected Data'!BC15)/2)</f>
        <v>2200000</v>
      </c>
      <c r="AZ15" s="83">
        <f>IF(OR(ISBLANK('2. Collected Data'!BD15),ISBLANK('2. Collected Data'!BD115)),"",('2. Collected Data'!BD115+'2. Collected Data'!BD15)/2)</f>
        <v>2550000</v>
      </c>
      <c r="BA15" s="83">
        <f>IF(OR(ISBLANK('2. Collected Data'!BE15),ISBLANK('2. Collected Data'!BE115)),"",('2. Collected Data'!BE115+'2. Collected Data'!BE15)/2)</f>
        <v>2200000</v>
      </c>
      <c r="BB15" s="83">
        <f>IF(OR(ISBLANK('2. Collected Data'!BF15),ISBLANK('2. Collected Data'!BF115)),"",('2. Collected Data'!BF115+'2. Collected Data'!BF15)/2)</f>
        <v>6800000</v>
      </c>
      <c r="BC15" s="55"/>
      <c r="BD15" s="87">
        <f>IF(OR(ISBLANK('2. Collected Data'!BH15),ISBLANK('2. Collected Data'!BH115)),"",('2. Collected Data'!BH115+'2. Collected Data'!BH15)/2)</f>
        <v>125</v>
      </c>
      <c r="BE15" s="150"/>
      <c r="BF15" s="55"/>
    </row>
    <row r="16" spans="1:58" s="56" customFormat="1" ht="11.25" customHeight="1" x14ac:dyDescent="0.15">
      <c r="A16" s="100" t="s">
        <v>155</v>
      </c>
      <c r="B16" s="231"/>
      <c r="C16" s="57" t="str">
        <f>IF(OR(ISBLANK('2. Collected Data'!G16),ISBLANK('2. Collected Data'!G116)),"",('2. Collected Data'!G116+'2. Collected Data'!G16)/2)</f>
        <v/>
      </c>
      <c r="D16" s="52" t="str">
        <f>IF(OR(ISBLANK('2. Collected Data'!H16),ISBLANK('2. Collected Data'!H116)),"",('2. Collected Data'!H116+'2. Collected Data'!H16)/2)</f>
        <v/>
      </c>
      <c r="E16" s="52" t="str">
        <f>IF(OR(ISBLANK('2. Collected Data'!I16),ISBLANK('2. Collected Data'!I116)),"",('2. Collected Data'!I116+'2. Collected Data'!I16)/2)</f>
        <v/>
      </c>
      <c r="F16" s="52" t="str">
        <f>IF(OR(ISBLANK('2. Collected Data'!J16),ISBLANK('2. Collected Data'!J116)),"",('2. Collected Data'!J116+'2. Collected Data'!J16)/2)</f>
        <v/>
      </c>
      <c r="G16" s="52" t="str">
        <f>IF(OR(ISBLANK('2. Collected Data'!K16),ISBLANK('2. Collected Data'!K116)),"",('2. Collected Data'!K116+'2. Collected Data'!K16)/2)</f>
        <v/>
      </c>
      <c r="H16" s="52" t="str">
        <f>IF(OR(ISBLANK('2. Collected Data'!L16),ISBLANK('2. Collected Data'!L116)),"",('2. Collected Data'!L116+'2. Collected Data'!L16)/2)</f>
        <v/>
      </c>
      <c r="I16" s="52" t="str">
        <f>IF(OR(ISBLANK('2. Collected Data'!M16),ISBLANK('2. Collected Data'!M116)),"",('2. Collected Data'!M116+'2. Collected Data'!M16)/2)</f>
        <v/>
      </c>
      <c r="J16" s="52" t="str">
        <f>IF(OR(ISBLANK('2. Collected Data'!N16),ISBLANK('2. Collected Data'!N116)),"",('2. Collected Data'!N116+'2. Collected Data'!N16)/2)</f>
        <v/>
      </c>
      <c r="K16" s="52" t="str">
        <f>IF(OR(ISBLANK('2. Collected Data'!O16),ISBLANK('2. Collected Data'!O116)),"",('2. Collected Data'!O116+'2. Collected Data'!O16)/2)</f>
        <v/>
      </c>
      <c r="L16" s="52" t="str">
        <f>IF(OR(ISBLANK('2. Collected Data'!P16),ISBLANK('2. Collected Data'!P116)),"",('2. Collected Data'!P116+'2. Collected Data'!P16)/2)</f>
        <v/>
      </c>
      <c r="M16" s="52" t="str">
        <f>IF(OR(ISBLANK('2. Collected Data'!Q16),ISBLANK('2. Collected Data'!Q116)),"",('2. Collected Data'!Q116+'2. Collected Data'!Q16)/2)</f>
        <v/>
      </c>
      <c r="N16" s="52" t="str">
        <f>IF(OR(ISBLANK('2. Collected Data'!R16),ISBLANK('2. Collected Data'!R116)),"",('2. Collected Data'!R116+'2. Collected Data'!R16)/2)</f>
        <v/>
      </c>
      <c r="O16" s="52" t="str">
        <f>IF(OR(ISBLANK('2. Collected Data'!S16),ISBLANK('2. Collected Data'!S116)),"",('2. Collected Data'!S116+'2. Collected Data'!S16)/2)</f>
        <v/>
      </c>
      <c r="P16" s="52" t="str">
        <f>IF(OR(ISBLANK('2. Collected Data'!T16),ISBLANK('2. Collected Data'!T116)),"",('2. Collected Data'!T116+'2. Collected Data'!T16)/2)</f>
        <v/>
      </c>
      <c r="Q16" s="52" t="str">
        <f>IF(OR(ISBLANK('2. Collected Data'!U16),ISBLANK('2. Collected Data'!U116)),"",('2. Collected Data'!U116+'2. Collected Data'!U16)/2)</f>
        <v/>
      </c>
      <c r="R16" s="52" t="str">
        <f>IF(OR(ISBLANK('2. Collected Data'!V16),ISBLANK('2. Collected Data'!V116)),"",('2. Collected Data'!V116+'2. Collected Data'!V16)/2)</f>
        <v/>
      </c>
      <c r="S16" s="52" t="str">
        <f>IF(OR(ISBLANK('2. Collected Data'!W16),ISBLANK('2. Collected Data'!W116)),"",('2. Collected Data'!W116+'2. Collected Data'!W16)/2)</f>
        <v/>
      </c>
      <c r="T16" s="52" t="str">
        <f>IF(OR(ISBLANK('2. Collected Data'!X16),ISBLANK('2. Collected Data'!X116)),"",('2. Collected Data'!X116+'2. Collected Data'!X16)/2)</f>
        <v/>
      </c>
      <c r="U16" s="52" t="str">
        <f>IF(OR(ISBLANK('2. Collected Data'!Y16),ISBLANK('2. Collected Data'!Y116)),"",('2. Collected Data'!Y116+'2. Collected Data'!Y16)/2)</f>
        <v/>
      </c>
      <c r="V16" s="52" t="str">
        <f>IF(OR(ISBLANK('2. Collected Data'!Z16),ISBLANK('2. Collected Data'!Z116)),"",('2. Collected Data'!Z116+'2. Collected Data'!Z16)/2)</f>
        <v/>
      </c>
      <c r="W16" s="245" t="str">
        <f>IF(OR(ISBLANK('2. Collected Data'!AA16),ISBLANK('2. Collected Data'!AA116)),"",('2. Collected Data'!AA116+'2. Collected Data'!AA16)/2)</f>
        <v/>
      </c>
      <c r="X16" s="245" t="str">
        <f>IF(OR(ISBLANK('2. Collected Data'!AB16),ISBLANK('2. Collected Data'!AB116)),"",('2. Collected Data'!AB116+'2. Collected Data'!AB16)/2)</f>
        <v/>
      </c>
      <c r="Y16" s="245" t="str">
        <f>IF(OR(ISBLANK('2. Collected Data'!AC16),ISBLANK('2. Collected Data'!AC116)),"",('2. Collected Data'!AC116+'2. Collected Data'!AC16)/2)</f>
        <v/>
      </c>
      <c r="Z16" s="52" t="str">
        <f>IF(OR(ISBLANK('2. Collected Data'!AD16),ISBLANK('2. Collected Data'!AD116)),"",('2. Collected Data'!AD116+'2. Collected Data'!AD16)/2)</f>
        <v/>
      </c>
      <c r="AA16" s="52" t="str">
        <f>IF(OR(ISBLANK('2. Collected Data'!AE16),ISBLANK('2. Collected Data'!AE116)),"",('2. Collected Data'!AE116+'2. Collected Data'!AE16)/2)</f>
        <v/>
      </c>
      <c r="AB16" s="52" t="str">
        <f>IF(OR(ISBLANK('2. Collected Data'!AF16),ISBLANK('2. Collected Data'!AF116)),"",('2. Collected Data'!AF116+'2. Collected Data'!AF16)/2)</f>
        <v/>
      </c>
      <c r="AC16" s="95" t="str">
        <f>IF(OR(ISBLANK('2. Collected Data'!AG16),ISBLANK('2. Collected Data'!AG116)),"",('2. Collected Data'!AG116+'2. Collected Data'!AG16)/2)</f>
        <v/>
      </c>
      <c r="AD16" s="99"/>
      <c r="AE16" s="141" t="str">
        <f>IF(OR(ISBLANK('2. Collected Data'!AI16),ISBLANK('2. Collected Data'!AI116)),"",('2. Collected Data'!AI116+'2. Collected Data'!AI16)/2)</f>
        <v/>
      </c>
      <c r="AF16" s="52" t="str">
        <f>IF(OR(ISBLANK('2. Collected Data'!AJ16),ISBLANK('2. Collected Data'!AJ116)),"",('2. Collected Data'!AJ116+'2. Collected Data'!AJ16)/2)</f>
        <v/>
      </c>
      <c r="AG16" s="52" t="str">
        <f>IF(OR(ISBLANK('2. Collected Data'!AK16),ISBLANK('2. Collected Data'!AK116)),"",('2. Collected Data'!AK116+'2. Collected Data'!AK16)/2)</f>
        <v/>
      </c>
      <c r="AH16" s="52" t="str">
        <f>IF(OR(ISBLANK('2. Collected Data'!AL16),ISBLANK('2. Collected Data'!AL116)),"",('2. Collected Data'!AL116+'2. Collected Data'!AL16)/2)</f>
        <v/>
      </c>
      <c r="AI16" s="52" t="str">
        <f>IF(OR(ISBLANK('2. Collected Data'!AM16),ISBLANK('2. Collected Data'!AM116)),"",('2. Collected Data'!AM116+'2. Collected Data'!AM16)/2)</f>
        <v/>
      </c>
      <c r="AJ16" s="142"/>
      <c r="AK16" s="52" t="str">
        <f>IF(OR(ISBLANK('2. Collected Data'!AO16),ISBLANK('2. Collected Data'!AO116)),"",('2. Collected Data'!AO116+'2. Collected Data'!AO16)/2)</f>
        <v/>
      </c>
      <c r="AL16" s="52" t="str">
        <f>IF(OR(ISBLANK('2. Collected Data'!AP16),ISBLANK('2. Collected Data'!AP116)),"",('2. Collected Data'!AP116+'2. Collected Data'!AP16)/2)</f>
        <v/>
      </c>
      <c r="AM16" s="52" t="str">
        <f>IF(OR(ISBLANK('2. Collected Data'!AQ16),ISBLANK('2. Collected Data'!AQ116)),"",('2. Collected Data'!AQ116+'2. Collected Data'!AQ16)/2)</f>
        <v/>
      </c>
      <c r="AN16" s="52" t="str">
        <f>IF(OR(ISBLANK('2. Collected Data'!AR16),ISBLANK('2. Collected Data'!AR116)),"",('2. Collected Data'!AR116+'2. Collected Data'!AR16)/2)</f>
        <v/>
      </c>
      <c r="AO16" s="52" t="str">
        <f>IF(OR(ISBLANK('2. Collected Data'!AS16),ISBLANK('2. Collected Data'!AS116)),"",('2. Collected Data'!AS116+'2. Collected Data'!AS16)/2)</f>
        <v/>
      </c>
      <c r="AP16" s="52" t="str">
        <f>IF(OR(ISBLANK('2. Collected Data'!AT16),ISBLANK('2. Collected Data'!AT116)),"",('2. Collected Data'!AT116+'2. Collected Data'!AT16)/2)</f>
        <v/>
      </c>
      <c r="AQ16" s="95" t="str">
        <f>IF(OR(ISBLANK('2. Collected Data'!AU16),ISBLANK('2. Collected Data'!AU116)),"",('2. Collected Data'!AU116+'2. Collected Data'!AU16)/2)</f>
        <v/>
      </c>
      <c r="AR16" s="99" t="str">
        <f>IF(OR(ISBLANK('2. Collected Data'!AV16),ISBLANK('2. Collected Data'!AV116)),"",('2. Collected Data'!AV116-'2. Collected Data'!AV16))</f>
        <v/>
      </c>
      <c r="AS16" s="245" t="str">
        <f>IF(OR(ISBLANK('2. Collected Data'!AW16),ISBLANK('2. Collected Data'!AW116)),"",('2. Collected Data'!AW116+'2. Collected Data'!AW16)/2)</f>
        <v/>
      </c>
      <c r="AT16" s="245" t="str">
        <f>IF(OR(ISBLANK('2. Collected Data'!AX16),ISBLANK('2. Collected Data'!AX116)),"",('2. Collected Data'!AX116+'2. Collected Data'!AX16)/2)</f>
        <v/>
      </c>
      <c r="AU16" s="55"/>
      <c r="AV16" s="102"/>
      <c r="AW16" s="99"/>
      <c r="AX16" s="87" t="str">
        <f>IF(OR(ISBLANK('2. Collected Data'!BB16),ISBLANK('2. Collected Data'!BB116)),"",('2. Collected Data'!BB116+'2. Collected Data'!BB16)/2)</f>
        <v/>
      </c>
      <c r="AY16" s="83" t="str">
        <f>IF(OR(ISBLANK('2. Collected Data'!BC16),ISBLANK('2. Collected Data'!BC116)),"",('2. Collected Data'!BC116+'2. Collected Data'!BC16)/2)</f>
        <v/>
      </c>
      <c r="AZ16" s="83" t="str">
        <f>IF(OR(ISBLANK('2. Collected Data'!BD16),ISBLANK('2. Collected Data'!BD116)),"",('2. Collected Data'!BD116+'2. Collected Data'!BD16)/2)</f>
        <v/>
      </c>
      <c r="BA16" s="83" t="str">
        <f>IF(OR(ISBLANK('2. Collected Data'!BE16),ISBLANK('2. Collected Data'!BE116)),"",('2. Collected Data'!BE116+'2. Collected Data'!BE16)/2)</f>
        <v/>
      </c>
      <c r="BB16" s="83" t="str">
        <f>IF(OR(ISBLANK('2. Collected Data'!BF16),ISBLANK('2. Collected Data'!BF116)),"",('2. Collected Data'!BF116+'2. Collected Data'!BF16)/2)</f>
        <v/>
      </c>
      <c r="BC16" s="55"/>
      <c r="BD16" s="87" t="str">
        <f>IF(OR(ISBLANK('2. Collected Data'!BH16),ISBLANK('2. Collected Data'!BH116)),"",('2. Collected Data'!BH116+'2. Collected Data'!BH16)/2)</f>
        <v/>
      </c>
      <c r="BE16" s="150"/>
      <c r="BF16" s="55"/>
    </row>
    <row r="17" spans="1:58" s="56" customFormat="1" ht="11.25" customHeight="1" x14ac:dyDescent="0.15">
      <c r="A17" s="100" t="s">
        <v>131</v>
      </c>
      <c r="B17" s="231"/>
      <c r="C17" s="57">
        <f>IF(OR(ISBLANK('2. Collected Data'!G17),ISBLANK('2. Collected Data'!G117)),"",('2. Collected Data'!G117+'2. Collected Data'!G17)/2)</f>
        <v>50162</v>
      </c>
      <c r="D17" s="52">
        <f>IF(OR(ISBLANK('2. Collected Data'!H17),ISBLANK('2. Collected Data'!H117)),"",('2. Collected Data'!H117+'2. Collected Data'!H17)/2)</f>
        <v>14863</v>
      </c>
      <c r="E17" s="52">
        <f>IF(OR(ISBLANK('2. Collected Data'!I17),ISBLANK('2. Collected Data'!I117)),"",('2. Collected Data'!I117+'2. Collected Data'!I17)/2)</f>
        <v>1025</v>
      </c>
      <c r="F17" s="52">
        <f>IF(OR(ISBLANK('2. Collected Data'!J17),ISBLANK('2. Collected Data'!J117)),"",('2. Collected Data'!J117+'2. Collected Data'!J17)/2)</f>
        <v>193</v>
      </c>
      <c r="G17" s="52">
        <f>IF(OR(ISBLANK('2. Collected Data'!K17),ISBLANK('2. Collected Data'!K117)),"",('2. Collected Data'!K117+'2. Collected Data'!K17)/2)</f>
        <v>77</v>
      </c>
      <c r="H17" s="52">
        <f>IF(OR(ISBLANK('2. Collected Data'!L17),ISBLANK('2. Collected Data'!L117)),"",('2. Collected Data'!L117+'2. Collected Data'!L17)/2)</f>
        <v>1</v>
      </c>
      <c r="I17" s="52">
        <f>IF(OR(ISBLANK('2. Collected Data'!M17),ISBLANK('2. Collected Data'!M117)),"",('2. Collected Data'!M117+'2. Collected Data'!M17)/2)</f>
        <v>142</v>
      </c>
      <c r="J17" s="52" t="str">
        <f>IF(OR(ISBLANK('2. Collected Data'!N17),ISBLANK('2. Collected Data'!N117)),"",('2. Collected Data'!N117+'2. Collected Data'!N17)/2)</f>
        <v/>
      </c>
      <c r="K17" s="52">
        <f>IF(OR(ISBLANK('2. Collected Data'!O17),ISBLANK('2. Collected Data'!O117)),"",('2. Collected Data'!O117+'2. Collected Data'!O17)/2)</f>
        <v>1</v>
      </c>
      <c r="L17" s="52" t="str">
        <f>IF(OR(ISBLANK('2. Collected Data'!P17),ISBLANK('2. Collected Data'!P117)),"",('2. Collected Data'!P117+'2. Collected Data'!P17)/2)</f>
        <v/>
      </c>
      <c r="M17" s="52" t="str">
        <f>IF(OR(ISBLANK('2. Collected Data'!Q17),ISBLANK('2. Collected Data'!Q117)),"",('2. Collected Data'!Q117+'2. Collected Data'!Q17)/2)</f>
        <v/>
      </c>
      <c r="N17" s="52" t="str">
        <f>IF(OR(ISBLANK('2. Collected Data'!R17),ISBLANK('2. Collected Data'!R117)),"",('2. Collected Data'!R117+'2. Collected Data'!R17)/2)</f>
        <v/>
      </c>
      <c r="O17" s="52" t="str">
        <f>IF(OR(ISBLANK('2. Collected Data'!S17),ISBLANK('2. Collected Data'!S117)),"",('2. Collected Data'!S117+'2. Collected Data'!S17)/2)</f>
        <v/>
      </c>
      <c r="P17" s="52" t="str">
        <f>IF(OR(ISBLANK('2. Collected Data'!T17),ISBLANK('2. Collected Data'!T117)),"",('2. Collected Data'!T117+'2. Collected Data'!T17)/2)</f>
        <v/>
      </c>
      <c r="Q17" s="52" t="str">
        <f>IF(OR(ISBLANK('2. Collected Data'!U17),ISBLANK('2. Collected Data'!U117)),"",('2. Collected Data'!U117+'2. Collected Data'!U17)/2)</f>
        <v/>
      </c>
      <c r="R17" s="52" t="str">
        <f>IF(OR(ISBLANK('2. Collected Data'!V17),ISBLANK('2. Collected Data'!V117)),"",('2. Collected Data'!V117+'2. Collected Data'!V17)/2)</f>
        <v/>
      </c>
      <c r="S17" s="52" t="str">
        <f>IF(OR(ISBLANK('2. Collected Data'!W17),ISBLANK('2. Collected Data'!W117)),"",('2. Collected Data'!W117+'2. Collected Data'!W17)/2)</f>
        <v/>
      </c>
      <c r="T17" s="52" t="str">
        <f>IF(OR(ISBLANK('2. Collected Data'!X17),ISBLANK('2. Collected Data'!X117)),"",('2. Collected Data'!X117+'2. Collected Data'!X17)/2)</f>
        <v/>
      </c>
      <c r="U17" s="52">
        <f>IF(OR(ISBLANK('2. Collected Data'!Y17),ISBLANK('2. Collected Data'!Y117)),"",('2. Collected Data'!Y117+'2. Collected Data'!Y17)/2)</f>
        <v>1450</v>
      </c>
      <c r="V17" s="52">
        <f>IF(OR(ISBLANK('2. Collected Data'!Z17),ISBLANK('2. Collected Data'!Z117)),"",('2. Collected Data'!Z117+'2. Collected Data'!Z17)/2)</f>
        <v>575.5</v>
      </c>
      <c r="W17" s="245">
        <f>IF(OR(ISBLANK('2. Collected Data'!AA17),ISBLANK('2. Collected Data'!AA117)),"",('2. Collected Data'!AA117+'2. Collected Data'!AA17)/2)</f>
        <v>1</v>
      </c>
      <c r="X17" s="245">
        <f>IF(OR(ISBLANK('2. Collected Data'!AB17),ISBLANK('2. Collected Data'!AB117)),"",('2. Collected Data'!AB117+'2. Collected Data'!AB17)/2)</f>
        <v>0</v>
      </c>
      <c r="Y17" s="245">
        <f>IF(OR(ISBLANK('2. Collected Data'!AC17),ISBLANK('2. Collected Data'!AC117)),"",('2. Collected Data'!AC117+'2. Collected Data'!AC17)/2)</f>
        <v>0</v>
      </c>
      <c r="Z17" s="52">
        <f>IF(OR(ISBLANK('2. Collected Data'!AD17),ISBLANK('2. Collected Data'!AD117)),"",('2. Collected Data'!AD117+'2. Collected Data'!AD17)/2)</f>
        <v>77</v>
      </c>
      <c r="AA17" s="52" t="str">
        <f>IF(OR(ISBLANK('2. Collected Data'!AE17),ISBLANK('2. Collected Data'!AE117)),"",('2. Collected Data'!AE117+'2. Collected Data'!AE17)/2)</f>
        <v/>
      </c>
      <c r="AB17" s="52" t="str">
        <f>IF(OR(ISBLANK('2. Collected Data'!AF17),ISBLANK('2. Collected Data'!AF117)),"",('2. Collected Data'!AF117+'2. Collected Data'!AF17)/2)</f>
        <v/>
      </c>
      <c r="AC17" s="95" t="str">
        <f>IF(OR(ISBLANK('2. Collected Data'!AG17),ISBLANK('2. Collected Data'!AG117)),"",('2. Collected Data'!AG117+'2. Collected Data'!AG17)/2)</f>
        <v/>
      </c>
      <c r="AD17" s="99"/>
      <c r="AE17" s="141">
        <f>IF(OR(ISBLANK('2. Collected Data'!AI17),ISBLANK('2. Collected Data'!AI117)),"",('2. Collected Data'!AI117+'2. Collected Data'!AI17)/2)</f>
        <v>13221.5</v>
      </c>
      <c r="AF17" s="52" t="str">
        <f>IF(OR(ISBLANK('2. Collected Data'!AJ17),ISBLANK('2. Collected Data'!AJ117)),"",('2. Collected Data'!AJ117+'2. Collected Data'!AJ17)/2)</f>
        <v/>
      </c>
      <c r="AG17" s="52">
        <f>IF(OR(ISBLANK('2. Collected Data'!AK17),ISBLANK('2. Collected Data'!AK117)),"",('2. Collected Data'!AK117+'2. Collected Data'!AK17)/2)</f>
        <v>9759</v>
      </c>
      <c r="AH17" s="52">
        <f>IF(OR(ISBLANK('2. Collected Data'!AL17),ISBLANK('2. Collected Data'!AL117)),"",('2. Collected Data'!AL117+'2. Collected Data'!AL17)/2)</f>
        <v>70537.5</v>
      </c>
      <c r="AI17" s="52" t="str">
        <f>IF(OR(ISBLANK('2. Collected Data'!AM17),ISBLANK('2. Collected Data'!AM117)),"",('2. Collected Data'!AM117+'2. Collected Data'!AM17)/2)</f>
        <v/>
      </c>
      <c r="AJ17" s="142"/>
      <c r="AK17" s="52">
        <f>IF(OR(ISBLANK('2. Collected Data'!AO17),ISBLANK('2. Collected Data'!AO117)),"",('2. Collected Data'!AO117+'2. Collected Data'!AO17)/2)</f>
        <v>691998.5</v>
      </c>
      <c r="AL17" s="52" t="str">
        <f>IF(OR(ISBLANK('2. Collected Data'!AP17),ISBLANK('2. Collected Data'!AP117)),"",('2. Collected Data'!AP117+'2. Collected Data'!AP17)/2)</f>
        <v/>
      </c>
      <c r="AM17" s="52" t="str">
        <f>IF(OR(ISBLANK('2. Collected Data'!AQ17),ISBLANK('2. Collected Data'!AQ117)),"",('2. Collected Data'!AQ117+'2. Collected Data'!AQ17)/2)</f>
        <v/>
      </c>
      <c r="AN17" s="52" t="str">
        <f>IF(OR(ISBLANK('2. Collected Data'!AR17),ISBLANK('2. Collected Data'!AR117)),"",('2. Collected Data'!AR117+'2. Collected Data'!AR17)/2)</f>
        <v/>
      </c>
      <c r="AO17" s="52" t="str">
        <f>IF(OR(ISBLANK('2. Collected Data'!AS17),ISBLANK('2. Collected Data'!AS117)),"",('2. Collected Data'!AS117+'2. Collected Data'!AS17)/2)</f>
        <v/>
      </c>
      <c r="AP17" s="52" t="str">
        <f>IF(OR(ISBLANK('2. Collected Data'!AT17),ISBLANK('2. Collected Data'!AT117)),"",('2. Collected Data'!AT117+'2. Collected Data'!AT17)/2)</f>
        <v/>
      </c>
      <c r="AQ17" s="95" t="str">
        <f>IF(OR(ISBLANK('2. Collected Data'!AU17),ISBLANK('2. Collected Data'!AU117)),"",('2. Collected Data'!AU117+'2. Collected Data'!AU17)/2)</f>
        <v/>
      </c>
      <c r="AR17" s="99" t="str">
        <f>IF(OR(ISBLANK('2. Collected Data'!AV17),ISBLANK('2. Collected Data'!AV117)),"",('2. Collected Data'!AV117-'2. Collected Data'!AV17))</f>
        <v/>
      </c>
      <c r="AS17" s="245">
        <f>IF(OR(ISBLANK('2. Collected Data'!AW17),ISBLANK('2. Collected Data'!AW117)),"",('2. Collected Data'!AW117+'2. Collected Data'!AW17)/2)</f>
        <v>0.96</v>
      </c>
      <c r="AT17" s="245">
        <f>IF(OR(ISBLANK('2. Collected Data'!AX17),ISBLANK('2. Collected Data'!AX117)),"",('2. Collected Data'!AX117+'2. Collected Data'!AX17)/2)</f>
        <v>0.04</v>
      </c>
      <c r="AU17" s="55"/>
      <c r="AV17" s="102"/>
      <c r="AW17" s="99"/>
      <c r="AX17" s="87" t="str">
        <f>IF(OR(ISBLANK('2. Collected Data'!BB17),ISBLANK('2. Collected Data'!BB117)),"",('2. Collected Data'!BB117+'2. Collected Data'!BB17)/2)</f>
        <v/>
      </c>
      <c r="AY17" s="83">
        <f>IF(OR(ISBLANK('2. Collected Data'!BC17),ISBLANK('2. Collected Data'!BC117)),"",('2. Collected Data'!BC117+'2. Collected Data'!BC17)/2)</f>
        <v>14756261</v>
      </c>
      <c r="AZ17" s="83">
        <f>IF(OR(ISBLANK('2. Collected Data'!BD17),ISBLANK('2. Collected Data'!BD117)),"",('2. Collected Data'!BD117+'2. Collected Data'!BD17)/2)</f>
        <v>3155548</v>
      </c>
      <c r="BA17" s="83">
        <f>IF(OR(ISBLANK('2. Collected Data'!BE17),ISBLANK('2. Collected Data'!BE117)),"",('2. Collected Data'!BE117+'2. Collected Data'!BE17)/2)</f>
        <v>3535513.5</v>
      </c>
      <c r="BB17" s="83">
        <f>IF(OR(ISBLANK('2. Collected Data'!BF17),ISBLANK('2. Collected Data'!BF117)),"",('2. Collected Data'!BF117+'2. Collected Data'!BF17)/2)</f>
        <v>21678337.5</v>
      </c>
      <c r="BC17" s="55"/>
      <c r="BD17" s="87" t="str">
        <f>IF(OR(ISBLANK('2. Collected Data'!BH17),ISBLANK('2. Collected Data'!BH117)),"",('2. Collected Data'!BH117+'2. Collected Data'!BH17)/2)</f>
        <v/>
      </c>
      <c r="BE17" s="150"/>
      <c r="BF17" s="55"/>
    </row>
    <row r="18" spans="1:58" s="237" customFormat="1" ht="11.25" customHeight="1" x14ac:dyDescent="0.15">
      <c r="A18" s="100" t="s">
        <v>132</v>
      </c>
      <c r="B18" s="231"/>
      <c r="C18" s="57">
        <f>IF(OR(ISBLANK('2. Collected Data'!G18),ISBLANK('2. Collected Data'!G118)),"",('2. Collected Data'!G118+'2. Collected Data'!G18)/2)</f>
        <v>23000</v>
      </c>
      <c r="D18" s="52">
        <f>IF(OR(ISBLANK('2. Collected Data'!H18),ISBLANK('2. Collected Data'!H118)),"",('2. Collected Data'!H118+'2. Collected Data'!H18)/2)</f>
        <v>9134</v>
      </c>
      <c r="E18" s="52">
        <f>IF(OR(ISBLANK('2. Collected Data'!I18),ISBLANK('2. Collected Data'!I118)),"",('2. Collected Data'!I118+'2. Collected Data'!I18)/2)</f>
        <v>886</v>
      </c>
      <c r="F18" s="52">
        <f>IF(OR(ISBLANK('2. Collected Data'!J18),ISBLANK('2. Collected Data'!J118)),"",('2. Collected Data'!J118+'2. Collected Data'!J18)/2)</f>
        <v>89.5</v>
      </c>
      <c r="G18" s="52">
        <f>IF(OR(ISBLANK('2. Collected Data'!K18),ISBLANK('2. Collected Data'!K118)),"",('2. Collected Data'!K118+'2. Collected Data'!K18)/2)</f>
        <v>36</v>
      </c>
      <c r="H18" s="52">
        <f>IF(OR(ISBLANK('2. Collected Data'!L18),ISBLANK('2. Collected Data'!L118)),"",('2. Collected Data'!L118+'2. Collected Data'!L18)/2)</f>
        <v>13</v>
      </c>
      <c r="I18" s="52">
        <f>IF(OR(ISBLANK('2. Collected Data'!M18),ISBLANK('2. Collected Data'!M118)),"",('2. Collected Data'!M118+'2. Collected Data'!M18)/2)</f>
        <v>407.5</v>
      </c>
      <c r="J18" s="52">
        <f>IF(OR(ISBLANK('2. Collected Data'!N18),ISBLANK('2. Collected Data'!N118)),"",('2. Collected Data'!N118+'2. Collected Data'!N18)/2)</f>
        <v>0</v>
      </c>
      <c r="K18" s="52">
        <f>IF(OR(ISBLANK('2. Collected Data'!O18),ISBLANK('2. Collected Data'!O118)),"",('2. Collected Data'!O118+'2. Collected Data'!O18)/2)</f>
        <v>235</v>
      </c>
      <c r="L18" s="52" t="str">
        <f>IF(OR(ISBLANK('2. Collected Data'!P18),ISBLANK('2. Collected Data'!P118)),"",('2. Collected Data'!P118+'2. Collected Data'!P18)/2)</f>
        <v/>
      </c>
      <c r="M18" s="52" t="str">
        <f>IF(OR(ISBLANK('2. Collected Data'!Q18),ISBLANK('2. Collected Data'!Q118)),"",('2. Collected Data'!Q118+'2. Collected Data'!Q18)/2)</f>
        <v/>
      </c>
      <c r="N18" s="52" t="str">
        <f>IF(OR(ISBLANK('2. Collected Data'!R18),ISBLANK('2. Collected Data'!R118)),"",('2. Collected Data'!R118+'2. Collected Data'!R18)/2)</f>
        <v/>
      </c>
      <c r="O18" s="52" t="str">
        <f>IF(OR(ISBLANK('2. Collected Data'!S18),ISBLANK('2. Collected Data'!S118)),"",('2. Collected Data'!S118+'2. Collected Data'!S18)/2)</f>
        <v/>
      </c>
      <c r="P18" s="52" t="str">
        <f>IF(OR(ISBLANK('2. Collected Data'!T18),ISBLANK('2. Collected Data'!T118)),"",('2. Collected Data'!T118+'2. Collected Data'!T18)/2)</f>
        <v/>
      </c>
      <c r="Q18" s="52" t="str">
        <f>IF(OR(ISBLANK('2. Collected Data'!U18),ISBLANK('2. Collected Data'!U118)),"",('2. Collected Data'!U118+'2. Collected Data'!U18)/2)</f>
        <v/>
      </c>
      <c r="R18" s="52" t="str">
        <f>IF(OR(ISBLANK('2. Collected Data'!V18),ISBLANK('2. Collected Data'!V118)),"",('2. Collected Data'!V118+'2. Collected Data'!V18)/2)</f>
        <v/>
      </c>
      <c r="S18" s="52" t="str">
        <f>IF(OR(ISBLANK('2. Collected Data'!W18),ISBLANK('2. Collected Data'!W118)),"",('2. Collected Data'!W118+'2. Collected Data'!W18)/2)</f>
        <v/>
      </c>
      <c r="T18" s="52" t="str">
        <f>IF(OR(ISBLANK('2. Collected Data'!X18),ISBLANK('2. Collected Data'!X118)),"",('2. Collected Data'!X118+'2. Collected Data'!X18)/2)</f>
        <v/>
      </c>
      <c r="U18" s="52">
        <f>IF(OR(ISBLANK('2. Collected Data'!Y18),ISBLANK('2. Collected Data'!Y118)),"",('2. Collected Data'!Y118+'2. Collected Data'!Y18)/2)</f>
        <v>1865</v>
      </c>
      <c r="V18" s="52">
        <f>IF(OR(ISBLANK('2. Collected Data'!Z18),ISBLANK('2. Collected Data'!Z118)),"",('2. Collected Data'!Z118+'2. Collected Data'!Z18)/2)</f>
        <v>140</v>
      </c>
      <c r="W18" s="245">
        <f>IF(OR(ISBLANK('2. Collected Data'!AA18),ISBLANK('2. Collected Data'!AA118)),"",('2. Collected Data'!AA118+'2. Collected Data'!AA18)/2)</f>
        <v>0.98</v>
      </c>
      <c r="X18" s="245">
        <f>IF(OR(ISBLANK('2. Collected Data'!AB18),ISBLANK('2. Collected Data'!AB118)),"",('2. Collected Data'!AB118+'2. Collected Data'!AB18)/2)</f>
        <v>0.01</v>
      </c>
      <c r="Y18" s="245">
        <f>IF(OR(ISBLANK('2. Collected Data'!AC18),ISBLANK('2. Collected Data'!AC118)),"",('2. Collected Data'!AC118+'2. Collected Data'!AC18)/2)</f>
        <v>0.01</v>
      </c>
      <c r="Z18" s="52">
        <f>IF(OR(ISBLANK('2. Collected Data'!AD18),ISBLANK('2. Collected Data'!AD118)),"",('2. Collected Data'!AD118+'2. Collected Data'!AD18)/2)</f>
        <v>206</v>
      </c>
      <c r="AA18" s="52">
        <f>IF(OR(ISBLANK('2. Collected Data'!AE18),ISBLANK('2. Collected Data'!AE118)),"",('2. Collected Data'!AE118+'2. Collected Data'!AE18)/2)</f>
        <v>218550</v>
      </c>
      <c r="AB18" s="52">
        <f>IF(OR(ISBLANK('2. Collected Data'!AF18),ISBLANK('2. Collected Data'!AF118)),"",('2. Collected Data'!AF118+'2. Collected Data'!AF18)/2)</f>
        <v>167</v>
      </c>
      <c r="AC18" s="95">
        <f>IF(OR(ISBLANK('2. Collected Data'!AG18),ISBLANK('2. Collected Data'!AG118)),"",('2. Collected Data'!AG118+'2. Collected Data'!AG18)/2)</f>
        <v>7295892</v>
      </c>
      <c r="AD18" s="99"/>
      <c r="AE18" s="141">
        <f>IF(OR(ISBLANK('2. Collected Data'!AI18),ISBLANK('2. Collected Data'!AI118)),"",('2. Collected Data'!AI118+'2. Collected Data'!AI18)/2)</f>
        <v>115445.5</v>
      </c>
      <c r="AF18" s="52">
        <f>IF(OR(ISBLANK('2. Collected Data'!AJ18),ISBLANK('2. Collected Data'!AJ118)),"",('2. Collected Data'!AJ118+'2. Collected Data'!AJ18)/2)</f>
        <v>7.5</v>
      </c>
      <c r="AG18" s="52">
        <f>IF(OR(ISBLANK('2. Collected Data'!AK18),ISBLANK('2. Collected Data'!AK118)),"",('2. Collected Data'!AK118+'2. Collected Data'!AK18)/2)</f>
        <v>109211.5</v>
      </c>
      <c r="AH18" s="52">
        <f>IF(OR(ISBLANK('2. Collected Data'!AL18),ISBLANK('2. Collected Data'!AL118)),"",('2. Collected Data'!AL118+'2. Collected Data'!AL18)/2)</f>
        <v>1383</v>
      </c>
      <c r="AI18" s="52" t="str">
        <f>IF(OR(ISBLANK('2. Collected Data'!AM18),ISBLANK('2. Collected Data'!AM118)),"",('2. Collected Data'!AM118+'2. Collected Data'!AM18)/2)</f>
        <v/>
      </c>
      <c r="AJ18" s="142"/>
      <c r="AK18" s="52">
        <f>IF(OR(ISBLANK('2. Collected Data'!AO18),ISBLANK('2. Collected Data'!AO118)),"",('2. Collected Data'!AO118+'2. Collected Data'!AO18)/2)</f>
        <v>740067</v>
      </c>
      <c r="AL18" s="52" t="str">
        <f>IF(OR(ISBLANK('2. Collected Data'!AP18),ISBLANK('2. Collected Data'!AP118)),"",('2. Collected Data'!AP118+'2. Collected Data'!AP18)/2)</f>
        <v/>
      </c>
      <c r="AM18" s="52">
        <f>IF(OR(ISBLANK('2. Collected Data'!AQ18),ISBLANK('2. Collected Data'!AQ118)),"",('2. Collected Data'!AQ118+'2. Collected Data'!AQ18)/2)</f>
        <v>12784433</v>
      </c>
      <c r="AN18" s="52" t="str">
        <f>IF(OR(ISBLANK('2. Collected Data'!AR18),ISBLANK('2. Collected Data'!AR118)),"",('2. Collected Data'!AR118+'2. Collected Data'!AR18)/2)</f>
        <v/>
      </c>
      <c r="AO18" s="52" t="str">
        <f>IF(OR(ISBLANK('2. Collected Data'!AS18),ISBLANK('2. Collected Data'!AS118)),"",('2. Collected Data'!AS118+'2. Collected Data'!AS18)/2)</f>
        <v/>
      </c>
      <c r="AP18" s="52" t="str">
        <f>IF(OR(ISBLANK('2. Collected Data'!AT18),ISBLANK('2. Collected Data'!AT118)),"",('2. Collected Data'!AT118+'2. Collected Data'!AT18)/2)</f>
        <v/>
      </c>
      <c r="AQ18" s="95" t="str">
        <f>IF(OR(ISBLANK('2. Collected Data'!AU18),ISBLANK('2. Collected Data'!AU118)),"",('2. Collected Data'!AU118+'2. Collected Data'!AU18)/2)</f>
        <v/>
      </c>
      <c r="AR18" s="99" t="str">
        <f>IF(OR(ISBLANK('2. Collected Data'!AV18),ISBLANK('2. Collected Data'!AV118)),"",('2. Collected Data'!AV118-'2. Collected Data'!AV18))</f>
        <v/>
      </c>
      <c r="AS18" s="245">
        <f>IF(OR(ISBLANK('2. Collected Data'!AW18),ISBLANK('2. Collected Data'!AW118)),"",('2. Collected Data'!AW118+'2. Collected Data'!AW18)/2)</f>
        <v>0.185</v>
      </c>
      <c r="AT18" s="245">
        <f>IF(OR(ISBLANK('2. Collected Data'!AX18),ISBLANK('2. Collected Data'!AX118)),"",('2. Collected Data'!AX118+'2. Collected Data'!AX18)/2)</f>
        <v>0.81499999999999995</v>
      </c>
      <c r="AU18" s="55"/>
      <c r="AV18" s="102"/>
      <c r="AW18" s="99"/>
      <c r="AX18" s="87">
        <f>IF(OR(ISBLANK('2. Collected Data'!BB18),ISBLANK('2. Collected Data'!BB118)),"",('2. Collected Data'!BB118+'2. Collected Data'!BB18)/2)</f>
        <v>89.65</v>
      </c>
      <c r="AY18" s="83">
        <f>IF(OR(ISBLANK('2. Collected Data'!BC18),ISBLANK('2. Collected Data'!BC118)),"",('2. Collected Data'!BC118+'2. Collected Data'!BC18)/2)</f>
        <v>20142864.5</v>
      </c>
      <c r="AZ18" s="83">
        <f>IF(OR(ISBLANK('2. Collected Data'!BD18),ISBLANK('2. Collected Data'!BD118)),"",('2. Collected Data'!BD118+'2. Collected Data'!BD18)/2)</f>
        <v>15025074.5</v>
      </c>
      <c r="BA18" s="83">
        <f>IF(OR(ISBLANK('2. Collected Data'!BE18),ISBLANK('2. Collected Data'!BE118)),"",('2. Collected Data'!BE118+'2. Collected Data'!BE18)/2)</f>
        <v>24355676</v>
      </c>
      <c r="BB18" s="83">
        <f>IF(OR(ISBLANK('2. Collected Data'!BF18),ISBLANK('2. Collected Data'!BF118)),"",('2. Collected Data'!BF118+'2. Collected Data'!BF18)/2)</f>
        <v>60879836.5</v>
      </c>
      <c r="BC18" s="55"/>
      <c r="BD18" s="87">
        <f>IF(OR(ISBLANK('2. Collected Data'!BH18),ISBLANK('2. Collected Data'!BH118)),"",('2. Collected Data'!BH118+'2. Collected Data'!BH18)/2)</f>
        <v>125</v>
      </c>
      <c r="BE18" s="150"/>
      <c r="BF18" s="55"/>
    </row>
    <row r="19" spans="1:58" s="237" customFormat="1" ht="11.25" customHeight="1" x14ac:dyDescent="0.15">
      <c r="A19" s="100" t="s">
        <v>133</v>
      </c>
      <c r="B19" s="231"/>
      <c r="C19" s="57">
        <f>IF(OR(ISBLANK('2. Collected Data'!G19),ISBLANK('2. Collected Data'!G119)),"",('2. Collected Data'!G119+'2. Collected Data'!G19)/2)</f>
        <v>10870</v>
      </c>
      <c r="D19" s="52">
        <f>IF(OR(ISBLANK('2. Collected Data'!H19),ISBLANK('2. Collected Data'!H119)),"",('2. Collected Data'!H119+'2. Collected Data'!H19)/2)</f>
        <v>4135</v>
      </c>
      <c r="E19" s="52">
        <f>IF(OR(ISBLANK('2. Collected Data'!I19),ISBLANK('2. Collected Data'!I119)),"",('2. Collected Data'!I119+'2. Collected Data'!I19)/2)</f>
        <v>634</v>
      </c>
      <c r="F19" s="52">
        <f>IF(OR(ISBLANK('2. Collected Data'!J19),ISBLANK('2. Collected Data'!J119)),"",('2. Collected Data'!J119+'2. Collected Data'!J19)/2)</f>
        <v>2</v>
      </c>
      <c r="G19" s="52">
        <f>IF(OR(ISBLANK('2. Collected Data'!K19),ISBLANK('2. Collected Data'!K119)),"",('2. Collected Data'!K119+'2. Collected Data'!K19)/2)</f>
        <v>15</v>
      </c>
      <c r="H19" s="52">
        <f>IF(OR(ISBLANK('2. Collected Data'!L19),ISBLANK('2. Collected Data'!L119)),"",('2. Collected Data'!L119+'2. Collected Data'!L19)/2)</f>
        <v>0.5</v>
      </c>
      <c r="I19" s="52">
        <f>IF(OR(ISBLANK('2. Collected Data'!M19),ISBLANK('2. Collected Data'!M119)),"",('2. Collected Data'!M119+'2. Collected Data'!M19)/2)</f>
        <v>124</v>
      </c>
      <c r="J19" s="52">
        <f>IF(OR(ISBLANK('2. Collected Data'!N19),ISBLANK('2. Collected Data'!N119)),"",('2. Collected Data'!N119+'2. Collected Data'!N19)/2)</f>
        <v>6.5</v>
      </c>
      <c r="K19" s="52">
        <f>IF(OR(ISBLANK('2. Collected Data'!O19),ISBLANK('2. Collected Data'!O119)),"",('2. Collected Data'!O119+'2. Collected Data'!O19)/2)</f>
        <v>633</v>
      </c>
      <c r="L19" s="52">
        <f>IF(OR(ISBLANK('2. Collected Data'!P19),ISBLANK('2. Collected Data'!P119)),"",('2. Collected Data'!P119+'2. Collected Data'!P19)/2)</f>
        <v>3</v>
      </c>
      <c r="M19" s="52">
        <f>IF(OR(ISBLANK('2. Collected Data'!Q19),ISBLANK('2. Collected Data'!Q119)),"",('2. Collected Data'!Q119+'2. Collected Data'!Q19)/2)</f>
        <v>223.5</v>
      </c>
      <c r="N19" s="52">
        <f>IF(OR(ISBLANK('2. Collected Data'!R19),ISBLANK('2. Collected Data'!R119)),"",('2. Collected Data'!R119+'2. Collected Data'!R19)/2)</f>
        <v>0</v>
      </c>
      <c r="O19" s="52">
        <f>IF(OR(ISBLANK('2. Collected Data'!S19),ISBLANK('2. Collected Data'!S119)),"",('2. Collected Data'!S119+'2. Collected Data'!S19)/2)</f>
        <v>0</v>
      </c>
      <c r="P19" s="52">
        <f>IF(OR(ISBLANK('2. Collected Data'!T19),ISBLANK('2. Collected Data'!T119)),"",('2. Collected Data'!T119+'2. Collected Data'!T19)/2)</f>
        <v>0</v>
      </c>
      <c r="Q19" s="52">
        <f>IF(OR(ISBLANK('2. Collected Data'!U19),ISBLANK('2. Collected Data'!U119)),"",('2. Collected Data'!U119+'2. Collected Data'!U19)/2)</f>
        <v>0</v>
      </c>
      <c r="R19" s="52">
        <f>IF(OR(ISBLANK('2. Collected Data'!V19),ISBLANK('2. Collected Data'!V119)),"",('2. Collected Data'!V119+'2. Collected Data'!V19)/2)</f>
        <v>0</v>
      </c>
      <c r="S19" s="52">
        <f>IF(OR(ISBLANK('2. Collected Data'!W19),ISBLANK('2. Collected Data'!W119)),"",('2. Collected Data'!W119+'2. Collected Data'!W19)/2)</f>
        <v>0</v>
      </c>
      <c r="T19" s="52">
        <f>IF(OR(ISBLANK('2. Collected Data'!X19),ISBLANK('2. Collected Data'!X119)),"",('2. Collected Data'!X119+'2. Collected Data'!X19)/2)</f>
        <v>0</v>
      </c>
      <c r="U19" s="52">
        <f>IF(OR(ISBLANK('2. Collected Data'!Y19),ISBLANK('2. Collected Data'!Y119)),"",('2. Collected Data'!Y119+'2. Collected Data'!Y19)/2)</f>
        <v>1292</v>
      </c>
      <c r="V19" s="52">
        <f>IF(OR(ISBLANK('2. Collected Data'!Z19),ISBLANK('2. Collected Data'!Z119)),"",('2. Collected Data'!Z119+'2. Collected Data'!Z19)/2)</f>
        <v>0</v>
      </c>
      <c r="W19" s="245">
        <f>IF(OR(ISBLANK('2. Collected Data'!AA19),ISBLANK('2. Collected Data'!AA119)),"",('2. Collected Data'!AA119+'2. Collected Data'!AA19)/2)</f>
        <v>1</v>
      </c>
      <c r="X19" s="245">
        <f>IF(OR(ISBLANK('2. Collected Data'!AB19),ISBLANK('2. Collected Data'!AB119)),"",('2. Collected Data'!AB119+'2. Collected Data'!AB19)/2)</f>
        <v>0</v>
      </c>
      <c r="Y19" s="245">
        <f>IF(OR(ISBLANK('2. Collected Data'!AC19),ISBLANK('2. Collected Data'!AC119)),"",('2. Collected Data'!AC119+'2. Collected Data'!AC19)/2)</f>
        <v>0</v>
      </c>
      <c r="Z19" s="52">
        <f>IF(OR(ISBLANK('2. Collected Data'!AD19),ISBLANK('2. Collected Data'!AD119)),"",('2. Collected Data'!AD119+'2. Collected Data'!AD19)/2)</f>
        <v>98</v>
      </c>
      <c r="AA19" s="52">
        <f>IF(OR(ISBLANK('2. Collected Data'!AE19),ISBLANK('2. Collected Data'!AE119)),"",('2. Collected Data'!AE119+'2. Collected Data'!AE19)/2)</f>
        <v>150000</v>
      </c>
      <c r="AB19" s="52">
        <f>IF(OR(ISBLANK('2. Collected Data'!AF19),ISBLANK('2. Collected Data'!AF119)),"",('2. Collected Data'!AF119+'2. Collected Data'!AF19)/2)</f>
        <v>88.5</v>
      </c>
      <c r="AC19" s="95">
        <f>IF(OR(ISBLANK('2. Collected Data'!AG19),ISBLANK('2. Collected Data'!AG119)),"",('2. Collected Data'!AG119+'2. Collected Data'!AG19)/2)</f>
        <v>513500</v>
      </c>
      <c r="AD19" s="99"/>
      <c r="AE19" s="141">
        <f>IF(OR(ISBLANK('2. Collected Data'!AI19),ISBLANK('2. Collected Data'!AI119)),"",('2. Collected Data'!AI119+'2. Collected Data'!AI19)/2)</f>
        <v>172475</v>
      </c>
      <c r="AF19" s="52">
        <f>IF(OR(ISBLANK('2. Collected Data'!AJ19),ISBLANK('2. Collected Data'!AJ119)),"",('2. Collected Data'!AJ119+'2. Collected Data'!AJ19)/2)</f>
        <v>0</v>
      </c>
      <c r="AG19" s="52">
        <f>IF(OR(ISBLANK('2. Collected Data'!AK19),ISBLANK('2. Collected Data'!AK119)),"",('2. Collected Data'!AK119+'2. Collected Data'!AK19)/2)</f>
        <v>0</v>
      </c>
      <c r="AH19" s="52">
        <f>IF(OR(ISBLANK('2. Collected Data'!AL19),ISBLANK('2. Collected Data'!AL119)),"",('2. Collected Data'!AL119+'2. Collected Data'!AL19)/2)</f>
        <v>0</v>
      </c>
      <c r="AI19" s="52">
        <f>IF(OR(ISBLANK('2. Collected Data'!AM19),ISBLANK('2. Collected Data'!AM119)),"",('2. Collected Data'!AM119+'2. Collected Data'!AM19)/2)</f>
        <v>0</v>
      </c>
      <c r="AJ19" s="142"/>
      <c r="AK19" s="52">
        <f>IF(OR(ISBLANK('2. Collected Data'!AO19),ISBLANK('2. Collected Data'!AO119)),"",('2. Collected Data'!AO119+'2. Collected Data'!AO19)/2)</f>
        <v>178650</v>
      </c>
      <c r="AL19" s="52">
        <f>IF(OR(ISBLANK('2. Collected Data'!AP19),ISBLANK('2. Collected Data'!AP119)),"",('2. Collected Data'!AP119+'2. Collected Data'!AP19)/2)</f>
        <v>0</v>
      </c>
      <c r="AM19" s="52">
        <f>IF(OR(ISBLANK('2. Collected Data'!AQ19),ISBLANK('2. Collected Data'!AQ119)),"",('2. Collected Data'!AQ119+'2. Collected Data'!AQ19)/2)</f>
        <v>1016700</v>
      </c>
      <c r="AN19" s="52">
        <f>IF(OR(ISBLANK('2. Collected Data'!AR19),ISBLANK('2. Collected Data'!AR119)),"",('2. Collected Data'!AR119+'2. Collected Data'!AR19)/2)</f>
        <v>0</v>
      </c>
      <c r="AO19" s="52">
        <f>IF(OR(ISBLANK('2. Collected Data'!AS19),ISBLANK('2. Collected Data'!AS119)),"",('2. Collected Data'!AS119+'2. Collected Data'!AS19)/2)</f>
        <v>0</v>
      </c>
      <c r="AP19" s="52">
        <f>IF(OR(ISBLANK('2. Collected Data'!AT19),ISBLANK('2. Collected Data'!AT119)),"",('2. Collected Data'!AT119+'2. Collected Data'!AT19)/2)</f>
        <v>0</v>
      </c>
      <c r="AQ19" s="95">
        <f>IF(OR(ISBLANK('2. Collected Data'!AU19),ISBLANK('2. Collected Data'!AU119)),"",('2. Collected Data'!AU119+'2. Collected Data'!AU19)/2)</f>
        <v>0</v>
      </c>
      <c r="AR19" s="99" t="str">
        <f>IF(OR(ISBLANK('2. Collected Data'!AV19),ISBLANK('2. Collected Data'!AV119)),"",('2. Collected Data'!AV119-'2. Collected Data'!AV19))</f>
        <v/>
      </c>
      <c r="AS19" s="245">
        <f>IF(OR(ISBLANK('2. Collected Data'!AW19),ISBLANK('2. Collected Data'!AW119)),"",('2. Collected Data'!AW119+'2. Collected Data'!AW19)/2)</f>
        <v>0.16999999999999998</v>
      </c>
      <c r="AT19" s="245">
        <f>IF(OR(ISBLANK('2. Collected Data'!AX19),ISBLANK('2. Collected Data'!AX119)),"",('2. Collected Data'!AX119+'2. Collected Data'!AX19)/2)</f>
        <v>0.83</v>
      </c>
      <c r="AU19" s="55"/>
      <c r="AV19" s="102"/>
      <c r="AW19" s="99"/>
      <c r="AX19" s="87">
        <f>IF(OR(ISBLANK('2. Collected Data'!BB19),ISBLANK('2. Collected Data'!BB119)),"",('2. Collected Data'!BB119+'2. Collected Data'!BB19)/2)</f>
        <v>73.5</v>
      </c>
      <c r="AY19" s="83">
        <f>IF(OR(ISBLANK('2. Collected Data'!BC19),ISBLANK('2. Collected Data'!BC119)),"",('2. Collected Data'!BC119+'2. Collected Data'!BC19)/2)</f>
        <v>19489271.5</v>
      </c>
      <c r="AZ19" s="83" t="str">
        <f>IF(OR(ISBLANK('2. Collected Data'!BD19),ISBLANK('2. Collected Data'!BD119)),"",('2. Collected Data'!BD119+'2. Collected Data'!BD19)/2)</f>
        <v/>
      </c>
      <c r="BA19" s="83">
        <f>IF(OR(ISBLANK('2. Collected Data'!BE19),ISBLANK('2. Collected Data'!BE119)),"",('2. Collected Data'!BE119+'2. Collected Data'!BE19)/2)</f>
        <v>16568778.5</v>
      </c>
      <c r="BB19" s="83">
        <f>IF(OR(ISBLANK('2. Collected Data'!BF19),ISBLANK('2. Collected Data'!BF119)),"",('2. Collected Data'!BF119+'2. Collected Data'!BF19)/2)</f>
        <v>40969000</v>
      </c>
      <c r="BC19" s="55"/>
      <c r="BD19" s="87">
        <f>IF(OR(ISBLANK('2. Collected Data'!BH19),ISBLANK('2. Collected Data'!BH119)),"",('2. Collected Data'!BH119+'2. Collected Data'!BH19)/2)</f>
        <v>75.465000000000003</v>
      </c>
      <c r="BE19" s="150"/>
      <c r="BF19" s="55"/>
    </row>
    <row r="20" spans="1:58" s="237" customFormat="1" ht="11.25" customHeight="1" x14ac:dyDescent="0.15">
      <c r="A20" s="100" t="s">
        <v>134</v>
      </c>
      <c r="B20" s="231"/>
      <c r="C20" s="57">
        <f>IF(OR(ISBLANK('2. Collected Data'!G20),ISBLANK('2. Collected Data'!G120)),"",('2. Collected Data'!G120+'2. Collected Data'!G20)/2)</f>
        <v>13472</v>
      </c>
      <c r="D20" s="52" t="str">
        <f>IF(OR(ISBLANK('2. Collected Data'!H20),ISBLANK('2. Collected Data'!H120)),"",('2. Collected Data'!H120+'2. Collected Data'!H20)/2)</f>
        <v/>
      </c>
      <c r="E20" s="52">
        <f>IF(OR(ISBLANK('2. Collected Data'!I20),ISBLANK('2. Collected Data'!I120)),"",('2. Collected Data'!I120+'2. Collected Data'!I20)/2)</f>
        <v>365</v>
      </c>
      <c r="F20" s="52">
        <f>IF(OR(ISBLANK('2. Collected Data'!J20),ISBLANK('2. Collected Data'!J120)),"",('2. Collected Data'!J120+'2. Collected Data'!J20)/2)</f>
        <v>11</v>
      </c>
      <c r="G20" s="52">
        <f>IF(OR(ISBLANK('2. Collected Data'!K20),ISBLANK('2. Collected Data'!K120)),"",('2. Collected Data'!K120+'2. Collected Data'!K20)/2)</f>
        <v>8</v>
      </c>
      <c r="H20" s="52" t="str">
        <f>IF(OR(ISBLANK('2. Collected Data'!L20),ISBLANK('2. Collected Data'!L120)),"",('2. Collected Data'!L120+'2. Collected Data'!L20)/2)</f>
        <v/>
      </c>
      <c r="I20" s="52">
        <f>IF(OR(ISBLANK('2. Collected Data'!M20),ISBLANK('2. Collected Data'!M120)),"",('2. Collected Data'!M120+'2. Collected Data'!M20)/2)</f>
        <v>20</v>
      </c>
      <c r="J20" s="52">
        <f>IF(OR(ISBLANK('2. Collected Data'!N20),ISBLANK('2. Collected Data'!N120)),"",('2. Collected Data'!N120+'2. Collected Data'!N20)/2)</f>
        <v>4</v>
      </c>
      <c r="K20" s="52">
        <f>IF(OR(ISBLANK('2. Collected Data'!O20),ISBLANK('2. Collected Data'!O120)),"",('2. Collected Data'!O120+'2. Collected Data'!O20)/2)</f>
        <v>306.5</v>
      </c>
      <c r="L20" s="52">
        <f>IF(OR(ISBLANK('2. Collected Data'!P20),ISBLANK('2. Collected Data'!P120)),"",('2. Collected Data'!P120+'2. Collected Data'!P20)/2)</f>
        <v>0</v>
      </c>
      <c r="M20" s="52" t="str">
        <f>IF(OR(ISBLANK('2. Collected Data'!Q20),ISBLANK('2. Collected Data'!Q120)),"",('2. Collected Data'!Q120+'2. Collected Data'!Q20)/2)</f>
        <v/>
      </c>
      <c r="N20" s="52" t="str">
        <f>IF(OR(ISBLANK('2. Collected Data'!R20),ISBLANK('2. Collected Data'!R120)),"",('2. Collected Data'!R120+'2. Collected Data'!R20)/2)</f>
        <v/>
      </c>
      <c r="O20" s="52" t="str">
        <f>IF(OR(ISBLANK('2. Collected Data'!S20),ISBLANK('2. Collected Data'!S120)),"",('2. Collected Data'!S120+'2. Collected Data'!S20)/2)</f>
        <v/>
      </c>
      <c r="P20" s="52" t="str">
        <f>IF(OR(ISBLANK('2. Collected Data'!T20),ISBLANK('2. Collected Data'!T120)),"",('2. Collected Data'!T120+'2. Collected Data'!T20)/2)</f>
        <v/>
      </c>
      <c r="Q20" s="52" t="str">
        <f>IF(OR(ISBLANK('2. Collected Data'!U20),ISBLANK('2. Collected Data'!U120)),"",('2. Collected Data'!U120+'2. Collected Data'!U20)/2)</f>
        <v/>
      </c>
      <c r="R20" s="52" t="str">
        <f>IF(OR(ISBLANK('2. Collected Data'!V20),ISBLANK('2. Collected Data'!V120)),"",('2. Collected Data'!V120+'2. Collected Data'!V20)/2)</f>
        <v/>
      </c>
      <c r="S20" s="52" t="str">
        <f>IF(OR(ISBLANK('2. Collected Data'!W20),ISBLANK('2. Collected Data'!W120)),"",('2. Collected Data'!W120+'2. Collected Data'!W20)/2)</f>
        <v/>
      </c>
      <c r="T20" s="52" t="str">
        <f>IF(OR(ISBLANK('2. Collected Data'!X20),ISBLANK('2. Collected Data'!X120)),"",('2. Collected Data'!X120+'2. Collected Data'!X20)/2)</f>
        <v/>
      </c>
      <c r="U20" s="52">
        <f>IF(OR(ISBLANK('2. Collected Data'!Y20),ISBLANK('2. Collected Data'!Y120)),"",('2. Collected Data'!Y120+'2. Collected Data'!Y20)/2)</f>
        <v>285</v>
      </c>
      <c r="V20" s="52">
        <f>IF(OR(ISBLANK('2. Collected Data'!Z20),ISBLANK('2. Collected Data'!Z120)),"",('2. Collected Data'!Z120+'2. Collected Data'!Z20)/2)</f>
        <v>44</v>
      </c>
      <c r="W20" s="245">
        <f>IF(OR(ISBLANK('2. Collected Data'!AA20),ISBLANK('2. Collected Data'!AA120)),"",('2. Collected Data'!AA120+'2. Collected Data'!AA20)/2)</f>
        <v>1</v>
      </c>
      <c r="X20" s="245">
        <f>IF(OR(ISBLANK('2. Collected Data'!AB20),ISBLANK('2. Collected Data'!AB120)),"",('2. Collected Data'!AB120+'2. Collected Data'!AB20)/2)</f>
        <v>0</v>
      </c>
      <c r="Y20" s="245">
        <f>IF(OR(ISBLANK('2. Collected Data'!AC20),ISBLANK('2. Collected Data'!AC120)),"",('2. Collected Data'!AC120+'2. Collected Data'!AC20)/2)</f>
        <v>0</v>
      </c>
      <c r="Z20" s="52">
        <f>IF(OR(ISBLANK('2. Collected Data'!AD20),ISBLANK('2. Collected Data'!AD120)),"",('2. Collected Data'!AD120+'2. Collected Data'!AD20)/2)</f>
        <v>19</v>
      </c>
      <c r="AA20" s="52">
        <f>IF(OR(ISBLANK('2. Collected Data'!AE20),ISBLANK('2. Collected Data'!AE120)),"",('2. Collected Data'!AE120+'2. Collected Data'!AE20)/2)</f>
        <v>46700</v>
      </c>
      <c r="AB20" s="52">
        <f>IF(OR(ISBLANK('2. Collected Data'!AF20),ISBLANK('2. Collected Data'!AF120)),"",('2. Collected Data'!AF120+'2. Collected Data'!AF20)/2)</f>
        <v>14</v>
      </c>
      <c r="AC20" s="95">
        <f>IF(OR(ISBLANK('2. Collected Data'!AG20),ISBLANK('2. Collected Data'!AG120)),"",('2. Collected Data'!AG120+'2. Collected Data'!AG20)/2)</f>
        <v>277850</v>
      </c>
      <c r="AD20" s="99"/>
      <c r="AE20" s="141">
        <f>IF(OR(ISBLANK('2. Collected Data'!AI20),ISBLANK('2. Collected Data'!AI120)),"",('2. Collected Data'!AI120+'2. Collected Data'!AI20)/2)</f>
        <v>59306</v>
      </c>
      <c r="AF20" s="52" t="str">
        <f>IF(OR(ISBLANK('2. Collected Data'!AJ20),ISBLANK('2. Collected Data'!AJ120)),"",('2. Collected Data'!AJ120+'2. Collected Data'!AJ20)/2)</f>
        <v/>
      </c>
      <c r="AG20" s="52" t="str">
        <f>IF(OR(ISBLANK('2. Collected Data'!AK20),ISBLANK('2. Collected Data'!AK120)),"",('2. Collected Data'!AK120+'2. Collected Data'!AK20)/2)</f>
        <v/>
      </c>
      <c r="AH20" s="52" t="str">
        <f>IF(OR(ISBLANK('2. Collected Data'!AL20),ISBLANK('2. Collected Data'!AL120)),"",('2. Collected Data'!AL120+'2. Collected Data'!AL20)/2)</f>
        <v/>
      </c>
      <c r="AI20" s="52" t="str">
        <f>IF(OR(ISBLANK('2. Collected Data'!AM20),ISBLANK('2. Collected Data'!AM120)),"",('2. Collected Data'!AM120+'2. Collected Data'!AM20)/2)</f>
        <v/>
      </c>
      <c r="AJ20" s="142"/>
      <c r="AK20" s="52">
        <f>IF(OR(ISBLANK('2. Collected Data'!AO20),ISBLANK('2. Collected Data'!AO120)),"",('2. Collected Data'!AO120+'2. Collected Data'!AO20)/2)</f>
        <v>494500</v>
      </c>
      <c r="AL20" s="52" t="str">
        <f>IF(OR(ISBLANK('2. Collected Data'!AP20),ISBLANK('2. Collected Data'!AP120)),"",('2. Collected Data'!AP120+'2. Collected Data'!AP20)/2)</f>
        <v/>
      </c>
      <c r="AM20" s="52" t="str">
        <f>IF(OR(ISBLANK('2. Collected Data'!AQ20),ISBLANK('2. Collected Data'!AQ120)),"",('2. Collected Data'!AQ120+'2. Collected Data'!AQ20)/2)</f>
        <v/>
      </c>
      <c r="AN20" s="52" t="str">
        <f>IF(OR(ISBLANK('2. Collected Data'!AR20),ISBLANK('2. Collected Data'!AR120)),"",('2. Collected Data'!AR120+'2. Collected Data'!AR20)/2)</f>
        <v/>
      </c>
      <c r="AO20" s="52" t="str">
        <f>IF(OR(ISBLANK('2. Collected Data'!AS20),ISBLANK('2. Collected Data'!AS120)),"",('2. Collected Data'!AS120+'2. Collected Data'!AS20)/2)</f>
        <v/>
      </c>
      <c r="AP20" s="52" t="str">
        <f>IF(OR(ISBLANK('2. Collected Data'!AT20),ISBLANK('2. Collected Data'!AT120)),"",('2. Collected Data'!AT120+'2. Collected Data'!AT20)/2)</f>
        <v/>
      </c>
      <c r="AQ20" s="95" t="str">
        <f>IF(OR(ISBLANK('2. Collected Data'!AU20),ISBLANK('2. Collected Data'!AU120)),"",('2. Collected Data'!AU120+'2. Collected Data'!AU20)/2)</f>
        <v/>
      </c>
      <c r="AR20" s="99" t="str">
        <f>IF(OR(ISBLANK('2. Collected Data'!AV20),ISBLANK('2. Collected Data'!AV120)),"",('2. Collected Data'!AV120-'2. Collected Data'!AV20))</f>
        <v/>
      </c>
      <c r="AS20" s="245">
        <f>IF(OR(ISBLANK('2. Collected Data'!AW20),ISBLANK('2. Collected Data'!AW120)),"",('2. Collected Data'!AW120+'2. Collected Data'!AW20)/2)</f>
        <v>1</v>
      </c>
      <c r="AT20" s="245">
        <f>IF(OR(ISBLANK('2. Collected Data'!AX20),ISBLANK('2. Collected Data'!AX120)),"",('2. Collected Data'!AX120+'2. Collected Data'!AX20)/2)</f>
        <v>0</v>
      </c>
      <c r="AU20" s="55"/>
      <c r="AV20" s="102"/>
      <c r="AW20" s="99"/>
      <c r="AX20" s="87">
        <f>IF(OR(ISBLANK('2. Collected Data'!BB20),ISBLANK('2. Collected Data'!BB120)),"",('2. Collected Data'!BB120+'2. Collected Data'!BB20)/2)</f>
        <v>61.03</v>
      </c>
      <c r="AY20" s="83">
        <f>IF(OR(ISBLANK('2. Collected Data'!BC20),ISBLANK('2. Collected Data'!BC120)),"",('2. Collected Data'!BC120+'2. Collected Data'!BC20)/2)</f>
        <v>2594531.5</v>
      </c>
      <c r="AZ20" s="83">
        <f>IF(OR(ISBLANK('2. Collected Data'!BD20),ISBLANK('2. Collected Data'!BD120)),"",('2. Collected Data'!BD120+'2. Collected Data'!BD20)/2)</f>
        <v>1110897</v>
      </c>
      <c r="BA20" s="83">
        <f>IF(OR(ISBLANK('2. Collected Data'!BE20),ISBLANK('2. Collected Data'!BE120)),"",('2. Collected Data'!BE120+'2. Collected Data'!BE20)/2)</f>
        <v>3613351</v>
      </c>
      <c r="BB20" s="83">
        <f>IF(OR(ISBLANK('2. Collected Data'!BF20),ISBLANK('2. Collected Data'!BF120)),"",('2. Collected Data'!BF120+'2. Collected Data'!BF20)/2)</f>
        <v>10927955</v>
      </c>
      <c r="BC20" s="55"/>
      <c r="BD20" s="87">
        <f>IF(OR(ISBLANK('2. Collected Data'!BH20),ISBLANK('2. Collected Data'!BH120)),"",('2. Collected Data'!BH120+'2. Collected Data'!BH20)/2)</f>
        <v>63.715000000000003</v>
      </c>
      <c r="BE20" s="150"/>
      <c r="BF20" s="55"/>
    </row>
    <row r="21" spans="1:58" s="56" customFormat="1" ht="11.25" customHeight="1" x14ac:dyDescent="0.15">
      <c r="A21" s="100" t="s">
        <v>349</v>
      </c>
      <c r="B21" s="231"/>
      <c r="C21" s="57" t="str">
        <f>IF(OR(ISBLANK('2. Collected Data'!G21),ISBLANK('2. Collected Data'!G121)),"",('2. Collected Data'!G121+'2. Collected Data'!G21)/2)</f>
        <v/>
      </c>
      <c r="D21" s="52" t="str">
        <f>IF(OR(ISBLANK('2. Collected Data'!H21),ISBLANK('2. Collected Data'!H121)),"",('2. Collected Data'!H121+'2. Collected Data'!H21)/2)</f>
        <v/>
      </c>
      <c r="E21" s="52" t="str">
        <f>IF(OR(ISBLANK('2. Collected Data'!I21),ISBLANK('2. Collected Data'!I121)),"",('2. Collected Data'!I121+'2. Collected Data'!I21)/2)</f>
        <v/>
      </c>
      <c r="F21" s="52" t="str">
        <f>IF(OR(ISBLANK('2. Collected Data'!J21),ISBLANK('2. Collected Data'!J121)),"",('2. Collected Data'!J121+'2. Collected Data'!J21)/2)</f>
        <v/>
      </c>
      <c r="G21" s="52" t="str">
        <f>IF(OR(ISBLANK('2. Collected Data'!K21),ISBLANK('2. Collected Data'!K121)),"",('2. Collected Data'!K121+'2. Collected Data'!K21)/2)</f>
        <v/>
      </c>
      <c r="H21" s="52" t="str">
        <f>IF(OR(ISBLANK('2. Collected Data'!L21),ISBLANK('2. Collected Data'!L121)),"",('2. Collected Data'!L121+'2. Collected Data'!L21)/2)</f>
        <v/>
      </c>
      <c r="I21" s="52" t="str">
        <f>IF(OR(ISBLANK('2. Collected Data'!M21),ISBLANK('2. Collected Data'!M121)),"",('2. Collected Data'!M121+'2. Collected Data'!M21)/2)</f>
        <v/>
      </c>
      <c r="J21" s="52" t="str">
        <f>IF(OR(ISBLANK('2. Collected Data'!N21),ISBLANK('2. Collected Data'!N121)),"",('2. Collected Data'!N121+'2. Collected Data'!N21)/2)</f>
        <v/>
      </c>
      <c r="K21" s="52" t="str">
        <f>IF(OR(ISBLANK('2. Collected Data'!O21),ISBLANK('2. Collected Data'!O121)),"",('2. Collected Data'!O121+'2. Collected Data'!O21)/2)</f>
        <v/>
      </c>
      <c r="L21" s="52" t="str">
        <f>IF(OR(ISBLANK('2. Collected Data'!P21),ISBLANK('2. Collected Data'!P121)),"",('2. Collected Data'!P121+'2. Collected Data'!P21)/2)</f>
        <v/>
      </c>
      <c r="M21" s="52" t="str">
        <f>IF(OR(ISBLANK('2. Collected Data'!Q21),ISBLANK('2. Collected Data'!Q121)),"",('2. Collected Data'!Q121+'2. Collected Data'!Q21)/2)</f>
        <v/>
      </c>
      <c r="N21" s="52" t="str">
        <f>IF(OR(ISBLANK('2. Collected Data'!R21),ISBLANK('2. Collected Data'!R121)),"",('2. Collected Data'!R121+'2. Collected Data'!R21)/2)</f>
        <v/>
      </c>
      <c r="O21" s="52" t="str">
        <f>IF(OR(ISBLANK('2. Collected Data'!S21),ISBLANK('2. Collected Data'!S121)),"",('2. Collected Data'!S121+'2. Collected Data'!S21)/2)</f>
        <v/>
      </c>
      <c r="P21" s="52" t="str">
        <f>IF(OR(ISBLANK('2. Collected Data'!T21),ISBLANK('2. Collected Data'!T121)),"",('2. Collected Data'!T121+'2. Collected Data'!T21)/2)</f>
        <v/>
      </c>
      <c r="Q21" s="52" t="str">
        <f>IF(OR(ISBLANK('2. Collected Data'!U21),ISBLANK('2. Collected Data'!U121)),"",('2. Collected Data'!U121+'2. Collected Data'!U21)/2)</f>
        <v/>
      </c>
      <c r="R21" s="52" t="str">
        <f>IF(OR(ISBLANK('2. Collected Data'!V21),ISBLANK('2. Collected Data'!V121)),"",('2. Collected Data'!V121+'2. Collected Data'!V21)/2)</f>
        <v/>
      </c>
      <c r="S21" s="52" t="str">
        <f>IF(OR(ISBLANK('2. Collected Data'!W21),ISBLANK('2. Collected Data'!W121)),"",('2. Collected Data'!W121+'2. Collected Data'!W21)/2)</f>
        <v/>
      </c>
      <c r="T21" s="52" t="str">
        <f>IF(OR(ISBLANK('2. Collected Data'!X21),ISBLANK('2. Collected Data'!X121)),"",('2. Collected Data'!X121+'2. Collected Data'!X21)/2)</f>
        <v/>
      </c>
      <c r="U21" s="52" t="str">
        <f>IF(OR(ISBLANK('2. Collected Data'!Y21),ISBLANK('2. Collected Data'!Y121)),"",('2. Collected Data'!Y121+'2. Collected Data'!Y21)/2)</f>
        <v/>
      </c>
      <c r="V21" s="52" t="str">
        <f>IF(OR(ISBLANK('2. Collected Data'!Z21),ISBLANK('2. Collected Data'!Z121)),"",('2. Collected Data'!Z121+'2. Collected Data'!Z21)/2)</f>
        <v/>
      </c>
      <c r="W21" s="245" t="str">
        <f>IF(OR(ISBLANK('2. Collected Data'!AA21),ISBLANK('2. Collected Data'!AA121)),"",('2. Collected Data'!AA121+'2. Collected Data'!AA21)/2)</f>
        <v/>
      </c>
      <c r="X21" s="245" t="str">
        <f>IF(OR(ISBLANK('2. Collected Data'!AB21),ISBLANK('2. Collected Data'!AB121)),"",('2. Collected Data'!AB121+'2. Collected Data'!AB21)/2)</f>
        <v/>
      </c>
      <c r="Y21" s="245" t="str">
        <f>IF(OR(ISBLANK('2. Collected Data'!AC21),ISBLANK('2. Collected Data'!AC121)),"",('2. Collected Data'!AC121+'2. Collected Data'!AC21)/2)</f>
        <v/>
      </c>
      <c r="Z21" s="52" t="str">
        <f>IF(OR(ISBLANK('2. Collected Data'!AD21),ISBLANK('2. Collected Data'!AD121)),"",('2. Collected Data'!AD121+'2. Collected Data'!AD21)/2)</f>
        <v/>
      </c>
      <c r="AA21" s="52" t="str">
        <f>IF(OR(ISBLANK('2. Collected Data'!AE21),ISBLANK('2. Collected Data'!AE121)),"",('2. Collected Data'!AE121+'2. Collected Data'!AE21)/2)</f>
        <v/>
      </c>
      <c r="AB21" s="52" t="str">
        <f>IF(OR(ISBLANK('2. Collected Data'!AF21),ISBLANK('2. Collected Data'!AF121)),"",('2. Collected Data'!AF121+'2. Collected Data'!AF21)/2)</f>
        <v/>
      </c>
      <c r="AC21" s="95" t="str">
        <f>IF(OR(ISBLANK('2. Collected Data'!AG21),ISBLANK('2. Collected Data'!AG121)),"",('2. Collected Data'!AG121+'2. Collected Data'!AG21)/2)</f>
        <v/>
      </c>
      <c r="AD21" s="99"/>
      <c r="AE21" s="141" t="str">
        <f>IF(OR(ISBLANK('2. Collected Data'!AI21),ISBLANK('2. Collected Data'!AI121)),"",('2. Collected Data'!AI121+'2. Collected Data'!AI21)/2)</f>
        <v/>
      </c>
      <c r="AF21" s="52" t="str">
        <f>IF(OR(ISBLANK('2. Collected Data'!AJ21),ISBLANK('2. Collected Data'!AJ121)),"",('2. Collected Data'!AJ121+'2. Collected Data'!AJ21)/2)</f>
        <v/>
      </c>
      <c r="AG21" s="52" t="str">
        <f>IF(OR(ISBLANK('2. Collected Data'!AK21),ISBLANK('2. Collected Data'!AK121)),"",('2. Collected Data'!AK121+'2. Collected Data'!AK21)/2)</f>
        <v/>
      </c>
      <c r="AH21" s="52" t="str">
        <f>IF(OR(ISBLANK('2. Collected Data'!AL21),ISBLANK('2. Collected Data'!AL121)),"",('2. Collected Data'!AL121+'2. Collected Data'!AL21)/2)</f>
        <v/>
      </c>
      <c r="AI21" s="52" t="str">
        <f>IF(OR(ISBLANK('2. Collected Data'!AM21),ISBLANK('2. Collected Data'!AM121)),"",('2. Collected Data'!AM121+'2. Collected Data'!AM21)/2)</f>
        <v/>
      </c>
      <c r="AJ21" s="142"/>
      <c r="AK21" s="52" t="str">
        <f>IF(OR(ISBLANK('2. Collected Data'!AO21),ISBLANK('2. Collected Data'!AO121)),"",('2. Collected Data'!AO121+'2. Collected Data'!AO21)/2)</f>
        <v/>
      </c>
      <c r="AL21" s="52" t="str">
        <f>IF(OR(ISBLANK('2. Collected Data'!AP21),ISBLANK('2. Collected Data'!AP121)),"",('2. Collected Data'!AP121+'2. Collected Data'!AP21)/2)</f>
        <v/>
      </c>
      <c r="AM21" s="52" t="str">
        <f>IF(OR(ISBLANK('2. Collected Data'!AQ21),ISBLANK('2. Collected Data'!AQ121)),"",('2. Collected Data'!AQ121+'2. Collected Data'!AQ21)/2)</f>
        <v/>
      </c>
      <c r="AN21" s="52" t="str">
        <f>IF(OR(ISBLANK('2. Collected Data'!AR21),ISBLANK('2. Collected Data'!AR121)),"",('2. Collected Data'!AR121+'2. Collected Data'!AR21)/2)</f>
        <v/>
      </c>
      <c r="AO21" s="52" t="str">
        <f>IF(OR(ISBLANK('2. Collected Data'!AS21),ISBLANK('2. Collected Data'!AS121)),"",('2. Collected Data'!AS121+'2. Collected Data'!AS21)/2)</f>
        <v/>
      </c>
      <c r="AP21" s="52" t="str">
        <f>IF(OR(ISBLANK('2. Collected Data'!AT21),ISBLANK('2. Collected Data'!AT121)),"",('2. Collected Data'!AT121+'2. Collected Data'!AT21)/2)</f>
        <v/>
      </c>
      <c r="AQ21" s="95" t="str">
        <f>IF(OR(ISBLANK('2. Collected Data'!AU21),ISBLANK('2. Collected Data'!AU121)),"",('2. Collected Data'!AU121+'2. Collected Data'!AU21)/2)</f>
        <v/>
      </c>
      <c r="AR21" s="99" t="str">
        <f>IF(OR(ISBLANK('2. Collected Data'!AV21),ISBLANK('2. Collected Data'!AV121)),"",('2. Collected Data'!AV121-'2. Collected Data'!AV21))</f>
        <v/>
      </c>
      <c r="AS21" s="245" t="str">
        <f>IF(OR(ISBLANK('2. Collected Data'!AW21),ISBLANK('2. Collected Data'!AW121)),"",('2. Collected Data'!AW121+'2. Collected Data'!AW21)/2)</f>
        <v/>
      </c>
      <c r="AT21" s="245" t="str">
        <f>IF(OR(ISBLANK('2. Collected Data'!AX21),ISBLANK('2. Collected Data'!AX121)),"",('2. Collected Data'!AX121+'2. Collected Data'!AX21)/2)</f>
        <v/>
      </c>
      <c r="AU21" s="55"/>
      <c r="AV21" s="102"/>
      <c r="AW21" s="99"/>
      <c r="AX21" s="87" t="str">
        <f>IF(OR(ISBLANK('2. Collected Data'!BB21),ISBLANK('2. Collected Data'!BB121)),"",('2. Collected Data'!BB121+'2. Collected Data'!BB21)/2)</f>
        <v/>
      </c>
      <c r="AY21" s="83" t="str">
        <f>IF(OR(ISBLANK('2. Collected Data'!BC21),ISBLANK('2. Collected Data'!BC121)),"",('2. Collected Data'!BC121+'2. Collected Data'!BC21)/2)</f>
        <v/>
      </c>
      <c r="AZ21" s="83" t="str">
        <f>IF(OR(ISBLANK('2. Collected Data'!BD21),ISBLANK('2. Collected Data'!BD121)),"",('2. Collected Data'!BD121+'2. Collected Data'!BD21)/2)</f>
        <v/>
      </c>
      <c r="BA21" s="83" t="str">
        <f>IF(OR(ISBLANK('2. Collected Data'!BE21),ISBLANK('2. Collected Data'!BE121)),"",('2. Collected Data'!BE121+'2. Collected Data'!BE21)/2)</f>
        <v/>
      </c>
      <c r="BB21" s="83" t="str">
        <f>IF(OR(ISBLANK('2. Collected Data'!BF21),ISBLANK('2. Collected Data'!BF121)),"",('2. Collected Data'!BF121+'2. Collected Data'!BF21)/2)</f>
        <v/>
      </c>
      <c r="BC21" s="55"/>
      <c r="BD21" s="87" t="str">
        <f>IF(OR(ISBLANK('2. Collected Data'!BH21),ISBLANK('2. Collected Data'!BH121)),"",('2. Collected Data'!BH121+'2. Collected Data'!BH21)/2)</f>
        <v/>
      </c>
      <c r="BE21" s="150"/>
      <c r="BF21" s="55"/>
    </row>
    <row r="22" spans="1:58" s="56" customFormat="1" ht="11.25" customHeight="1" x14ac:dyDescent="0.15">
      <c r="A22" s="100" t="s">
        <v>350</v>
      </c>
      <c r="B22" s="231"/>
      <c r="C22" s="57" t="str">
        <f>IF(OR(ISBLANK('2. Collected Data'!G22),ISBLANK('2. Collected Data'!G122)),"",('2. Collected Data'!G122+'2. Collected Data'!G22)/2)</f>
        <v/>
      </c>
      <c r="D22" s="52" t="str">
        <f>IF(OR(ISBLANK('2. Collected Data'!H22),ISBLANK('2. Collected Data'!H122)),"",('2. Collected Data'!H122+'2. Collected Data'!H22)/2)</f>
        <v/>
      </c>
      <c r="E22" s="52" t="str">
        <f>IF(OR(ISBLANK('2. Collected Data'!I22),ISBLANK('2. Collected Data'!I122)),"",('2. Collected Data'!I122+'2. Collected Data'!I22)/2)</f>
        <v/>
      </c>
      <c r="F22" s="52" t="str">
        <f>IF(OR(ISBLANK('2. Collected Data'!J22),ISBLANK('2. Collected Data'!J122)),"",('2. Collected Data'!J122+'2. Collected Data'!J22)/2)</f>
        <v/>
      </c>
      <c r="G22" s="52" t="str">
        <f>IF(OR(ISBLANK('2. Collected Data'!K22),ISBLANK('2. Collected Data'!K122)),"",('2. Collected Data'!K122+'2. Collected Data'!K22)/2)</f>
        <v/>
      </c>
      <c r="H22" s="52" t="str">
        <f>IF(OR(ISBLANK('2. Collected Data'!L22),ISBLANK('2. Collected Data'!L122)),"",('2. Collected Data'!L122+'2. Collected Data'!L22)/2)</f>
        <v/>
      </c>
      <c r="I22" s="52" t="str">
        <f>IF(OR(ISBLANK('2. Collected Data'!M22),ISBLANK('2. Collected Data'!M122)),"",('2. Collected Data'!M122+'2. Collected Data'!M22)/2)</f>
        <v/>
      </c>
      <c r="J22" s="52" t="str">
        <f>IF(OR(ISBLANK('2. Collected Data'!N22),ISBLANK('2. Collected Data'!N122)),"",('2. Collected Data'!N122+'2. Collected Data'!N22)/2)</f>
        <v/>
      </c>
      <c r="K22" s="52" t="str">
        <f>IF(OR(ISBLANK('2. Collected Data'!O22),ISBLANK('2. Collected Data'!O122)),"",('2. Collected Data'!O122+'2. Collected Data'!O22)/2)</f>
        <v/>
      </c>
      <c r="L22" s="52" t="str">
        <f>IF(OR(ISBLANK('2. Collected Data'!P22),ISBLANK('2. Collected Data'!P122)),"",('2. Collected Data'!P122+'2. Collected Data'!P22)/2)</f>
        <v/>
      </c>
      <c r="M22" s="52" t="str">
        <f>IF(OR(ISBLANK('2. Collected Data'!Q22),ISBLANK('2. Collected Data'!Q122)),"",('2. Collected Data'!Q122+'2. Collected Data'!Q22)/2)</f>
        <v/>
      </c>
      <c r="N22" s="52" t="str">
        <f>IF(OR(ISBLANK('2. Collected Data'!R22),ISBLANK('2. Collected Data'!R122)),"",('2. Collected Data'!R122+'2. Collected Data'!R22)/2)</f>
        <v/>
      </c>
      <c r="O22" s="52" t="str">
        <f>IF(OR(ISBLANK('2. Collected Data'!S22),ISBLANK('2. Collected Data'!S122)),"",('2. Collected Data'!S122+'2. Collected Data'!S22)/2)</f>
        <v/>
      </c>
      <c r="P22" s="52" t="str">
        <f>IF(OR(ISBLANK('2. Collected Data'!T22),ISBLANK('2. Collected Data'!T122)),"",('2. Collected Data'!T122+'2. Collected Data'!T22)/2)</f>
        <v/>
      </c>
      <c r="Q22" s="52" t="str">
        <f>IF(OR(ISBLANK('2. Collected Data'!U22),ISBLANK('2. Collected Data'!U122)),"",('2. Collected Data'!U122+'2. Collected Data'!U22)/2)</f>
        <v/>
      </c>
      <c r="R22" s="52" t="str">
        <f>IF(OR(ISBLANK('2. Collected Data'!V22),ISBLANK('2. Collected Data'!V122)),"",('2. Collected Data'!V122+'2. Collected Data'!V22)/2)</f>
        <v/>
      </c>
      <c r="S22" s="52" t="str">
        <f>IF(OR(ISBLANK('2. Collected Data'!W22),ISBLANK('2. Collected Data'!W122)),"",('2. Collected Data'!W122+'2. Collected Data'!W22)/2)</f>
        <v/>
      </c>
      <c r="T22" s="52" t="str">
        <f>IF(OR(ISBLANK('2. Collected Data'!X22),ISBLANK('2. Collected Data'!X122)),"",('2. Collected Data'!X122+'2. Collected Data'!X22)/2)</f>
        <v/>
      </c>
      <c r="U22" s="52" t="str">
        <f>IF(OR(ISBLANK('2. Collected Data'!Y22),ISBLANK('2. Collected Data'!Y122)),"",('2. Collected Data'!Y122+'2. Collected Data'!Y22)/2)</f>
        <v/>
      </c>
      <c r="V22" s="52" t="str">
        <f>IF(OR(ISBLANK('2. Collected Data'!Z22),ISBLANK('2. Collected Data'!Z122)),"",('2. Collected Data'!Z122+'2. Collected Data'!Z22)/2)</f>
        <v/>
      </c>
      <c r="W22" s="245" t="str">
        <f>IF(OR(ISBLANK('2. Collected Data'!AA22),ISBLANK('2. Collected Data'!AA122)),"",('2. Collected Data'!AA122+'2. Collected Data'!AA22)/2)</f>
        <v/>
      </c>
      <c r="X22" s="245" t="str">
        <f>IF(OR(ISBLANK('2. Collected Data'!AB22),ISBLANK('2. Collected Data'!AB122)),"",('2. Collected Data'!AB122+'2. Collected Data'!AB22)/2)</f>
        <v/>
      </c>
      <c r="Y22" s="245" t="str">
        <f>IF(OR(ISBLANK('2. Collected Data'!AC22),ISBLANK('2. Collected Data'!AC122)),"",('2. Collected Data'!AC122+'2. Collected Data'!AC22)/2)</f>
        <v/>
      </c>
      <c r="Z22" s="52" t="str">
        <f>IF(OR(ISBLANK('2. Collected Data'!AD22),ISBLANK('2. Collected Data'!AD122)),"",('2. Collected Data'!AD122+'2. Collected Data'!AD22)/2)</f>
        <v/>
      </c>
      <c r="AA22" s="52" t="str">
        <f>IF(OR(ISBLANK('2. Collected Data'!AE22),ISBLANK('2. Collected Data'!AE122)),"",('2. Collected Data'!AE122+'2. Collected Data'!AE22)/2)</f>
        <v/>
      </c>
      <c r="AB22" s="52" t="str">
        <f>IF(OR(ISBLANK('2. Collected Data'!AF22),ISBLANK('2. Collected Data'!AF122)),"",('2. Collected Data'!AF122+'2. Collected Data'!AF22)/2)</f>
        <v/>
      </c>
      <c r="AC22" s="95" t="str">
        <f>IF(OR(ISBLANK('2. Collected Data'!AG22),ISBLANK('2. Collected Data'!AG122)),"",('2. Collected Data'!AG122+'2. Collected Data'!AG22)/2)</f>
        <v/>
      </c>
      <c r="AD22" s="99"/>
      <c r="AE22" s="141" t="str">
        <f>IF(OR(ISBLANK('2. Collected Data'!AI22),ISBLANK('2. Collected Data'!AI122)),"",('2. Collected Data'!AI122+'2. Collected Data'!AI22)/2)</f>
        <v/>
      </c>
      <c r="AF22" s="52" t="str">
        <f>IF(OR(ISBLANK('2. Collected Data'!AJ22),ISBLANK('2. Collected Data'!AJ122)),"",('2. Collected Data'!AJ122+'2. Collected Data'!AJ22)/2)</f>
        <v/>
      </c>
      <c r="AG22" s="52" t="str">
        <f>IF(OR(ISBLANK('2. Collected Data'!AK22),ISBLANK('2. Collected Data'!AK122)),"",('2. Collected Data'!AK122+'2. Collected Data'!AK22)/2)</f>
        <v/>
      </c>
      <c r="AH22" s="52" t="str">
        <f>IF(OR(ISBLANK('2. Collected Data'!AL22),ISBLANK('2. Collected Data'!AL122)),"",('2. Collected Data'!AL122+'2. Collected Data'!AL22)/2)</f>
        <v/>
      </c>
      <c r="AI22" s="52" t="str">
        <f>IF(OR(ISBLANK('2. Collected Data'!AM22),ISBLANK('2. Collected Data'!AM122)),"",('2. Collected Data'!AM122+'2. Collected Data'!AM22)/2)</f>
        <v/>
      </c>
      <c r="AJ22" s="142"/>
      <c r="AK22" s="52" t="str">
        <f>IF(OR(ISBLANK('2. Collected Data'!AO22),ISBLANK('2. Collected Data'!AO122)),"",('2. Collected Data'!AO122+'2. Collected Data'!AO22)/2)</f>
        <v/>
      </c>
      <c r="AL22" s="52" t="str">
        <f>IF(OR(ISBLANK('2. Collected Data'!AP22),ISBLANK('2. Collected Data'!AP122)),"",('2. Collected Data'!AP122+'2. Collected Data'!AP22)/2)</f>
        <v/>
      </c>
      <c r="AM22" s="52" t="str">
        <f>IF(OR(ISBLANK('2. Collected Data'!AQ22),ISBLANK('2. Collected Data'!AQ122)),"",('2. Collected Data'!AQ122+'2. Collected Data'!AQ22)/2)</f>
        <v/>
      </c>
      <c r="AN22" s="52" t="str">
        <f>IF(OR(ISBLANK('2. Collected Data'!AR22),ISBLANK('2. Collected Data'!AR122)),"",('2. Collected Data'!AR122+'2. Collected Data'!AR22)/2)</f>
        <v/>
      </c>
      <c r="AO22" s="52" t="str">
        <f>IF(OR(ISBLANK('2. Collected Data'!AS22),ISBLANK('2. Collected Data'!AS122)),"",('2. Collected Data'!AS122+'2. Collected Data'!AS22)/2)</f>
        <v/>
      </c>
      <c r="AP22" s="52" t="str">
        <f>IF(OR(ISBLANK('2. Collected Data'!AT22),ISBLANK('2. Collected Data'!AT122)),"",('2. Collected Data'!AT122+'2. Collected Data'!AT22)/2)</f>
        <v/>
      </c>
      <c r="AQ22" s="95" t="str">
        <f>IF(OR(ISBLANK('2. Collected Data'!AU22),ISBLANK('2. Collected Data'!AU122)),"",('2. Collected Data'!AU122+'2. Collected Data'!AU22)/2)</f>
        <v/>
      </c>
      <c r="AR22" s="99" t="str">
        <f>IF(OR(ISBLANK('2. Collected Data'!AV22),ISBLANK('2. Collected Data'!AV122)),"",('2. Collected Data'!AV122-'2. Collected Data'!AV22))</f>
        <v/>
      </c>
      <c r="AS22" s="245" t="str">
        <f>IF(OR(ISBLANK('2. Collected Data'!AW22),ISBLANK('2. Collected Data'!AW122)),"",('2. Collected Data'!AW122+'2. Collected Data'!AW22)/2)</f>
        <v/>
      </c>
      <c r="AT22" s="245" t="str">
        <f>IF(OR(ISBLANK('2. Collected Data'!AX22),ISBLANK('2. Collected Data'!AX122)),"",('2. Collected Data'!AX122+'2. Collected Data'!AX22)/2)</f>
        <v/>
      </c>
      <c r="AU22" s="55"/>
      <c r="AV22" s="102"/>
      <c r="AW22" s="99"/>
      <c r="AX22" s="87" t="str">
        <f>IF(OR(ISBLANK('2. Collected Data'!BB22),ISBLANK('2. Collected Data'!BB122)),"",('2. Collected Data'!BB122+'2. Collected Data'!BB22)/2)</f>
        <v/>
      </c>
      <c r="AY22" s="83" t="str">
        <f>IF(OR(ISBLANK('2. Collected Data'!BC22),ISBLANK('2. Collected Data'!BC122)),"",('2. Collected Data'!BC122+'2. Collected Data'!BC22)/2)</f>
        <v/>
      </c>
      <c r="AZ22" s="83" t="str">
        <f>IF(OR(ISBLANK('2. Collected Data'!BD22),ISBLANK('2. Collected Data'!BD122)),"",('2. Collected Data'!BD122+'2. Collected Data'!BD22)/2)</f>
        <v/>
      </c>
      <c r="BA22" s="83" t="str">
        <f>IF(OR(ISBLANK('2. Collected Data'!BE22),ISBLANK('2. Collected Data'!BE122)),"",('2. Collected Data'!BE122+'2. Collected Data'!BE22)/2)</f>
        <v/>
      </c>
      <c r="BB22" s="83" t="str">
        <f>IF(OR(ISBLANK('2. Collected Data'!BF22),ISBLANK('2. Collected Data'!BF122)),"",('2. Collected Data'!BF122+'2. Collected Data'!BF22)/2)</f>
        <v/>
      </c>
      <c r="BC22" s="55"/>
      <c r="BD22" s="87" t="str">
        <f>IF(OR(ISBLANK('2. Collected Data'!BH22),ISBLANK('2. Collected Data'!BH122)),"",('2. Collected Data'!BH122+'2. Collected Data'!BH22)/2)</f>
        <v/>
      </c>
      <c r="BE22" s="150"/>
      <c r="BF22" s="55"/>
    </row>
    <row r="23" spans="1:58" s="56" customFormat="1" ht="11.25" customHeight="1" x14ac:dyDescent="0.15">
      <c r="A23" s="100" t="s">
        <v>351</v>
      </c>
      <c r="B23" s="231"/>
      <c r="C23" s="57" t="str">
        <f>IF(OR(ISBLANK('2. Collected Data'!G23),ISBLANK('2. Collected Data'!G123)),"",('2. Collected Data'!G123+'2. Collected Data'!G23)/2)</f>
        <v/>
      </c>
      <c r="D23" s="52" t="str">
        <f>IF(OR(ISBLANK('2. Collected Data'!H23),ISBLANK('2. Collected Data'!H123)),"",('2. Collected Data'!H123+'2. Collected Data'!H23)/2)</f>
        <v/>
      </c>
      <c r="E23" s="52" t="str">
        <f>IF(OR(ISBLANK('2. Collected Data'!I23),ISBLANK('2. Collected Data'!I123)),"",('2. Collected Data'!I123+'2. Collected Data'!I23)/2)</f>
        <v/>
      </c>
      <c r="F23" s="52" t="str">
        <f>IF(OR(ISBLANK('2. Collected Data'!J23),ISBLANK('2. Collected Data'!J123)),"",('2. Collected Data'!J123+'2. Collected Data'!J23)/2)</f>
        <v/>
      </c>
      <c r="G23" s="52" t="str">
        <f>IF(OR(ISBLANK('2. Collected Data'!K23),ISBLANK('2. Collected Data'!K123)),"",('2. Collected Data'!K123+'2. Collected Data'!K23)/2)</f>
        <v/>
      </c>
      <c r="H23" s="52" t="str">
        <f>IF(OR(ISBLANK('2. Collected Data'!L23),ISBLANK('2. Collected Data'!L123)),"",('2. Collected Data'!L123+'2. Collected Data'!L23)/2)</f>
        <v/>
      </c>
      <c r="I23" s="52" t="str">
        <f>IF(OR(ISBLANK('2. Collected Data'!M23),ISBLANK('2. Collected Data'!M123)),"",('2. Collected Data'!M123+'2. Collected Data'!M23)/2)</f>
        <v/>
      </c>
      <c r="J23" s="52" t="str">
        <f>IF(OR(ISBLANK('2. Collected Data'!N23),ISBLANK('2. Collected Data'!N123)),"",('2. Collected Data'!N123+'2. Collected Data'!N23)/2)</f>
        <v/>
      </c>
      <c r="K23" s="52" t="str">
        <f>IF(OR(ISBLANK('2. Collected Data'!O23),ISBLANK('2. Collected Data'!O123)),"",('2. Collected Data'!O123+'2. Collected Data'!O23)/2)</f>
        <v/>
      </c>
      <c r="L23" s="52" t="str">
        <f>IF(OR(ISBLANK('2. Collected Data'!P23),ISBLANK('2. Collected Data'!P123)),"",('2. Collected Data'!P123+'2. Collected Data'!P23)/2)</f>
        <v/>
      </c>
      <c r="M23" s="52" t="str">
        <f>IF(OR(ISBLANK('2. Collected Data'!Q23),ISBLANK('2. Collected Data'!Q123)),"",('2. Collected Data'!Q123+'2. Collected Data'!Q23)/2)</f>
        <v/>
      </c>
      <c r="N23" s="52" t="str">
        <f>IF(OR(ISBLANK('2. Collected Data'!R23),ISBLANK('2. Collected Data'!R123)),"",('2. Collected Data'!R123+'2. Collected Data'!R23)/2)</f>
        <v/>
      </c>
      <c r="O23" s="52" t="str">
        <f>IF(OR(ISBLANK('2. Collected Data'!S23),ISBLANK('2. Collected Data'!S123)),"",('2. Collected Data'!S123+'2. Collected Data'!S23)/2)</f>
        <v/>
      </c>
      <c r="P23" s="52" t="str">
        <f>IF(OR(ISBLANK('2. Collected Data'!T23),ISBLANK('2. Collected Data'!T123)),"",('2. Collected Data'!T123+'2. Collected Data'!T23)/2)</f>
        <v/>
      </c>
      <c r="Q23" s="52" t="str">
        <f>IF(OR(ISBLANK('2. Collected Data'!U23),ISBLANK('2. Collected Data'!U123)),"",('2. Collected Data'!U123+'2. Collected Data'!U23)/2)</f>
        <v/>
      </c>
      <c r="R23" s="52" t="str">
        <f>IF(OR(ISBLANK('2. Collected Data'!V23),ISBLANK('2. Collected Data'!V123)),"",('2. Collected Data'!V123+'2. Collected Data'!V23)/2)</f>
        <v/>
      </c>
      <c r="S23" s="52" t="str">
        <f>IF(OR(ISBLANK('2. Collected Data'!W23),ISBLANK('2. Collected Data'!W123)),"",('2. Collected Data'!W123+'2. Collected Data'!W23)/2)</f>
        <v/>
      </c>
      <c r="T23" s="52" t="str">
        <f>IF(OR(ISBLANK('2. Collected Data'!X23),ISBLANK('2. Collected Data'!X123)),"",('2. Collected Data'!X123+'2. Collected Data'!X23)/2)</f>
        <v/>
      </c>
      <c r="U23" s="52" t="str">
        <f>IF(OR(ISBLANK('2. Collected Data'!Y23),ISBLANK('2. Collected Data'!Y123)),"",('2. Collected Data'!Y123+'2. Collected Data'!Y23)/2)</f>
        <v/>
      </c>
      <c r="V23" s="52" t="str">
        <f>IF(OR(ISBLANK('2. Collected Data'!Z23),ISBLANK('2. Collected Data'!Z123)),"",('2. Collected Data'!Z123+'2. Collected Data'!Z23)/2)</f>
        <v/>
      </c>
      <c r="W23" s="245" t="str">
        <f>IF(OR(ISBLANK('2. Collected Data'!AA23),ISBLANK('2. Collected Data'!AA123)),"",('2. Collected Data'!AA123+'2. Collected Data'!AA23)/2)</f>
        <v/>
      </c>
      <c r="X23" s="245" t="str">
        <f>IF(OR(ISBLANK('2. Collected Data'!AB23),ISBLANK('2. Collected Data'!AB123)),"",('2. Collected Data'!AB123+'2. Collected Data'!AB23)/2)</f>
        <v/>
      </c>
      <c r="Y23" s="245" t="str">
        <f>IF(OR(ISBLANK('2. Collected Data'!AC23),ISBLANK('2. Collected Data'!AC123)),"",('2. Collected Data'!AC123+'2. Collected Data'!AC23)/2)</f>
        <v/>
      </c>
      <c r="Z23" s="52" t="str">
        <f>IF(OR(ISBLANK('2. Collected Data'!AD23),ISBLANK('2. Collected Data'!AD123)),"",('2. Collected Data'!AD123+'2. Collected Data'!AD23)/2)</f>
        <v/>
      </c>
      <c r="AA23" s="52" t="str">
        <f>IF(OR(ISBLANK('2. Collected Data'!AE23),ISBLANK('2. Collected Data'!AE123)),"",('2. Collected Data'!AE123+'2. Collected Data'!AE23)/2)</f>
        <v/>
      </c>
      <c r="AB23" s="52" t="str">
        <f>IF(OR(ISBLANK('2. Collected Data'!AF23),ISBLANK('2. Collected Data'!AF123)),"",('2. Collected Data'!AF123+'2. Collected Data'!AF23)/2)</f>
        <v/>
      </c>
      <c r="AC23" s="95" t="str">
        <f>IF(OR(ISBLANK('2. Collected Data'!AG23),ISBLANK('2. Collected Data'!AG123)),"",('2. Collected Data'!AG123+'2. Collected Data'!AG23)/2)</f>
        <v/>
      </c>
      <c r="AD23" s="99"/>
      <c r="AE23" s="141" t="str">
        <f>IF(OR(ISBLANK('2. Collected Data'!AI23),ISBLANK('2. Collected Data'!AI123)),"",('2. Collected Data'!AI123+'2. Collected Data'!AI23)/2)</f>
        <v/>
      </c>
      <c r="AF23" s="52" t="str">
        <f>IF(OR(ISBLANK('2. Collected Data'!AJ23),ISBLANK('2. Collected Data'!AJ123)),"",('2. Collected Data'!AJ123+'2. Collected Data'!AJ23)/2)</f>
        <v/>
      </c>
      <c r="AG23" s="52" t="str">
        <f>IF(OR(ISBLANK('2. Collected Data'!AK23),ISBLANK('2. Collected Data'!AK123)),"",('2. Collected Data'!AK123+'2. Collected Data'!AK23)/2)</f>
        <v/>
      </c>
      <c r="AH23" s="52" t="str">
        <f>IF(OR(ISBLANK('2. Collected Data'!AL23),ISBLANK('2. Collected Data'!AL123)),"",('2. Collected Data'!AL123+'2. Collected Data'!AL23)/2)</f>
        <v/>
      </c>
      <c r="AI23" s="52" t="str">
        <f>IF(OR(ISBLANK('2. Collected Data'!AM23),ISBLANK('2. Collected Data'!AM123)),"",('2. Collected Data'!AM123+'2. Collected Data'!AM23)/2)</f>
        <v/>
      </c>
      <c r="AJ23" s="142"/>
      <c r="AK23" s="52" t="str">
        <f>IF(OR(ISBLANK('2. Collected Data'!AO23),ISBLANK('2. Collected Data'!AO123)),"",('2. Collected Data'!AO123+'2. Collected Data'!AO23)/2)</f>
        <v/>
      </c>
      <c r="AL23" s="52" t="str">
        <f>IF(OR(ISBLANK('2. Collected Data'!AP23),ISBLANK('2. Collected Data'!AP123)),"",('2. Collected Data'!AP123+'2. Collected Data'!AP23)/2)</f>
        <v/>
      </c>
      <c r="AM23" s="52" t="str">
        <f>IF(OR(ISBLANK('2. Collected Data'!AQ23),ISBLANK('2. Collected Data'!AQ123)),"",('2. Collected Data'!AQ123+'2. Collected Data'!AQ23)/2)</f>
        <v/>
      </c>
      <c r="AN23" s="52" t="str">
        <f>IF(OR(ISBLANK('2. Collected Data'!AR23),ISBLANK('2. Collected Data'!AR123)),"",('2. Collected Data'!AR123+'2. Collected Data'!AR23)/2)</f>
        <v/>
      </c>
      <c r="AO23" s="52" t="str">
        <f>IF(OR(ISBLANK('2. Collected Data'!AS23),ISBLANK('2. Collected Data'!AS123)),"",('2. Collected Data'!AS123+'2. Collected Data'!AS23)/2)</f>
        <v/>
      </c>
      <c r="AP23" s="52" t="str">
        <f>IF(OR(ISBLANK('2. Collected Data'!AT23),ISBLANK('2. Collected Data'!AT123)),"",('2. Collected Data'!AT123+'2. Collected Data'!AT23)/2)</f>
        <v/>
      </c>
      <c r="AQ23" s="95" t="str">
        <f>IF(OR(ISBLANK('2. Collected Data'!AU23),ISBLANK('2. Collected Data'!AU123)),"",('2. Collected Data'!AU123+'2. Collected Data'!AU23)/2)</f>
        <v/>
      </c>
      <c r="AR23" s="99" t="str">
        <f>IF(OR(ISBLANK('2. Collected Data'!AV23),ISBLANK('2. Collected Data'!AV123)),"",('2. Collected Data'!AV123-'2. Collected Data'!AV23))</f>
        <v/>
      </c>
      <c r="AS23" s="245" t="str">
        <f>IF(OR(ISBLANK('2. Collected Data'!AW23),ISBLANK('2. Collected Data'!AW123)),"",('2. Collected Data'!AW123+'2. Collected Data'!AW23)/2)</f>
        <v/>
      </c>
      <c r="AT23" s="245" t="str">
        <f>IF(OR(ISBLANK('2. Collected Data'!AX23),ISBLANK('2. Collected Data'!AX123)),"",('2. Collected Data'!AX123+'2. Collected Data'!AX23)/2)</f>
        <v/>
      </c>
      <c r="AU23" s="55"/>
      <c r="AV23" s="102"/>
      <c r="AW23" s="99"/>
      <c r="AX23" s="87" t="str">
        <f>IF(OR(ISBLANK('2. Collected Data'!BB23),ISBLANK('2. Collected Data'!BB123)),"",('2. Collected Data'!BB123+'2. Collected Data'!BB23)/2)</f>
        <v/>
      </c>
      <c r="AY23" s="83" t="str">
        <f>IF(OR(ISBLANK('2. Collected Data'!BC23),ISBLANK('2. Collected Data'!BC123)),"",('2. Collected Data'!BC123+'2. Collected Data'!BC23)/2)</f>
        <v/>
      </c>
      <c r="AZ23" s="83" t="str">
        <f>IF(OR(ISBLANK('2. Collected Data'!BD23),ISBLANK('2. Collected Data'!BD123)),"",('2. Collected Data'!BD123+'2. Collected Data'!BD23)/2)</f>
        <v/>
      </c>
      <c r="BA23" s="83" t="str">
        <f>IF(OR(ISBLANK('2. Collected Data'!BE23),ISBLANK('2. Collected Data'!BE123)),"",('2. Collected Data'!BE123+'2. Collected Data'!BE23)/2)</f>
        <v/>
      </c>
      <c r="BB23" s="83" t="str">
        <f>IF(OR(ISBLANK('2. Collected Data'!BF23),ISBLANK('2. Collected Data'!BF123)),"",('2. Collected Data'!BF123+'2. Collected Data'!BF23)/2)</f>
        <v/>
      </c>
      <c r="BC23" s="55"/>
      <c r="BD23" s="87" t="str">
        <f>IF(OR(ISBLANK('2. Collected Data'!BH23),ISBLANK('2. Collected Data'!BH123)),"",('2. Collected Data'!BH123+'2. Collected Data'!BH23)/2)</f>
        <v/>
      </c>
      <c r="BE23" s="150"/>
      <c r="BF23" s="55"/>
    </row>
    <row r="24" spans="1:58" s="56" customFormat="1" ht="11.25" customHeight="1" x14ac:dyDescent="0.15">
      <c r="A24" s="100" t="s">
        <v>352</v>
      </c>
      <c r="B24" s="231"/>
      <c r="C24" s="57" t="str">
        <f>IF(OR(ISBLANK('2. Collected Data'!G24),ISBLANK('2. Collected Data'!G124)),"",('2. Collected Data'!G124+'2. Collected Data'!G24)/2)</f>
        <v/>
      </c>
      <c r="D24" s="52" t="str">
        <f>IF(OR(ISBLANK('2. Collected Data'!H24),ISBLANK('2. Collected Data'!H124)),"",('2. Collected Data'!H124+'2. Collected Data'!H24)/2)</f>
        <v/>
      </c>
      <c r="E24" s="52" t="str">
        <f>IF(OR(ISBLANK('2. Collected Data'!I24),ISBLANK('2. Collected Data'!I124)),"",('2. Collected Data'!I124+'2. Collected Data'!I24)/2)</f>
        <v/>
      </c>
      <c r="F24" s="52" t="str">
        <f>IF(OR(ISBLANK('2. Collected Data'!J24),ISBLANK('2. Collected Data'!J124)),"",('2. Collected Data'!J124+'2. Collected Data'!J24)/2)</f>
        <v/>
      </c>
      <c r="G24" s="52" t="str">
        <f>IF(OR(ISBLANK('2. Collected Data'!K24),ISBLANK('2. Collected Data'!K124)),"",('2. Collected Data'!K124+'2. Collected Data'!K24)/2)</f>
        <v/>
      </c>
      <c r="H24" s="52" t="str">
        <f>IF(OR(ISBLANK('2. Collected Data'!L24),ISBLANK('2. Collected Data'!L124)),"",('2. Collected Data'!L124+'2. Collected Data'!L24)/2)</f>
        <v/>
      </c>
      <c r="I24" s="52" t="str">
        <f>IF(OR(ISBLANK('2. Collected Data'!M24),ISBLANK('2. Collected Data'!M124)),"",('2. Collected Data'!M124+'2. Collected Data'!M24)/2)</f>
        <v/>
      </c>
      <c r="J24" s="52" t="str">
        <f>IF(OR(ISBLANK('2. Collected Data'!N24),ISBLANK('2. Collected Data'!N124)),"",('2. Collected Data'!N124+'2. Collected Data'!N24)/2)</f>
        <v/>
      </c>
      <c r="K24" s="52" t="str">
        <f>IF(OR(ISBLANK('2. Collected Data'!O24),ISBLANK('2. Collected Data'!O124)),"",('2. Collected Data'!O124+'2. Collected Data'!O24)/2)</f>
        <v/>
      </c>
      <c r="L24" s="52" t="str">
        <f>IF(OR(ISBLANK('2. Collected Data'!P24),ISBLANK('2. Collected Data'!P124)),"",('2. Collected Data'!P124+'2. Collected Data'!P24)/2)</f>
        <v/>
      </c>
      <c r="M24" s="52" t="str">
        <f>IF(OR(ISBLANK('2. Collected Data'!Q24),ISBLANK('2. Collected Data'!Q124)),"",('2. Collected Data'!Q124+'2. Collected Data'!Q24)/2)</f>
        <v/>
      </c>
      <c r="N24" s="52" t="str">
        <f>IF(OR(ISBLANK('2. Collected Data'!R24),ISBLANK('2. Collected Data'!R124)),"",('2. Collected Data'!R124+'2. Collected Data'!R24)/2)</f>
        <v/>
      </c>
      <c r="O24" s="52" t="str">
        <f>IF(OR(ISBLANK('2. Collected Data'!S24),ISBLANK('2. Collected Data'!S124)),"",('2. Collected Data'!S124+'2. Collected Data'!S24)/2)</f>
        <v/>
      </c>
      <c r="P24" s="52" t="str">
        <f>IF(OR(ISBLANK('2. Collected Data'!T24),ISBLANK('2. Collected Data'!T124)),"",('2. Collected Data'!T124+'2. Collected Data'!T24)/2)</f>
        <v/>
      </c>
      <c r="Q24" s="52" t="str">
        <f>IF(OR(ISBLANK('2. Collected Data'!U24),ISBLANK('2. Collected Data'!U124)),"",('2. Collected Data'!U124+'2. Collected Data'!U24)/2)</f>
        <v/>
      </c>
      <c r="R24" s="52" t="str">
        <f>IF(OR(ISBLANK('2. Collected Data'!V24),ISBLANK('2. Collected Data'!V124)),"",('2. Collected Data'!V124+'2. Collected Data'!V24)/2)</f>
        <v/>
      </c>
      <c r="S24" s="52" t="str">
        <f>IF(OR(ISBLANK('2. Collected Data'!W24),ISBLANK('2. Collected Data'!W124)),"",('2. Collected Data'!W124+'2. Collected Data'!W24)/2)</f>
        <v/>
      </c>
      <c r="T24" s="52" t="str">
        <f>IF(OR(ISBLANK('2. Collected Data'!X24),ISBLANK('2. Collected Data'!X124)),"",('2. Collected Data'!X124+'2. Collected Data'!X24)/2)</f>
        <v/>
      </c>
      <c r="U24" s="52" t="str">
        <f>IF(OR(ISBLANK('2. Collected Data'!Y24),ISBLANK('2. Collected Data'!Y124)),"",('2. Collected Data'!Y124+'2. Collected Data'!Y24)/2)</f>
        <v/>
      </c>
      <c r="V24" s="52" t="str">
        <f>IF(OR(ISBLANK('2. Collected Data'!Z24),ISBLANK('2. Collected Data'!Z124)),"",('2. Collected Data'!Z124+'2. Collected Data'!Z24)/2)</f>
        <v/>
      </c>
      <c r="W24" s="245" t="str">
        <f>IF(OR(ISBLANK('2. Collected Data'!AA24),ISBLANK('2. Collected Data'!AA124)),"",('2. Collected Data'!AA124+'2. Collected Data'!AA24)/2)</f>
        <v/>
      </c>
      <c r="X24" s="245" t="str">
        <f>IF(OR(ISBLANK('2. Collected Data'!AB24),ISBLANK('2. Collected Data'!AB124)),"",('2. Collected Data'!AB124+'2. Collected Data'!AB24)/2)</f>
        <v/>
      </c>
      <c r="Y24" s="245" t="str">
        <f>IF(OR(ISBLANK('2. Collected Data'!AC24),ISBLANK('2. Collected Data'!AC124)),"",('2. Collected Data'!AC124+'2. Collected Data'!AC24)/2)</f>
        <v/>
      </c>
      <c r="Z24" s="52" t="str">
        <f>IF(OR(ISBLANK('2. Collected Data'!AD24),ISBLANK('2. Collected Data'!AD124)),"",('2. Collected Data'!AD124+'2. Collected Data'!AD24)/2)</f>
        <v/>
      </c>
      <c r="AA24" s="52" t="str">
        <f>IF(OR(ISBLANK('2. Collected Data'!AE24),ISBLANK('2. Collected Data'!AE124)),"",('2. Collected Data'!AE124+'2. Collected Data'!AE24)/2)</f>
        <v/>
      </c>
      <c r="AB24" s="52" t="str">
        <f>IF(OR(ISBLANK('2. Collected Data'!AF24),ISBLANK('2. Collected Data'!AF124)),"",('2. Collected Data'!AF124+'2. Collected Data'!AF24)/2)</f>
        <v/>
      </c>
      <c r="AC24" s="95" t="str">
        <f>IF(OR(ISBLANK('2. Collected Data'!AG24),ISBLANK('2. Collected Data'!AG124)),"",('2. Collected Data'!AG124+'2. Collected Data'!AG24)/2)</f>
        <v/>
      </c>
      <c r="AD24" s="99"/>
      <c r="AE24" s="141" t="str">
        <f>IF(OR(ISBLANK('2. Collected Data'!AI24),ISBLANK('2. Collected Data'!AI124)),"",('2. Collected Data'!AI124+'2. Collected Data'!AI24)/2)</f>
        <v/>
      </c>
      <c r="AF24" s="52" t="str">
        <f>IF(OR(ISBLANK('2. Collected Data'!AJ24),ISBLANK('2. Collected Data'!AJ124)),"",('2. Collected Data'!AJ124+'2. Collected Data'!AJ24)/2)</f>
        <v/>
      </c>
      <c r="AG24" s="52" t="str">
        <f>IF(OR(ISBLANK('2. Collected Data'!AK24),ISBLANK('2. Collected Data'!AK124)),"",('2. Collected Data'!AK124+'2. Collected Data'!AK24)/2)</f>
        <v/>
      </c>
      <c r="AH24" s="52" t="str">
        <f>IF(OR(ISBLANK('2. Collected Data'!AL24),ISBLANK('2. Collected Data'!AL124)),"",('2. Collected Data'!AL124+'2. Collected Data'!AL24)/2)</f>
        <v/>
      </c>
      <c r="AI24" s="52" t="str">
        <f>IF(OR(ISBLANK('2. Collected Data'!AM24),ISBLANK('2. Collected Data'!AM124)),"",('2. Collected Data'!AM124+'2. Collected Data'!AM24)/2)</f>
        <v/>
      </c>
      <c r="AJ24" s="142"/>
      <c r="AK24" s="52" t="str">
        <f>IF(OR(ISBLANK('2. Collected Data'!AO24),ISBLANK('2. Collected Data'!AO124)),"",('2. Collected Data'!AO124+'2. Collected Data'!AO24)/2)</f>
        <v/>
      </c>
      <c r="AL24" s="52" t="str">
        <f>IF(OR(ISBLANK('2. Collected Data'!AP24),ISBLANK('2. Collected Data'!AP124)),"",('2. Collected Data'!AP124+'2. Collected Data'!AP24)/2)</f>
        <v/>
      </c>
      <c r="AM24" s="52" t="str">
        <f>IF(OR(ISBLANK('2. Collected Data'!AQ24),ISBLANK('2. Collected Data'!AQ124)),"",('2. Collected Data'!AQ124+'2. Collected Data'!AQ24)/2)</f>
        <v/>
      </c>
      <c r="AN24" s="52" t="str">
        <f>IF(OR(ISBLANK('2. Collected Data'!AR24),ISBLANK('2. Collected Data'!AR124)),"",('2. Collected Data'!AR124+'2. Collected Data'!AR24)/2)</f>
        <v/>
      </c>
      <c r="AO24" s="52" t="str">
        <f>IF(OR(ISBLANK('2. Collected Data'!AS24),ISBLANK('2. Collected Data'!AS124)),"",('2. Collected Data'!AS124+'2. Collected Data'!AS24)/2)</f>
        <v/>
      </c>
      <c r="AP24" s="52" t="str">
        <f>IF(OR(ISBLANK('2. Collected Data'!AT24),ISBLANK('2. Collected Data'!AT124)),"",('2. Collected Data'!AT124+'2. Collected Data'!AT24)/2)</f>
        <v/>
      </c>
      <c r="AQ24" s="95" t="str">
        <f>IF(OR(ISBLANK('2. Collected Data'!AU24),ISBLANK('2. Collected Data'!AU124)),"",('2. Collected Data'!AU124+'2. Collected Data'!AU24)/2)</f>
        <v/>
      </c>
      <c r="AR24" s="99" t="str">
        <f>IF(OR(ISBLANK('2. Collected Data'!AV24),ISBLANK('2. Collected Data'!AV124)),"",('2. Collected Data'!AV124-'2. Collected Data'!AV24))</f>
        <v/>
      </c>
      <c r="AS24" s="245" t="str">
        <f>IF(OR(ISBLANK('2. Collected Data'!AW24),ISBLANK('2. Collected Data'!AW124)),"",('2. Collected Data'!AW124+'2. Collected Data'!AW24)/2)</f>
        <v/>
      </c>
      <c r="AT24" s="245" t="str">
        <f>IF(OR(ISBLANK('2. Collected Data'!AX24),ISBLANK('2. Collected Data'!AX124)),"",('2. Collected Data'!AX124+'2. Collected Data'!AX24)/2)</f>
        <v/>
      </c>
      <c r="AU24" s="55"/>
      <c r="AV24" s="102"/>
      <c r="AW24" s="99"/>
      <c r="AX24" s="87" t="str">
        <f>IF(OR(ISBLANK('2. Collected Data'!BB24),ISBLANK('2. Collected Data'!BB124)),"",('2. Collected Data'!BB124+'2. Collected Data'!BB24)/2)</f>
        <v/>
      </c>
      <c r="AY24" s="83" t="str">
        <f>IF(OR(ISBLANK('2. Collected Data'!BC24),ISBLANK('2. Collected Data'!BC124)),"",('2. Collected Data'!BC124+'2. Collected Data'!BC24)/2)</f>
        <v/>
      </c>
      <c r="AZ24" s="83" t="str">
        <f>IF(OR(ISBLANK('2. Collected Data'!BD24),ISBLANK('2. Collected Data'!BD124)),"",('2. Collected Data'!BD124+'2. Collected Data'!BD24)/2)</f>
        <v/>
      </c>
      <c r="BA24" s="83" t="str">
        <f>IF(OR(ISBLANK('2. Collected Data'!BE24),ISBLANK('2. Collected Data'!BE124)),"",('2. Collected Data'!BE124+'2. Collected Data'!BE24)/2)</f>
        <v/>
      </c>
      <c r="BB24" s="83" t="str">
        <f>IF(OR(ISBLANK('2. Collected Data'!BF24),ISBLANK('2. Collected Data'!BF124)),"",('2. Collected Data'!BF124+'2. Collected Data'!BF24)/2)</f>
        <v/>
      </c>
      <c r="BC24" s="55"/>
      <c r="BD24" s="87" t="str">
        <f>IF(OR(ISBLANK('2. Collected Data'!BH24),ISBLANK('2. Collected Data'!BH124)),"",('2. Collected Data'!BH124+'2. Collected Data'!BH24)/2)</f>
        <v/>
      </c>
      <c r="BE24" s="150"/>
      <c r="BF24" s="55"/>
    </row>
    <row r="25" spans="1:58" s="160" customFormat="1" ht="11.25" customHeight="1" x14ac:dyDescent="0.15">
      <c r="A25" s="100" t="s">
        <v>353</v>
      </c>
      <c r="B25" s="231"/>
      <c r="C25" s="149" t="str">
        <f>IF(OR(ISBLANK('2. Collected Data'!G25),ISBLANK('2. Collected Data'!G125)),"",('2. Collected Data'!G125+'2. Collected Data'!G25)/2)</f>
        <v/>
      </c>
      <c r="D25" s="150" t="str">
        <f>IF(OR(ISBLANK('2. Collected Data'!H25),ISBLANK('2. Collected Data'!H125)),"",('2. Collected Data'!H125+'2. Collected Data'!H25)/2)</f>
        <v/>
      </c>
      <c r="E25" s="150" t="str">
        <f>IF(OR(ISBLANK('2. Collected Data'!I25),ISBLANK('2. Collected Data'!I125)),"",('2. Collected Data'!I125+'2. Collected Data'!I25)/2)</f>
        <v/>
      </c>
      <c r="F25" s="150" t="str">
        <f>IF(OR(ISBLANK('2. Collected Data'!J25),ISBLANK('2. Collected Data'!J125)),"",('2. Collected Data'!J125+'2. Collected Data'!J25)/2)</f>
        <v/>
      </c>
      <c r="G25" s="150" t="str">
        <f>IF(OR(ISBLANK('2. Collected Data'!K25),ISBLANK('2. Collected Data'!K125)),"",('2. Collected Data'!K125+'2. Collected Data'!K25)/2)</f>
        <v/>
      </c>
      <c r="H25" s="150" t="str">
        <f>IF(OR(ISBLANK('2. Collected Data'!L25),ISBLANK('2. Collected Data'!L125)),"",('2. Collected Data'!L125+'2. Collected Data'!L25)/2)</f>
        <v/>
      </c>
      <c r="I25" s="150" t="str">
        <f>IF(OR(ISBLANK('2. Collected Data'!M25),ISBLANK('2. Collected Data'!M125)),"",('2. Collected Data'!M125+'2. Collected Data'!M25)/2)</f>
        <v/>
      </c>
      <c r="J25" s="150" t="str">
        <f>IF(OR(ISBLANK('2. Collected Data'!N25),ISBLANK('2. Collected Data'!N125)),"",('2. Collected Data'!N125+'2. Collected Data'!N25)/2)</f>
        <v/>
      </c>
      <c r="K25" s="150" t="str">
        <f>IF(OR(ISBLANK('2. Collected Data'!O25),ISBLANK('2. Collected Data'!O125)),"",('2. Collected Data'!O125+'2. Collected Data'!O25)/2)</f>
        <v/>
      </c>
      <c r="L25" s="150" t="str">
        <f>IF(OR(ISBLANK('2. Collected Data'!P25),ISBLANK('2. Collected Data'!P125)),"",('2. Collected Data'!P125+'2. Collected Data'!P25)/2)</f>
        <v/>
      </c>
      <c r="M25" s="150" t="str">
        <f>IF(OR(ISBLANK('2. Collected Data'!Q25),ISBLANK('2. Collected Data'!Q125)),"",('2. Collected Data'!Q125+'2. Collected Data'!Q25)/2)</f>
        <v/>
      </c>
      <c r="N25" s="150" t="str">
        <f>IF(OR(ISBLANK('2. Collected Data'!R25),ISBLANK('2. Collected Data'!R125)),"",('2. Collected Data'!R125+'2. Collected Data'!R25)/2)</f>
        <v/>
      </c>
      <c r="O25" s="150" t="str">
        <f>IF(OR(ISBLANK('2. Collected Data'!S25),ISBLANK('2. Collected Data'!S125)),"",('2. Collected Data'!S125+'2. Collected Data'!S25)/2)</f>
        <v/>
      </c>
      <c r="P25" s="150" t="str">
        <f>IF(OR(ISBLANK('2. Collected Data'!T25),ISBLANK('2. Collected Data'!T125)),"",('2. Collected Data'!T125+'2. Collected Data'!T25)/2)</f>
        <v/>
      </c>
      <c r="Q25" s="150" t="str">
        <f>IF(OR(ISBLANK('2. Collected Data'!U25),ISBLANK('2. Collected Data'!U125)),"",('2. Collected Data'!U125+'2. Collected Data'!U25)/2)</f>
        <v/>
      </c>
      <c r="R25" s="150" t="str">
        <f>IF(OR(ISBLANK('2. Collected Data'!V25),ISBLANK('2. Collected Data'!V125)),"",('2. Collected Data'!V125+'2. Collected Data'!V25)/2)</f>
        <v/>
      </c>
      <c r="S25" s="150" t="str">
        <f>IF(OR(ISBLANK('2. Collected Data'!W25),ISBLANK('2. Collected Data'!W125)),"",('2. Collected Data'!W125+'2. Collected Data'!W25)/2)</f>
        <v/>
      </c>
      <c r="T25" s="150" t="str">
        <f>IF(OR(ISBLANK('2. Collected Data'!X25),ISBLANK('2. Collected Data'!X125)),"",('2. Collected Data'!X125+'2. Collected Data'!X25)/2)</f>
        <v/>
      </c>
      <c r="U25" s="150" t="str">
        <f>IF(OR(ISBLANK('2. Collected Data'!Y25),ISBLANK('2. Collected Data'!Y125)),"",('2. Collected Data'!Y125+'2. Collected Data'!Y25)/2)</f>
        <v/>
      </c>
      <c r="V25" s="150" t="str">
        <f>IF(OR(ISBLANK('2. Collected Data'!Z25),ISBLANK('2. Collected Data'!Z125)),"",('2. Collected Data'!Z125+'2. Collected Data'!Z25)/2)</f>
        <v/>
      </c>
      <c r="W25" s="246" t="str">
        <f>IF(OR(ISBLANK('2. Collected Data'!AA25),ISBLANK('2. Collected Data'!AA125)),"",('2. Collected Data'!AA125+'2. Collected Data'!AA25)/2)</f>
        <v/>
      </c>
      <c r="X25" s="246" t="str">
        <f>IF(OR(ISBLANK('2. Collected Data'!AB25),ISBLANK('2. Collected Data'!AB125)),"",('2. Collected Data'!AB125+'2. Collected Data'!AB25)/2)</f>
        <v/>
      </c>
      <c r="Y25" s="246" t="str">
        <f>IF(OR(ISBLANK('2. Collected Data'!AC25),ISBLANK('2. Collected Data'!AC125)),"",('2. Collected Data'!AC125+'2. Collected Data'!AC25)/2)</f>
        <v/>
      </c>
      <c r="Z25" s="150" t="str">
        <f>IF(OR(ISBLANK('2. Collected Data'!AD25),ISBLANK('2. Collected Data'!AD125)),"",('2. Collected Data'!AD125+'2. Collected Data'!AD25)/2)</f>
        <v/>
      </c>
      <c r="AA25" s="150" t="str">
        <f>IF(OR(ISBLANK('2. Collected Data'!AE25),ISBLANK('2. Collected Data'!AE125)),"",('2. Collected Data'!AE125+'2. Collected Data'!AE25)/2)</f>
        <v/>
      </c>
      <c r="AB25" s="150" t="str">
        <f>IF(OR(ISBLANK('2. Collected Data'!AF25),ISBLANK('2. Collected Data'!AF125)),"",('2. Collected Data'!AF125+'2. Collected Data'!AF25)/2)</f>
        <v/>
      </c>
      <c r="AC25" s="152" t="str">
        <f>IF(OR(ISBLANK('2. Collected Data'!AG25),ISBLANK('2. Collected Data'!AG125)),"",('2. Collected Data'!AG125+'2. Collected Data'!AG25)/2)</f>
        <v/>
      </c>
      <c r="AD25" s="153"/>
      <c r="AE25" s="154" t="str">
        <f>IF(OR(ISBLANK('2. Collected Data'!AI25),ISBLANK('2. Collected Data'!AI125)),"",('2. Collected Data'!AI125+'2. Collected Data'!AI25)/2)</f>
        <v/>
      </c>
      <c r="AF25" s="150" t="str">
        <f>IF(OR(ISBLANK('2. Collected Data'!AJ25),ISBLANK('2. Collected Data'!AJ125)),"",('2. Collected Data'!AJ125+'2. Collected Data'!AJ25)/2)</f>
        <v/>
      </c>
      <c r="AG25" s="150" t="str">
        <f>IF(OR(ISBLANK('2. Collected Data'!AK25),ISBLANK('2. Collected Data'!AK125)),"",('2. Collected Data'!AK125+'2. Collected Data'!AK25)/2)</f>
        <v/>
      </c>
      <c r="AH25" s="150" t="str">
        <f>IF(OR(ISBLANK('2. Collected Data'!AL25),ISBLANK('2. Collected Data'!AL125)),"",('2. Collected Data'!AL125+'2. Collected Data'!AL25)/2)</f>
        <v/>
      </c>
      <c r="AI25" s="150" t="str">
        <f>IF(OR(ISBLANK('2. Collected Data'!AM25),ISBLANK('2. Collected Data'!AM125)),"",('2. Collected Data'!AM125+'2. Collected Data'!AM25)/2)</f>
        <v/>
      </c>
      <c r="AJ25" s="155"/>
      <c r="AK25" s="150" t="str">
        <f>IF(OR(ISBLANK('2. Collected Data'!AO25),ISBLANK('2. Collected Data'!AO125)),"",('2. Collected Data'!AO125+'2. Collected Data'!AO25)/2)</f>
        <v/>
      </c>
      <c r="AL25" s="150" t="str">
        <f>IF(OR(ISBLANK('2. Collected Data'!AP25),ISBLANK('2. Collected Data'!AP125)),"",('2. Collected Data'!AP125+'2. Collected Data'!AP25)/2)</f>
        <v/>
      </c>
      <c r="AM25" s="150" t="str">
        <f>IF(OR(ISBLANK('2. Collected Data'!AQ25),ISBLANK('2. Collected Data'!AQ125)),"",('2. Collected Data'!AQ125+'2. Collected Data'!AQ25)/2)</f>
        <v/>
      </c>
      <c r="AN25" s="150" t="str">
        <f>IF(OR(ISBLANK('2. Collected Data'!AR25),ISBLANK('2. Collected Data'!AR125)),"",('2. Collected Data'!AR125+'2. Collected Data'!AR25)/2)</f>
        <v/>
      </c>
      <c r="AO25" s="150" t="str">
        <f>IF(OR(ISBLANK('2. Collected Data'!AS25),ISBLANK('2. Collected Data'!AS125)),"",('2. Collected Data'!AS125+'2. Collected Data'!AS25)/2)</f>
        <v/>
      </c>
      <c r="AP25" s="150" t="str">
        <f>IF(OR(ISBLANK('2. Collected Data'!AT25),ISBLANK('2. Collected Data'!AT125)),"",('2. Collected Data'!AT125+'2. Collected Data'!AT25)/2)</f>
        <v/>
      </c>
      <c r="AQ25" s="152" t="str">
        <f>IF(OR(ISBLANK('2. Collected Data'!AU25),ISBLANK('2. Collected Data'!AU125)),"",('2. Collected Data'!AU125+'2. Collected Data'!AU25)/2)</f>
        <v/>
      </c>
      <c r="AR25" s="153" t="str">
        <f>IF(OR(ISBLANK('2. Collected Data'!AV25),ISBLANK('2. Collected Data'!AV125)),"",('2. Collected Data'!AV125-'2. Collected Data'!AV25))</f>
        <v/>
      </c>
      <c r="AS25" s="246" t="str">
        <f>IF(OR(ISBLANK('2. Collected Data'!AW25),ISBLANK('2. Collected Data'!AW125)),"",('2. Collected Data'!AW125+'2. Collected Data'!AW25)/2)</f>
        <v/>
      </c>
      <c r="AT25" s="246" t="str">
        <f>IF(OR(ISBLANK('2. Collected Data'!AX25),ISBLANK('2. Collected Data'!AX125)),"",('2. Collected Data'!AX125+'2. Collected Data'!AX25)/2)</f>
        <v/>
      </c>
      <c r="AU25" s="156"/>
      <c r="AV25" s="157"/>
      <c r="AW25" s="153"/>
      <c r="AX25" s="158" t="str">
        <f>IF(OR(ISBLANK('2. Collected Data'!BB25),ISBLANK('2. Collected Data'!BB125)),"",('2. Collected Data'!BB125+'2. Collected Data'!BB25)/2)</f>
        <v/>
      </c>
      <c r="AY25" s="159" t="str">
        <f>IF(OR(ISBLANK('2. Collected Data'!BC25),ISBLANK('2. Collected Data'!BC125)),"",('2. Collected Data'!BC125+'2. Collected Data'!BC25)/2)</f>
        <v/>
      </c>
      <c r="AZ25" s="159" t="str">
        <f>IF(OR(ISBLANK('2. Collected Data'!BD25),ISBLANK('2. Collected Data'!BD125)),"",('2. Collected Data'!BD125+'2. Collected Data'!BD25)/2)</f>
        <v/>
      </c>
      <c r="BA25" s="159" t="str">
        <f>IF(OR(ISBLANK('2. Collected Data'!BE25),ISBLANK('2. Collected Data'!BE125)),"",('2. Collected Data'!BE125+'2. Collected Data'!BE25)/2)</f>
        <v/>
      </c>
      <c r="BB25" s="159" t="str">
        <f>IF(OR(ISBLANK('2. Collected Data'!BF25),ISBLANK('2. Collected Data'!BF125)),"",('2. Collected Data'!BF125+'2. Collected Data'!BF25)/2)</f>
        <v/>
      </c>
      <c r="BC25" s="156"/>
      <c r="BD25" s="158" t="str">
        <f>IF(OR(ISBLANK('2. Collected Data'!BH25),ISBLANK('2. Collected Data'!BH125)),"",('2. Collected Data'!BH125+'2. Collected Data'!BH25)/2)</f>
        <v/>
      </c>
      <c r="BE25" s="150"/>
      <c r="BF25" s="156"/>
    </row>
    <row r="26" spans="1:58" s="237" customFormat="1" ht="11.25" customHeight="1" x14ac:dyDescent="0.15">
      <c r="A26" s="100" t="s">
        <v>135</v>
      </c>
      <c r="B26" s="231"/>
      <c r="C26" s="57">
        <f>IF(OR(ISBLANK('2. Collected Data'!G26),ISBLANK('2. Collected Data'!G126)),"",('2. Collected Data'!G126+'2. Collected Data'!G26)/2)</f>
        <v>43437</v>
      </c>
      <c r="D26" s="52">
        <f>IF(OR(ISBLANK('2. Collected Data'!H26),ISBLANK('2. Collected Data'!H126)),"",('2. Collected Data'!H126+'2. Collected Data'!H26)/2)</f>
        <v>16033.5</v>
      </c>
      <c r="E26" s="52">
        <f>IF(OR(ISBLANK('2. Collected Data'!I26),ISBLANK('2. Collected Data'!I126)),"",('2. Collected Data'!I126+'2. Collected Data'!I26)/2)</f>
        <v>1854.5</v>
      </c>
      <c r="F26" s="52">
        <f>IF(OR(ISBLANK('2. Collected Data'!J26),ISBLANK('2. Collected Data'!J126)),"",('2. Collected Data'!J126+'2. Collected Data'!J26)/2)</f>
        <v>92</v>
      </c>
      <c r="G26" s="52">
        <f>IF(OR(ISBLANK('2. Collected Data'!K26),ISBLANK('2. Collected Data'!K126)),"",('2. Collected Data'!K126+'2. Collected Data'!K26)/2)</f>
        <v>6</v>
      </c>
      <c r="H26" s="52">
        <f>IF(OR(ISBLANK('2. Collected Data'!L26),ISBLANK('2. Collected Data'!L126)),"",('2. Collected Data'!L126+'2. Collected Data'!L26)/2)</f>
        <v>0</v>
      </c>
      <c r="I26" s="52">
        <f>IF(OR(ISBLANK('2. Collected Data'!M26),ISBLANK('2. Collected Data'!M126)),"",('2. Collected Data'!M126+'2. Collected Data'!M26)/2)</f>
        <v>444</v>
      </c>
      <c r="J26" s="52">
        <f>IF(OR(ISBLANK('2. Collected Data'!N26),ISBLANK('2. Collected Data'!N126)),"",('2. Collected Data'!N126+'2. Collected Data'!N26)/2)</f>
        <v>111.5</v>
      </c>
      <c r="K26" s="52">
        <f>IF(OR(ISBLANK('2. Collected Data'!O26),ISBLANK('2. Collected Data'!O126)),"",('2. Collected Data'!O126+'2. Collected Data'!O26)/2)</f>
        <v>742</v>
      </c>
      <c r="L26" s="52">
        <f>IF(OR(ISBLANK('2. Collected Data'!P26),ISBLANK('2. Collected Data'!P126)),"",('2. Collected Data'!P126+'2. Collected Data'!P26)/2)</f>
        <v>2</v>
      </c>
      <c r="M26" s="52">
        <f>IF(OR(ISBLANK('2. Collected Data'!Q26),ISBLANK('2. Collected Data'!Q126)),"",('2. Collected Data'!Q126+'2. Collected Data'!Q26)/2)</f>
        <v>0</v>
      </c>
      <c r="N26" s="52">
        <f>IF(OR(ISBLANK('2. Collected Data'!R26),ISBLANK('2. Collected Data'!R126)),"",('2. Collected Data'!R126+'2. Collected Data'!R26)/2)</f>
        <v>0</v>
      </c>
      <c r="O26" s="52">
        <f>IF(OR(ISBLANK('2. Collected Data'!S26),ISBLANK('2. Collected Data'!S126)),"",('2. Collected Data'!S126+'2. Collected Data'!S26)/2)</f>
        <v>0</v>
      </c>
      <c r="P26" s="52">
        <f>IF(OR(ISBLANK('2. Collected Data'!T26),ISBLANK('2. Collected Data'!T126)),"",('2. Collected Data'!T126+'2. Collected Data'!T26)/2)</f>
        <v>0</v>
      </c>
      <c r="Q26" s="52">
        <f>IF(OR(ISBLANK('2. Collected Data'!U26),ISBLANK('2. Collected Data'!U126)),"",('2. Collected Data'!U126+'2. Collected Data'!U26)/2)</f>
        <v>0</v>
      </c>
      <c r="R26" s="52">
        <f>IF(OR(ISBLANK('2. Collected Data'!V26),ISBLANK('2. Collected Data'!V126)),"",('2. Collected Data'!V126+'2. Collected Data'!V26)/2)</f>
        <v>0</v>
      </c>
      <c r="S26" s="52">
        <f>IF(OR(ISBLANK('2. Collected Data'!W26),ISBLANK('2. Collected Data'!W126)),"",('2. Collected Data'!W126+'2. Collected Data'!W26)/2)</f>
        <v>0</v>
      </c>
      <c r="T26" s="52">
        <f>IF(OR(ISBLANK('2. Collected Data'!X26),ISBLANK('2. Collected Data'!X126)),"",('2. Collected Data'!X126+'2. Collected Data'!X26)/2)</f>
        <v>0</v>
      </c>
      <c r="U26" s="52">
        <f>IF(OR(ISBLANK('2. Collected Data'!Y26),ISBLANK('2. Collected Data'!Y126)),"",('2. Collected Data'!Y126+'2. Collected Data'!Y26)/2)</f>
        <v>1600.5</v>
      </c>
      <c r="V26" s="52">
        <f>IF(OR(ISBLANK('2. Collected Data'!Z26),ISBLANK('2. Collected Data'!Z126)),"",('2. Collected Data'!Z126+'2. Collected Data'!Z26)/2)</f>
        <v>2102.5</v>
      </c>
      <c r="W26" s="245">
        <f>IF(OR(ISBLANK('2. Collected Data'!AA26),ISBLANK('2. Collected Data'!AA126)),"",('2. Collected Data'!AA126+'2. Collected Data'!AA26)/2)</f>
        <v>0.93500000000000005</v>
      </c>
      <c r="X26" s="245">
        <f>IF(OR(ISBLANK('2. Collected Data'!AB26),ISBLANK('2. Collected Data'!AB126)),"",('2. Collected Data'!AB126+'2. Collected Data'!AB26)/2)</f>
        <v>0</v>
      </c>
      <c r="Y26" s="245">
        <f>IF(OR(ISBLANK('2. Collected Data'!AC26),ISBLANK('2. Collected Data'!AC126)),"",('2. Collected Data'!AC126+'2. Collected Data'!AC26)/2)</f>
        <v>6.5000000000000002E-2</v>
      </c>
      <c r="Z26" s="52">
        <f>IF(OR(ISBLANK('2. Collected Data'!AD26),ISBLANK('2. Collected Data'!AD126)),"",('2. Collected Data'!AD126+'2. Collected Data'!AD26)/2)</f>
        <v>190</v>
      </c>
      <c r="AA26" s="52">
        <f>IF(OR(ISBLANK('2. Collected Data'!AE26),ISBLANK('2. Collected Data'!AE126)),"",('2. Collected Data'!AE126+'2. Collected Data'!AE26)/2)</f>
        <v>482704</v>
      </c>
      <c r="AB26" s="52">
        <f>IF(OR(ISBLANK('2. Collected Data'!AF26),ISBLANK('2. Collected Data'!AF126)),"",('2. Collected Data'!AF126+'2. Collected Data'!AF26)/2)</f>
        <v>232.5</v>
      </c>
      <c r="AC26" s="95">
        <f>IF(OR(ISBLANK('2. Collected Data'!AG26),ISBLANK('2. Collected Data'!AG126)),"",('2. Collected Data'!AG126+'2. Collected Data'!AG26)/2)</f>
        <v>470000</v>
      </c>
      <c r="AD26" s="99"/>
      <c r="AE26" s="141">
        <f>IF(OR(ISBLANK('2. Collected Data'!AI26),ISBLANK('2. Collected Data'!AI126)),"",('2. Collected Data'!AI126+'2. Collected Data'!AI26)/2)</f>
        <v>389000</v>
      </c>
      <c r="AF26" s="52">
        <f>IF(OR(ISBLANK('2. Collected Data'!AJ26),ISBLANK('2. Collected Data'!AJ126)),"",('2. Collected Data'!AJ126+'2. Collected Data'!AJ26)/2)</f>
        <v>52780</v>
      </c>
      <c r="AG26" s="52">
        <f>IF(OR(ISBLANK('2. Collected Data'!AK26),ISBLANK('2. Collected Data'!AK126)),"",('2. Collected Data'!AK126+'2. Collected Data'!AK26)/2)</f>
        <v>0</v>
      </c>
      <c r="AH26" s="52">
        <f>IF(OR(ISBLANK('2. Collected Data'!AL26),ISBLANK('2. Collected Data'!AL126)),"",('2. Collected Data'!AL126+'2. Collected Data'!AL26)/2)</f>
        <v>746.5</v>
      </c>
      <c r="AI26" s="52">
        <f>IF(OR(ISBLANK('2. Collected Data'!AM26),ISBLANK('2. Collected Data'!AM126)),"",('2. Collected Data'!AM126+'2. Collected Data'!AM26)/2)</f>
        <v>0</v>
      </c>
      <c r="AJ26" s="142"/>
      <c r="AK26" s="52">
        <f>IF(OR(ISBLANK('2. Collected Data'!AO26),ISBLANK('2. Collected Data'!AO126)),"",('2. Collected Data'!AO126+'2. Collected Data'!AO26)/2)</f>
        <v>1345000</v>
      </c>
      <c r="AL26" s="52">
        <f>IF(OR(ISBLANK('2. Collected Data'!AP26),ISBLANK('2. Collected Data'!AP126)),"",('2. Collected Data'!AP126+'2. Collected Data'!AP26)/2)</f>
        <v>385</v>
      </c>
      <c r="AM26" s="52">
        <f>IF(OR(ISBLANK('2. Collected Data'!AQ26),ISBLANK('2. Collected Data'!AQ126)),"",('2. Collected Data'!AQ126+'2. Collected Data'!AQ26)/2)</f>
        <v>0</v>
      </c>
      <c r="AN26" s="52">
        <f>IF(OR(ISBLANK('2. Collected Data'!AR26),ISBLANK('2. Collected Data'!AR126)),"",('2. Collected Data'!AR126+'2. Collected Data'!AR26)/2)</f>
        <v>0</v>
      </c>
      <c r="AO26" s="52">
        <f>IF(OR(ISBLANK('2. Collected Data'!AS26),ISBLANK('2. Collected Data'!AS126)),"",('2. Collected Data'!AS126+'2. Collected Data'!AS26)/2)</f>
        <v>804627</v>
      </c>
      <c r="AP26" s="52">
        <f>IF(OR(ISBLANK('2. Collected Data'!AT26),ISBLANK('2. Collected Data'!AT126)),"",('2. Collected Data'!AT126+'2. Collected Data'!AT26)/2)</f>
        <v>0</v>
      </c>
      <c r="AQ26" s="95">
        <f>IF(OR(ISBLANK('2. Collected Data'!AU26),ISBLANK('2. Collected Data'!AU126)),"",('2. Collected Data'!AU126+'2. Collected Data'!AU26)/2)</f>
        <v>0</v>
      </c>
      <c r="AR26" s="99" t="str">
        <f>IF(OR(ISBLANK('2. Collected Data'!AV26),ISBLANK('2. Collected Data'!AV126)),"",('2. Collected Data'!AV126-'2. Collected Data'!AV26))</f>
        <v/>
      </c>
      <c r="AS26" s="245">
        <f>IF(OR(ISBLANK('2. Collected Data'!AW26),ISBLANK('2. Collected Data'!AW126)),"",('2. Collected Data'!AW126+'2. Collected Data'!AW26)/2)</f>
        <v>0.05</v>
      </c>
      <c r="AT26" s="245">
        <f>IF(OR(ISBLANK('2. Collected Data'!AX26),ISBLANK('2. Collected Data'!AX126)),"",('2. Collected Data'!AX126+'2. Collected Data'!AX26)/2)</f>
        <v>0.95</v>
      </c>
      <c r="AU26" s="55"/>
      <c r="AV26" s="102"/>
      <c r="AW26" s="99"/>
      <c r="AX26" s="87">
        <f>IF(OR(ISBLANK('2. Collected Data'!BB26),ISBLANK('2. Collected Data'!BB126)),"",('2. Collected Data'!BB126+'2. Collected Data'!BB26)/2)</f>
        <v>66</v>
      </c>
      <c r="AY26" s="83">
        <f>IF(OR(ISBLANK('2. Collected Data'!BC26),ISBLANK('2. Collected Data'!BC126)),"",('2. Collected Data'!BC126+'2. Collected Data'!BC26)/2)</f>
        <v>26558039</v>
      </c>
      <c r="AZ26" s="83">
        <f>IF(OR(ISBLANK('2. Collected Data'!BD26),ISBLANK('2. Collected Data'!BD126)),"",('2. Collected Data'!BD126+'2. Collected Data'!BD26)/2)</f>
        <v>23020904.5</v>
      </c>
      <c r="BA26" s="83">
        <f>IF(OR(ISBLANK('2. Collected Data'!BE26),ISBLANK('2. Collected Data'!BE126)),"",('2. Collected Data'!BE126+'2. Collected Data'!BE26)/2)</f>
        <v>22420872</v>
      </c>
      <c r="BB26" s="83">
        <f>IF(OR(ISBLANK('2. Collected Data'!BF26),ISBLANK('2. Collected Data'!BF126)),"",('2. Collected Data'!BF126+'2. Collected Data'!BF26)/2)</f>
        <v>71999815.5</v>
      </c>
      <c r="BC26" s="55"/>
      <c r="BD26" s="87">
        <f>IF(OR(ISBLANK('2. Collected Data'!BH26),ISBLANK('2. Collected Data'!BH126)),"",('2. Collected Data'!BH126+'2. Collected Data'!BH26)/2)</f>
        <v>65</v>
      </c>
      <c r="BE26" s="150"/>
      <c r="BF26" s="55"/>
    </row>
    <row r="27" spans="1:58" s="56" customFormat="1" ht="11.25" customHeight="1" x14ac:dyDescent="0.15">
      <c r="A27" s="100" t="s">
        <v>156</v>
      </c>
      <c r="B27" s="231"/>
      <c r="C27" s="57" t="str">
        <f>IF(OR(ISBLANK('2. Collected Data'!G27),ISBLANK('2. Collected Data'!G127)),"",('2. Collected Data'!G127+'2. Collected Data'!G27)/2)</f>
        <v/>
      </c>
      <c r="D27" s="52" t="str">
        <f>IF(OR(ISBLANK('2. Collected Data'!H27),ISBLANK('2. Collected Data'!H127)),"",('2. Collected Data'!H127+'2. Collected Data'!H27)/2)</f>
        <v/>
      </c>
      <c r="E27" s="52" t="str">
        <f>IF(OR(ISBLANK('2. Collected Data'!I27),ISBLANK('2. Collected Data'!I127)),"",('2. Collected Data'!I127+'2. Collected Data'!I27)/2)</f>
        <v/>
      </c>
      <c r="F27" s="52" t="str">
        <f>IF(OR(ISBLANK('2. Collected Data'!J27),ISBLANK('2. Collected Data'!J127)),"",('2. Collected Data'!J127+'2. Collected Data'!J27)/2)</f>
        <v/>
      </c>
      <c r="G27" s="52" t="str">
        <f>IF(OR(ISBLANK('2. Collected Data'!K27),ISBLANK('2. Collected Data'!K127)),"",('2. Collected Data'!K127+'2. Collected Data'!K27)/2)</f>
        <v/>
      </c>
      <c r="H27" s="52" t="str">
        <f>IF(OR(ISBLANK('2. Collected Data'!L27),ISBLANK('2. Collected Data'!L127)),"",('2. Collected Data'!L127+'2. Collected Data'!L27)/2)</f>
        <v/>
      </c>
      <c r="I27" s="52" t="str">
        <f>IF(OR(ISBLANK('2. Collected Data'!M27),ISBLANK('2. Collected Data'!M127)),"",('2. Collected Data'!M127+'2. Collected Data'!M27)/2)</f>
        <v/>
      </c>
      <c r="J27" s="52" t="str">
        <f>IF(OR(ISBLANK('2. Collected Data'!N27),ISBLANK('2. Collected Data'!N127)),"",('2. Collected Data'!N127+'2. Collected Data'!N27)/2)</f>
        <v/>
      </c>
      <c r="K27" s="52" t="str">
        <f>IF(OR(ISBLANK('2. Collected Data'!O27),ISBLANK('2. Collected Data'!O127)),"",('2. Collected Data'!O127+'2. Collected Data'!O27)/2)</f>
        <v/>
      </c>
      <c r="L27" s="52" t="str">
        <f>IF(OR(ISBLANK('2. Collected Data'!P27),ISBLANK('2. Collected Data'!P127)),"",('2. Collected Data'!P127+'2. Collected Data'!P27)/2)</f>
        <v/>
      </c>
      <c r="M27" s="52" t="str">
        <f>IF(OR(ISBLANK('2. Collected Data'!Q27),ISBLANK('2. Collected Data'!Q127)),"",('2. Collected Data'!Q127+'2. Collected Data'!Q27)/2)</f>
        <v/>
      </c>
      <c r="N27" s="52" t="str">
        <f>IF(OR(ISBLANK('2. Collected Data'!R27),ISBLANK('2. Collected Data'!R127)),"",('2. Collected Data'!R127+'2. Collected Data'!R27)/2)</f>
        <v/>
      </c>
      <c r="O27" s="52" t="str">
        <f>IF(OR(ISBLANK('2. Collected Data'!S27),ISBLANK('2. Collected Data'!S127)),"",('2. Collected Data'!S127+'2. Collected Data'!S27)/2)</f>
        <v/>
      </c>
      <c r="P27" s="52" t="str">
        <f>IF(OR(ISBLANK('2. Collected Data'!T27),ISBLANK('2. Collected Data'!T127)),"",('2. Collected Data'!T127+'2. Collected Data'!T27)/2)</f>
        <v/>
      </c>
      <c r="Q27" s="52" t="str">
        <f>IF(OR(ISBLANK('2. Collected Data'!U27),ISBLANK('2. Collected Data'!U127)),"",('2. Collected Data'!U127+'2. Collected Data'!U27)/2)</f>
        <v/>
      </c>
      <c r="R27" s="52" t="str">
        <f>IF(OR(ISBLANK('2. Collected Data'!V27),ISBLANK('2. Collected Data'!V127)),"",('2. Collected Data'!V127+'2. Collected Data'!V27)/2)</f>
        <v/>
      </c>
      <c r="S27" s="52" t="str">
        <f>IF(OR(ISBLANK('2. Collected Data'!W27),ISBLANK('2. Collected Data'!W127)),"",('2. Collected Data'!W127+'2. Collected Data'!W27)/2)</f>
        <v/>
      </c>
      <c r="T27" s="52" t="str">
        <f>IF(OR(ISBLANK('2. Collected Data'!X27),ISBLANK('2. Collected Data'!X127)),"",('2. Collected Data'!X127+'2. Collected Data'!X27)/2)</f>
        <v/>
      </c>
      <c r="U27" s="52" t="str">
        <f>IF(OR(ISBLANK('2. Collected Data'!Y27),ISBLANK('2. Collected Data'!Y127)),"",('2. Collected Data'!Y127+'2. Collected Data'!Y27)/2)</f>
        <v/>
      </c>
      <c r="V27" s="52" t="str">
        <f>IF(OR(ISBLANK('2. Collected Data'!Z27),ISBLANK('2. Collected Data'!Z127)),"",('2. Collected Data'!Z127+'2. Collected Data'!Z27)/2)</f>
        <v/>
      </c>
      <c r="W27" s="245" t="str">
        <f>IF(OR(ISBLANK('2. Collected Data'!AA27),ISBLANK('2. Collected Data'!AA127)),"",('2. Collected Data'!AA127+'2. Collected Data'!AA27)/2)</f>
        <v/>
      </c>
      <c r="X27" s="245" t="str">
        <f>IF(OR(ISBLANK('2. Collected Data'!AB27),ISBLANK('2. Collected Data'!AB127)),"",('2. Collected Data'!AB127+'2. Collected Data'!AB27)/2)</f>
        <v/>
      </c>
      <c r="Y27" s="245" t="str">
        <f>IF(OR(ISBLANK('2. Collected Data'!AC27),ISBLANK('2. Collected Data'!AC127)),"",('2. Collected Data'!AC127+'2. Collected Data'!AC27)/2)</f>
        <v/>
      </c>
      <c r="Z27" s="52" t="str">
        <f>IF(OR(ISBLANK('2. Collected Data'!AD27),ISBLANK('2. Collected Data'!AD127)),"",('2. Collected Data'!AD127+'2. Collected Data'!AD27)/2)</f>
        <v/>
      </c>
      <c r="AA27" s="52" t="str">
        <f>IF(OR(ISBLANK('2. Collected Data'!AE27),ISBLANK('2. Collected Data'!AE127)),"",('2. Collected Data'!AE127+'2. Collected Data'!AE27)/2)</f>
        <v/>
      </c>
      <c r="AB27" s="52" t="str">
        <f>IF(OR(ISBLANK('2. Collected Data'!AF27),ISBLANK('2. Collected Data'!AF127)),"",('2. Collected Data'!AF127+'2. Collected Data'!AF27)/2)</f>
        <v/>
      </c>
      <c r="AC27" s="95" t="str">
        <f>IF(OR(ISBLANK('2. Collected Data'!AG27),ISBLANK('2. Collected Data'!AG127)),"",('2. Collected Data'!AG127+'2. Collected Data'!AG27)/2)</f>
        <v/>
      </c>
      <c r="AD27" s="99"/>
      <c r="AE27" s="141" t="str">
        <f>IF(OR(ISBLANK('2. Collected Data'!AI27),ISBLANK('2. Collected Data'!AI127)),"",('2. Collected Data'!AI127+'2. Collected Data'!AI27)/2)</f>
        <v/>
      </c>
      <c r="AF27" s="52" t="str">
        <f>IF(OR(ISBLANK('2. Collected Data'!AJ27),ISBLANK('2. Collected Data'!AJ127)),"",('2. Collected Data'!AJ127+'2. Collected Data'!AJ27)/2)</f>
        <v/>
      </c>
      <c r="AG27" s="52" t="str">
        <f>IF(OR(ISBLANK('2. Collected Data'!AK27),ISBLANK('2. Collected Data'!AK127)),"",('2. Collected Data'!AK127+'2. Collected Data'!AK27)/2)</f>
        <v/>
      </c>
      <c r="AH27" s="52" t="str">
        <f>IF(OR(ISBLANK('2. Collected Data'!AL27),ISBLANK('2. Collected Data'!AL127)),"",('2. Collected Data'!AL127+'2. Collected Data'!AL27)/2)</f>
        <v/>
      </c>
      <c r="AI27" s="52" t="str">
        <f>IF(OR(ISBLANK('2. Collected Data'!AM27),ISBLANK('2. Collected Data'!AM127)),"",('2. Collected Data'!AM127+'2. Collected Data'!AM27)/2)</f>
        <v/>
      </c>
      <c r="AJ27" s="142"/>
      <c r="AK27" s="52" t="str">
        <f>IF(OR(ISBLANK('2. Collected Data'!AO27),ISBLANK('2. Collected Data'!AO127)),"",('2. Collected Data'!AO127+'2. Collected Data'!AO27)/2)</f>
        <v/>
      </c>
      <c r="AL27" s="52" t="str">
        <f>IF(OR(ISBLANK('2. Collected Data'!AP27),ISBLANK('2. Collected Data'!AP127)),"",('2. Collected Data'!AP127+'2. Collected Data'!AP27)/2)</f>
        <v/>
      </c>
      <c r="AM27" s="52" t="str">
        <f>IF(OR(ISBLANK('2. Collected Data'!AQ27),ISBLANK('2. Collected Data'!AQ127)),"",('2. Collected Data'!AQ127+'2. Collected Data'!AQ27)/2)</f>
        <v/>
      </c>
      <c r="AN27" s="52" t="str">
        <f>IF(OR(ISBLANK('2. Collected Data'!AR27),ISBLANK('2. Collected Data'!AR127)),"",('2. Collected Data'!AR127+'2. Collected Data'!AR27)/2)</f>
        <v/>
      </c>
      <c r="AO27" s="52" t="str">
        <f>IF(OR(ISBLANK('2. Collected Data'!AS27),ISBLANK('2. Collected Data'!AS127)),"",('2. Collected Data'!AS127+'2. Collected Data'!AS27)/2)</f>
        <v/>
      </c>
      <c r="AP27" s="52" t="str">
        <f>IF(OR(ISBLANK('2. Collected Data'!AT27),ISBLANK('2. Collected Data'!AT127)),"",('2. Collected Data'!AT127+'2. Collected Data'!AT27)/2)</f>
        <v/>
      </c>
      <c r="AQ27" s="95" t="str">
        <f>IF(OR(ISBLANK('2. Collected Data'!AU27),ISBLANK('2. Collected Data'!AU127)),"",('2. Collected Data'!AU127+'2. Collected Data'!AU27)/2)</f>
        <v/>
      </c>
      <c r="AR27" s="99" t="str">
        <f>IF(OR(ISBLANK('2. Collected Data'!AV27),ISBLANK('2. Collected Data'!AV127)),"",('2. Collected Data'!AV127-'2. Collected Data'!AV27))</f>
        <v/>
      </c>
      <c r="AS27" s="245" t="str">
        <f>IF(OR(ISBLANK('2. Collected Data'!AW27),ISBLANK('2. Collected Data'!AW127)),"",('2. Collected Data'!AW127+'2. Collected Data'!AW27)/2)</f>
        <v/>
      </c>
      <c r="AT27" s="245" t="str">
        <f>IF(OR(ISBLANK('2. Collected Data'!AX27),ISBLANK('2. Collected Data'!AX127)),"",('2. Collected Data'!AX127+'2. Collected Data'!AX27)/2)</f>
        <v/>
      </c>
      <c r="AU27" s="55"/>
      <c r="AV27" s="102"/>
      <c r="AW27" s="99"/>
      <c r="AX27" s="87" t="str">
        <f>IF(OR(ISBLANK('2. Collected Data'!BB27),ISBLANK('2. Collected Data'!BB127)),"",('2. Collected Data'!BB127+'2. Collected Data'!BB27)/2)</f>
        <v/>
      </c>
      <c r="AY27" s="83" t="str">
        <f>IF(OR(ISBLANK('2. Collected Data'!BC27),ISBLANK('2. Collected Data'!BC127)),"",('2. Collected Data'!BC127+'2. Collected Data'!BC27)/2)</f>
        <v/>
      </c>
      <c r="AZ27" s="83" t="str">
        <f>IF(OR(ISBLANK('2. Collected Data'!BD27),ISBLANK('2. Collected Data'!BD127)),"",('2. Collected Data'!BD127+'2. Collected Data'!BD27)/2)</f>
        <v/>
      </c>
      <c r="BA27" s="83" t="str">
        <f>IF(OR(ISBLANK('2. Collected Data'!BE27),ISBLANK('2. Collected Data'!BE127)),"",('2. Collected Data'!BE127+'2. Collected Data'!BE27)/2)</f>
        <v/>
      </c>
      <c r="BB27" s="83" t="str">
        <f>IF(OR(ISBLANK('2. Collected Data'!BF27),ISBLANK('2. Collected Data'!BF127)),"",('2. Collected Data'!BF127+'2. Collected Data'!BF27)/2)</f>
        <v/>
      </c>
      <c r="BC27" s="55"/>
      <c r="BD27" s="87" t="str">
        <f>IF(OR(ISBLANK('2. Collected Data'!BH27),ISBLANK('2. Collected Data'!BH127)),"",('2. Collected Data'!BH127+'2. Collected Data'!BH27)/2)</f>
        <v/>
      </c>
      <c r="BE27" s="150"/>
      <c r="BF27" s="55"/>
    </row>
    <row r="28" spans="1:58" s="238" customFormat="1" ht="11.25" customHeight="1" x14ac:dyDescent="0.15">
      <c r="A28" s="100" t="s">
        <v>136</v>
      </c>
      <c r="B28" s="231"/>
      <c r="C28" s="149">
        <f>IF(OR(ISBLANK('2. Collected Data'!G28),ISBLANK('2. Collected Data'!G128)),"",('2. Collected Data'!G128+'2. Collected Data'!G28)/2)</f>
        <v>24122</v>
      </c>
      <c r="D28" s="150">
        <f>IF(OR(ISBLANK('2. Collected Data'!H28),ISBLANK('2. Collected Data'!H128)),"",('2. Collected Data'!H128+'2. Collected Data'!H28)/2)</f>
        <v>9403</v>
      </c>
      <c r="E28" s="150">
        <f>IF(OR(ISBLANK('2. Collected Data'!I28),ISBLANK('2. Collected Data'!I128)),"",('2. Collected Data'!I128+'2. Collected Data'!I28)/2)</f>
        <v>892</v>
      </c>
      <c r="F28" s="150">
        <f>IF(OR(ISBLANK('2. Collected Data'!J28),ISBLANK('2. Collected Data'!J128)),"",('2. Collected Data'!J128+'2. Collected Data'!J28)/2)</f>
        <v>53</v>
      </c>
      <c r="G28" s="150">
        <f>IF(OR(ISBLANK('2. Collected Data'!K28),ISBLANK('2. Collected Data'!K128)),"",('2. Collected Data'!K128+'2. Collected Data'!K28)/2)</f>
        <v>50</v>
      </c>
      <c r="H28" s="150">
        <f>IF(OR(ISBLANK('2. Collected Data'!L28),ISBLANK('2. Collected Data'!L128)),"",('2. Collected Data'!L128+'2. Collected Data'!L28)/2)</f>
        <v>17</v>
      </c>
      <c r="I28" s="150">
        <f>IF(OR(ISBLANK('2. Collected Data'!M28),ISBLANK('2. Collected Data'!M128)),"",('2. Collected Data'!M128+'2. Collected Data'!M28)/2)</f>
        <v>892</v>
      </c>
      <c r="J28" s="150">
        <f>IF(OR(ISBLANK('2. Collected Data'!N28),ISBLANK('2. Collected Data'!N128)),"",('2. Collected Data'!N128+'2. Collected Data'!N28)/2)</f>
        <v>892</v>
      </c>
      <c r="K28" s="150">
        <f>IF(OR(ISBLANK('2. Collected Data'!O28),ISBLANK('2. Collected Data'!O128)),"",('2. Collected Data'!O128+'2. Collected Data'!O28)/2)</f>
        <v>892</v>
      </c>
      <c r="L28" s="150">
        <f>IF(OR(ISBLANK('2. Collected Data'!P28),ISBLANK('2. Collected Data'!P128)),"",('2. Collected Data'!P128+'2. Collected Data'!P28)/2)</f>
        <v>446</v>
      </c>
      <c r="M28" s="150">
        <f>IF(OR(ISBLANK('2. Collected Data'!Q28),ISBLANK('2. Collected Data'!Q128)),"",('2. Collected Data'!Q128+'2. Collected Data'!Q28)/2)</f>
        <v>0</v>
      </c>
      <c r="N28" s="150">
        <f>IF(OR(ISBLANK('2. Collected Data'!R28),ISBLANK('2. Collected Data'!R128)),"",('2. Collected Data'!R128+'2. Collected Data'!R28)/2)</f>
        <v>0</v>
      </c>
      <c r="O28" s="150">
        <f>IF(OR(ISBLANK('2. Collected Data'!S28),ISBLANK('2. Collected Data'!S128)),"",('2. Collected Data'!S128+'2. Collected Data'!S28)/2)</f>
        <v>0</v>
      </c>
      <c r="P28" s="150">
        <f>IF(OR(ISBLANK('2. Collected Data'!T28),ISBLANK('2. Collected Data'!T128)),"",('2. Collected Data'!T128+'2. Collected Data'!T28)/2)</f>
        <v>0</v>
      </c>
      <c r="Q28" s="150">
        <f>IF(OR(ISBLANK('2. Collected Data'!U28),ISBLANK('2. Collected Data'!U128)),"",('2. Collected Data'!U128+'2. Collected Data'!U28)/2)</f>
        <v>0</v>
      </c>
      <c r="R28" s="150">
        <f>IF(OR(ISBLANK('2. Collected Data'!V28),ISBLANK('2. Collected Data'!V128)),"",('2. Collected Data'!V128+'2. Collected Data'!V28)/2)</f>
        <v>0</v>
      </c>
      <c r="S28" s="150">
        <f>IF(OR(ISBLANK('2. Collected Data'!W28),ISBLANK('2. Collected Data'!W128)),"",('2. Collected Data'!W128+'2. Collected Data'!W28)/2)</f>
        <v>0</v>
      </c>
      <c r="T28" s="150">
        <f>IF(OR(ISBLANK('2. Collected Data'!X28),ISBLANK('2. Collected Data'!X128)),"",('2. Collected Data'!X128+'2. Collected Data'!X28)/2)</f>
        <v>0</v>
      </c>
      <c r="U28" s="150">
        <f>IF(OR(ISBLANK('2. Collected Data'!Y28),ISBLANK('2. Collected Data'!Y128)),"",('2. Collected Data'!Y128+'2. Collected Data'!Y28)/2)</f>
        <v>1087</v>
      </c>
      <c r="V28" s="150">
        <f>IF(OR(ISBLANK('2. Collected Data'!Z28),ISBLANK('2. Collected Data'!Z128)),"",('2. Collected Data'!Z128+'2. Collected Data'!Z28)/2)</f>
        <v>489</v>
      </c>
      <c r="W28" s="246">
        <f>IF(OR(ISBLANK('2. Collected Data'!AA28),ISBLANK('2. Collected Data'!AA128)),"",('2. Collected Data'!AA128+'2. Collected Data'!AA28)/2)</f>
        <v>0.97499999999999998</v>
      </c>
      <c r="X28" s="246">
        <f>IF(OR(ISBLANK('2. Collected Data'!AB28),ISBLANK('2. Collected Data'!AB128)),"",('2. Collected Data'!AB128+'2. Collected Data'!AB28)/2)</f>
        <v>0</v>
      </c>
      <c r="Y28" s="246">
        <f>IF(OR(ISBLANK('2. Collected Data'!AC28),ISBLANK('2. Collected Data'!AC128)),"",('2. Collected Data'!AC128+'2. Collected Data'!AC28)/2)</f>
        <v>2.5000000000000001E-2</v>
      </c>
      <c r="Z28" s="150">
        <f>IF(OR(ISBLANK('2. Collected Data'!AD28),ISBLANK('2. Collected Data'!AD128)),"",('2. Collected Data'!AD128+'2. Collected Data'!AD28)/2)</f>
        <v>115</v>
      </c>
      <c r="AA28" s="150">
        <f>IF(OR(ISBLANK('2. Collected Data'!AE28),ISBLANK('2. Collected Data'!AE128)),"",('2. Collected Data'!AE128+'2. Collected Data'!AE28)/2)</f>
        <v>221825</v>
      </c>
      <c r="AB28" s="150">
        <f>IF(OR(ISBLANK('2. Collected Data'!AF28),ISBLANK('2. Collected Data'!AF128)),"",('2. Collected Data'!AF128+'2. Collected Data'!AF28)/2)</f>
        <v>109</v>
      </c>
      <c r="AC28" s="152">
        <f>IF(OR(ISBLANK('2. Collected Data'!AG28),ISBLANK('2. Collected Data'!AG128)),"",('2. Collected Data'!AG128+'2. Collected Data'!AG28)/2)</f>
        <v>1572500</v>
      </c>
      <c r="AD28" s="153"/>
      <c r="AE28" s="154">
        <f>IF(OR(ISBLANK('2. Collected Data'!AI28),ISBLANK('2. Collected Data'!AI128)),"",('2. Collected Data'!AI128+'2. Collected Data'!AI28)/2)</f>
        <v>135310</v>
      </c>
      <c r="AF28" s="150">
        <f>IF(OR(ISBLANK('2. Collected Data'!AJ28),ISBLANK('2. Collected Data'!AJ128)),"",('2. Collected Data'!AJ128+'2. Collected Data'!AJ28)/2)</f>
        <v>1877</v>
      </c>
      <c r="AG28" s="150">
        <f>IF(OR(ISBLANK('2. Collected Data'!AK28),ISBLANK('2. Collected Data'!AK128)),"",('2. Collected Data'!AK128+'2. Collected Data'!AK28)/2)</f>
        <v>0</v>
      </c>
      <c r="AH28" s="150">
        <f>IF(OR(ISBLANK('2. Collected Data'!AL28),ISBLANK('2. Collected Data'!AL128)),"",('2. Collected Data'!AL128+'2. Collected Data'!AL28)/2)</f>
        <v>18754</v>
      </c>
      <c r="AI28" s="150">
        <f>IF(OR(ISBLANK('2. Collected Data'!AM28),ISBLANK('2. Collected Data'!AM128)),"",('2. Collected Data'!AM128+'2. Collected Data'!AM28)/2)</f>
        <v>0</v>
      </c>
      <c r="AJ28" s="155"/>
      <c r="AK28" s="150">
        <f>IF(OR(ISBLANK('2. Collected Data'!AO28),ISBLANK('2. Collected Data'!AO128)),"",('2. Collected Data'!AO128+'2. Collected Data'!AO28)/2)</f>
        <v>19423535.5</v>
      </c>
      <c r="AL28" s="150">
        <f>IF(OR(ISBLANK('2. Collected Data'!AP28),ISBLANK('2. Collected Data'!AP128)),"",('2. Collected Data'!AP128+'2. Collected Data'!AP28)/2)</f>
        <v>40388</v>
      </c>
      <c r="AM28" s="150">
        <f>IF(OR(ISBLANK('2. Collected Data'!AQ28),ISBLANK('2. Collected Data'!AQ128)),"",('2. Collected Data'!AQ128+'2. Collected Data'!AQ28)/2)</f>
        <v>0</v>
      </c>
      <c r="AN28" s="150">
        <f>IF(OR(ISBLANK('2. Collected Data'!AR28),ISBLANK('2. Collected Data'!AR128)),"",('2. Collected Data'!AR128+'2. Collected Data'!AR28)/2)</f>
        <v>0</v>
      </c>
      <c r="AO28" s="150">
        <f>IF(OR(ISBLANK('2. Collected Data'!AS28),ISBLANK('2. Collected Data'!AS128)),"",('2. Collected Data'!AS128+'2. Collected Data'!AS28)/2)</f>
        <v>0</v>
      </c>
      <c r="AP28" s="150">
        <f>IF(OR(ISBLANK('2. Collected Data'!AT28),ISBLANK('2. Collected Data'!AT128)),"",('2. Collected Data'!AT128+'2. Collected Data'!AT28)/2)</f>
        <v>0</v>
      </c>
      <c r="AQ28" s="152">
        <f>IF(OR(ISBLANK('2. Collected Data'!AU28),ISBLANK('2. Collected Data'!AU128)),"",('2. Collected Data'!AU128+'2. Collected Data'!AU28)/2)</f>
        <v>0</v>
      </c>
      <c r="AR28" s="153" t="str">
        <f>IF(OR(ISBLANK('2. Collected Data'!AV28),ISBLANK('2. Collected Data'!AV128)),"",('2. Collected Data'!AV128-'2. Collected Data'!AV28))</f>
        <v/>
      </c>
      <c r="AS28" s="246">
        <f>IF(OR(ISBLANK('2. Collected Data'!AW28),ISBLANK('2. Collected Data'!AW128)),"",('2. Collected Data'!AW128+'2. Collected Data'!AW28)/2)</f>
        <v>1</v>
      </c>
      <c r="AT28" s="246">
        <f>IF(OR(ISBLANK('2. Collected Data'!AX28),ISBLANK('2. Collected Data'!AX128)),"",('2. Collected Data'!AX128+'2. Collected Data'!AX28)/2)</f>
        <v>0</v>
      </c>
      <c r="AU28" s="156"/>
      <c r="AV28" s="157"/>
      <c r="AW28" s="153"/>
      <c r="AX28" s="158">
        <f>IF(OR(ISBLANK('2. Collected Data'!BB28),ISBLANK('2. Collected Data'!BB128)),"",('2. Collected Data'!BB128+'2. Collected Data'!BB28)/2)</f>
        <v>73.515000000000001</v>
      </c>
      <c r="AY28" s="159">
        <f>IF(OR(ISBLANK('2. Collected Data'!BC28),ISBLANK('2. Collected Data'!BC128)),"",('2. Collected Data'!BC128+'2. Collected Data'!BC28)/2)</f>
        <v>11823183.5</v>
      </c>
      <c r="AZ28" s="159">
        <f>IF(OR(ISBLANK('2. Collected Data'!BD28),ISBLANK('2. Collected Data'!BD128)),"",('2. Collected Data'!BD128+'2. Collected Data'!BD28)/2)</f>
        <v>5731196.5</v>
      </c>
      <c r="BA28" s="159">
        <f>IF(OR(ISBLANK('2. Collected Data'!BE28),ISBLANK('2. Collected Data'!BE128)),"",('2. Collected Data'!BE128+'2. Collected Data'!BE28)/2)</f>
        <v>10465768</v>
      </c>
      <c r="BB28" s="159">
        <f>IF(OR(ISBLANK('2. Collected Data'!BF28),ISBLANK('2. Collected Data'!BF128)),"",('2. Collected Data'!BF128+'2. Collected Data'!BF28)/2)</f>
        <v>28420148</v>
      </c>
      <c r="BC28" s="156"/>
      <c r="BD28" s="158" t="str">
        <f>IF(OR(ISBLANK('2. Collected Data'!BH28),ISBLANK('2. Collected Data'!BH128)),"",('2. Collected Data'!BH128+'2. Collected Data'!BH28)/2)</f>
        <v/>
      </c>
      <c r="BE28" s="150"/>
      <c r="BF28" s="156"/>
    </row>
    <row r="29" spans="1:58" s="237" customFormat="1" ht="11.25" customHeight="1" x14ac:dyDescent="0.15">
      <c r="A29" s="100" t="s">
        <v>109</v>
      </c>
      <c r="B29" s="231"/>
      <c r="C29" s="57">
        <f>IF(OR(ISBLANK('2. Collected Data'!G29),ISBLANK('2. Collected Data'!G129)),"",('2. Collected Data'!G129+'2. Collected Data'!G29)/2)</f>
        <v>25300</v>
      </c>
      <c r="D29" s="52">
        <f>IF(OR(ISBLANK('2. Collected Data'!H29),ISBLANK('2. Collected Data'!H129)),"",('2. Collected Data'!H129+'2. Collected Data'!H29)/2)</f>
        <v>10000</v>
      </c>
      <c r="E29" s="52">
        <f>IF(OR(ISBLANK('2. Collected Data'!I29),ISBLANK('2. Collected Data'!I129)),"",('2. Collected Data'!I129+'2. Collected Data'!I29)/2)</f>
        <v>591</v>
      </c>
      <c r="F29" s="52">
        <f>IF(OR(ISBLANK('2. Collected Data'!J29),ISBLANK('2. Collected Data'!J129)),"",('2. Collected Data'!J129+'2. Collected Data'!J29)/2)</f>
        <v>113.5</v>
      </c>
      <c r="G29" s="52">
        <f>IF(OR(ISBLANK('2. Collected Data'!K29),ISBLANK('2. Collected Data'!K129)),"",('2. Collected Data'!K129+'2. Collected Data'!K29)/2)</f>
        <v>4</v>
      </c>
      <c r="H29" s="52">
        <f>IF(OR(ISBLANK('2. Collected Data'!L29),ISBLANK('2. Collected Data'!L129)),"",('2. Collected Data'!L129+'2. Collected Data'!L29)/2)</f>
        <v>2</v>
      </c>
      <c r="I29" s="52">
        <f>IF(OR(ISBLANK('2. Collected Data'!M29),ISBLANK('2. Collected Data'!M129)),"",('2. Collected Data'!M129+'2. Collected Data'!M29)/2)</f>
        <v>300</v>
      </c>
      <c r="J29" s="52">
        <f>IF(OR(ISBLANK('2. Collected Data'!N29),ISBLANK('2. Collected Data'!N129)),"",('2. Collected Data'!N129+'2. Collected Data'!N29)/2)</f>
        <v>0</v>
      </c>
      <c r="K29" s="52">
        <f>IF(OR(ISBLANK('2. Collected Data'!O29),ISBLANK('2. Collected Data'!O129)),"",('2. Collected Data'!O129+'2. Collected Data'!O29)/2)</f>
        <v>591</v>
      </c>
      <c r="L29" s="52">
        <f>IF(OR(ISBLANK('2. Collected Data'!P29),ISBLANK('2. Collected Data'!P129)),"",('2. Collected Data'!P129+'2. Collected Data'!P29)/2)</f>
        <v>0</v>
      </c>
      <c r="M29" s="52" t="str">
        <f>IF(OR(ISBLANK('2. Collected Data'!Q29),ISBLANK('2. Collected Data'!Q129)),"",('2. Collected Data'!Q129+'2. Collected Data'!Q29)/2)</f>
        <v/>
      </c>
      <c r="N29" s="52" t="str">
        <f>IF(OR(ISBLANK('2. Collected Data'!R29),ISBLANK('2. Collected Data'!R129)),"",('2. Collected Data'!R129+'2. Collected Data'!R29)/2)</f>
        <v/>
      </c>
      <c r="O29" s="52" t="str">
        <f>IF(OR(ISBLANK('2. Collected Data'!S29),ISBLANK('2. Collected Data'!S129)),"",('2. Collected Data'!S129+'2. Collected Data'!S29)/2)</f>
        <v/>
      </c>
      <c r="P29" s="52" t="str">
        <f>IF(OR(ISBLANK('2. Collected Data'!T29),ISBLANK('2. Collected Data'!T129)),"",('2. Collected Data'!T129+'2. Collected Data'!T29)/2)</f>
        <v/>
      </c>
      <c r="Q29" s="52" t="str">
        <f>IF(OR(ISBLANK('2. Collected Data'!U29),ISBLANK('2. Collected Data'!U129)),"",('2. Collected Data'!U129+'2. Collected Data'!U29)/2)</f>
        <v/>
      </c>
      <c r="R29" s="52" t="str">
        <f>IF(OR(ISBLANK('2. Collected Data'!V29),ISBLANK('2. Collected Data'!V129)),"",('2. Collected Data'!V129+'2. Collected Data'!V29)/2)</f>
        <v/>
      </c>
      <c r="S29" s="52" t="str">
        <f>IF(OR(ISBLANK('2. Collected Data'!W29),ISBLANK('2. Collected Data'!W129)),"",('2. Collected Data'!W129+'2. Collected Data'!W29)/2)</f>
        <v/>
      </c>
      <c r="T29" s="52" t="str">
        <f>IF(OR(ISBLANK('2. Collected Data'!X29),ISBLANK('2. Collected Data'!X129)),"",('2. Collected Data'!X129+'2. Collected Data'!X29)/2)</f>
        <v/>
      </c>
      <c r="U29" s="52">
        <f>IF(OR(ISBLANK('2. Collected Data'!Y29),ISBLANK('2. Collected Data'!Y129)),"",('2. Collected Data'!Y129+'2. Collected Data'!Y29)/2)</f>
        <v>1250</v>
      </c>
      <c r="V29" s="52">
        <f>IF(OR(ISBLANK('2. Collected Data'!Z29),ISBLANK('2. Collected Data'!Z129)),"",('2. Collected Data'!Z129+'2. Collected Data'!Z29)/2)</f>
        <v>12.5</v>
      </c>
      <c r="W29" s="245">
        <f>IF(OR(ISBLANK('2. Collected Data'!AA29),ISBLANK('2. Collected Data'!AA129)),"",('2. Collected Data'!AA129+'2. Collected Data'!AA29)/2)</f>
        <v>1</v>
      </c>
      <c r="X29" s="245">
        <f>IF(OR(ISBLANK('2. Collected Data'!AB29),ISBLANK('2. Collected Data'!AB129)),"",('2. Collected Data'!AB129+'2. Collected Data'!AB29)/2)</f>
        <v>0</v>
      </c>
      <c r="Y29" s="245">
        <f>IF(OR(ISBLANK('2. Collected Data'!AC29),ISBLANK('2. Collected Data'!AC129)),"",('2. Collected Data'!AC129+'2. Collected Data'!AC29)/2)</f>
        <v>0</v>
      </c>
      <c r="Z29" s="52">
        <f>IF(OR(ISBLANK('2. Collected Data'!AD29),ISBLANK('2. Collected Data'!AD129)),"",('2. Collected Data'!AD129+'2. Collected Data'!AD29)/2)</f>
        <v>243</v>
      </c>
      <c r="AA29" s="52">
        <f>IF(OR(ISBLANK('2. Collected Data'!AE29),ISBLANK('2. Collected Data'!AE129)),"",('2. Collected Data'!AE129+'2. Collected Data'!AE29)/2)</f>
        <v>200000</v>
      </c>
      <c r="AB29" s="52">
        <f>IF(OR(ISBLANK('2. Collected Data'!AF29),ISBLANK('2. Collected Data'!AF129)),"",('2. Collected Data'!AF129+'2. Collected Data'!AF29)/2)</f>
        <v>122.5</v>
      </c>
      <c r="AC29" s="95">
        <f>IF(OR(ISBLANK('2. Collected Data'!AG29),ISBLANK('2. Collected Data'!AG129)),"",('2. Collected Data'!AG129+'2. Collected Data'!AG29)/2)</f>
        <v>1650000</v>
      </c>
      <c r="AD29" s="99"/>
      <c r="AE29" s="141">
        <f>IF(OR(ISBLANK('2. Collected Data'!AI29),ISBLANK('2. Collected Data'!AI129)),"",('2. Collected Data'!AI129+'2. Collected Data'!AI29)/2)</f>
        <v>82000</v>
      </c>
      <c r="AF29" s="52">
        <f>IF(OR(ISBLANK('2. Collected Data'!AJ29),ISBLANK('2. Collected Data'!AJ129)),"",('2. Collected Data'!AJ129+'2. Collected Data'!AJ29)/2)</f>
        <v>0</v>
      </c>
      <c r="AG29" s="52">
        <f>IF(OR(ISBLANK('2. Collected Data'!AK29),ISBLANK('2. Collected Data'!AK129)),"",('2. Collected Data'!AK129+'2. Collected Data'!AK29)/2)</f>
        <v>0</v>
      </c>
      <c r="AH29" s="52">
        <f>IF(OR(ISBLANK('2. Collected Data'!AL29),ISBLANK('2. Collected Data'!AL129)),"",('2. Collected Data'!AL129+'2. Collected Data'!AL29)/2)</f>
        <v>36500</v>
      </c>
      <c r="AI29" s="52" t="str">
        <f>IF(OR(ISBLANK('2. Collected Data'!AM29),ISBLANK('2. Collected Data'!AM129)),"",('2. Collected Data'!AM129+'2. Collected Data'!AM29)/2)</f>
        <v/>
      </c>
      <c r="AJ29" s="142"/>
      <c r="AK29" s="52">
        <f>IF(OR(ISBLANK('2. Collected Data'!AO29),ISBLANK('2. Collected Data'!AO129)),"",('2. Collected Data'!AO129+'2. Collected Data'!AO29)/2)</f>
        <v>3775000</v>
      </c>
      <c r="AL29" s="52">
        <f>IF(OR(ISBLANK('2. Collected Data'!AP29),ISBLANK('2. Collected Data'!AP129)),"",('2. Collected Data'!AP129+'2. Collected Data'!AP29)/2)</f>
        <v>0</v>
      </c>
      <c r="AM29" s="52">
        <f>IF(OR(ISBLANK('2. Collected Data'!AQ29),ISBLANK('2. Collected Data'!AQ129)),"",('2. Collected Data'!AQ129+'2. Collected Data'!AQ29)/2)</f>
        <v>24500</v>
      </c>
      <c r="AN29" s="52">
        <f>IF(OR(ISBLANK('2. Collected Data'!AR29),ISBLANK('2. Collected Data'!AR129)),"",('2. Collected Data'!AR129+'2. Collected Data'!AR29)/2)</f>
        <v>0</v>
      </c>
      <c r="AO29" s="52">
        <f>IF(OR(ISBLANK('2. Collected Data'!AS29),ISBLANK('2. Collected Data'!AS129)),"",('2. Collected Data'!AS129+'2. Collected Data'!AS29)/2)</f>
        <v>0</v>
      </c>
      <c r="AP29" s="52">
        <f>IF(OR(ISBLANK('2. Collected Data'!AT29),ISBLANK('2. Collected Data'!AT129)),"",('2. Collected Data'!AT129+'2. Collected Data'!AT29)/2)</f>
        <v>2500</v>
      </c>
      <c r="AQ29" s="95">
        <f>IF(OR(ISBLANK('2. Collected Data'!AU29),ISBLANK('2. Collected Data'!AU129)),"",('2. Collected Data'!AU129+'2. Collected Data'!AU29)/2)</f>
        <v>0</v>
      </c>
      <c r="AR29" s="99" t="str">
        <f>IF(OR(ISBLANK('2. Collected Data'!AV29),ISBLANK('2. Collected Data'!AV129)),"",('2. Collected Data'!AV129-'2. Collected Data'!AV29))</f>
        <v/>
      </c>
      <c r="AS29" s="245">
        <f>IF(OR(ISBLANK('2. Collected Data'!AW29),ISBLANK('2. Collected Data'!AW129)),"",('2. Collected Data'!AW129+'2. Collected Data'!AW29)/2)</f>
        <v>0.995</v>
      </c>
      <c r="AT29" s="245">
        <f>IF(OR(ISBLANK('2. Collected Data'!AX29),ISBLANK('2. Collected Data'!AX129)),"",('2. Collected Data'!AX129+'2. Collected Data'!AX29)/2)</f>
        <v>5.0000000000000001E-3</v>
      </c>
      <c r="AU29" s="55"/>
      <c r="AV29" s="102"/>
      <c r="AW29" s="99"/>
      <c r="AX29" s="87">
        <f>IF(OR(ISBLANK('2. Collected Data'!BB29),ISBLANK('2. Collected Data'!BB129)),"",('2. Collected Data'!BB129+'2. Collected Data'!BB29)/2)</f>
        <v>49.93</v>
      </c>
      <c r="AY29" s="83">
        <f>IF(OR(ISBLANK('2. Collected Data'!BC29),ISBLANK('2. Collected Data'!BC129)),"",('2. Collected Data'!BC129+'2. Collected Data'!BC29)/2)</f>
        <v>6028000</v>
      </c>
      <c r="AZ29" s="83">
        <f>IF(OR(ISBLANK('2. Collected Data'!BD29),ISBLANK('2. Collected Data'!BD129)),"",('2. Collected Data'!BD129+'2. Collected Data'!BD29)/2)</f>
        <v>4799500</v>
      </c>
      <c r="BA29" s="83">
        <f>IF(OR(ISBLANK('2. Collected Data'!BE29),ISBLANK('2. Collected Data'!BE129)),"",('2. Collected Data'!BE129+'2. Collected Data'!BE29)/2)</f>
        <v>4091500</v>
      </c>
      <c r="BB29" s="83">
        <f>IF(OR(ISBLANK('2. Collected Data'!BF29),ISBLANK('2. Collected Data'!BF129)),"",('2. Collected Data'!BF129+'2. Collected Data'!BF29)/2)</f>
        <v>14825500</v>
      </c>
      <c r="BC29" s="55"/>
      <c r="BD29" s="87" t="str">
        <f>IF(OR(ISBLANK('2. Collected Data'!BH29),ISBLANK('2. Collected Data'!BH129)),"",('2. Collected Data'!BH129+'2. Collected Data'!BH29)/2)</f>
        <v/>
      </c>
      <c r="BE29" s="150"/>
      <c r="BF29" s="55"/>
    </row>
    <row r="30" spans="1:58" s="237" customFormat="1" ht="11.25" customHeight="1" x14ac:dyDescent="0.15">
      <c r="A30" s="100" t="s">
        <v>354</v>
      </c>
      <c r="B30" s="231"/>
      <c r="C30" s="57" t="str">
        <f>IF(OR(ISBLANK('2. Collected Data'!G30),ISBLANK('2. Collected Data'!G130)),"",('2. Collected Data'!G130+'2. Collected Data'!G30)/2)</f>
        <v/>
      </c>
      <c r="D30" s="52" t="str">
        <f>IF(OR(ISBLANK('2. Collected Data'!H30),ISBLANK('2. Collected Data'!H130)),"",('2. Collected Data'!H130+'2. Collected Data'!H30)/2)</f>
        <v/>
      </c>
      <c r="E30" s="52" t="str">
        <f>IF(OR(ISBLANK('2. Collected Data'!I30),ISBLANK('2. Collected Data'!I130)),"",('2. Collected Data'!I130+'2. Collected Data'!I30)/2)</f>
        <v/>
      </c>
      <c r="F30" s="52" t="str">
        <f>IF(OR(ISBLANK('2. Collected Data'!J30),ISBLANK('2. Collected Data'!J130)),"",('2. Collected Data'!J130+'2. Collected Data'!J30)/2)</f>
        <v/>
      </c>
      <c r="G30" s="52" t="str">
        <f>IF(OR(ISBLANK('2. Collected Data'!K30),ISBLANK('2. Collected Data'!K130)),"",('2. Collected Data'!K130+'2. Collected Data'!K30)/2)</f>
        <v/>
      </c>
      <c r="H30" s="52" t="str">
        <f>IF(OR(ISBLANK('2. Collected Data'!L30),ISBLANK('2. Collected Data'!L130)),"",('2. Collected Data'!L130+'2. Collected Data'!L30)/2)</f>
        <v/>
      </c>
      <c r="I30" s="52" t="str">
        <f>IF(OR(ISBLANK('2. Collected Data'!M30),ISBLANK('2. Collected Data'!M130)),"",('2. Collected Data'!M130+'2. Collected Data'!M30)/2)</f>
        <v/>
      </c>
      <c r="J30" s="52" t="str">
        <f>IF(OR(ISBLANK('2. Collected Data'!N30),ISBLANK('2. Collected Data'!N130)),"",('2. Collected Data'!N130+'2. Collected Data'!N30)/2)</f>
        <v/>
      </c>
      <c r="K30" s="52" t="str">
        <f>IF(OR(ISBLANK('2. Collected Data'!O30),ISBLANK('2. Collected Data'!O130)),"",('2. Collected Data'!O130+'2. Collected Data'!O30)/2)</f>
        <v/>
      </c>
      <c r="L30" s="52" t="str">
        <f>IF(OR(ISBLANK('2. Collected Data'!P30),ISBLANK('2. Collected Data'!P130)),"",('2. Collected Data'!P130+'2. Collected Data'!P30)/2)</f>
        <v/>
      </c>
      <c r="M30" s="52" t="str">
        <f>IF(OR(ISBLANK('2. Collected Data'!Q30),ISBLANK('2. Collected Data'!Q130)),"",('2. Collected Data'!Q130+'2. Collected Data'!Q30)/2)</f>
        <v/>
      </c>
      <c r="N30" s="52" t="str">
        <f>IF(OR(ISBLANK('2. Collected Data'!R30),ISBLANK('2. Collected Data'!R130)),"",('2. Collected Data'!R130+'2. Collected Data'!R30)/2)</f>
        <v/>
      </c>
      <c r="O30" s="52" t="str">
        <f>IF(OR(ISBLANK('2. Collected Data'!S30),ISBLANK('2. Collected Data'!S130)),"",('2. Collected Data'!S130+'2. Collected Data'!S30)/2)</f>
        <v/>
      </c>
      <c r="P30" s="52" t="str">
        <f>IF(OR(ISBLANK('2. Collected Data'!T30),ISBLANK('2. Collected Data'!T130)),"",('2. Collected Data'!T130+'2. Collected Data'!T30)/2)</f>
        <v/>
      </c>
      <c r="Q30" s="52" t="str">
        <f>IF(OR(ISBLANK('2. Collected Data'!U30),ISBLANK('2. Collected Data'!U130)),"",('2. Collected Data'!U130+'2. Collected Data'!U30)/2)</f>
        <v/>
      </c>
      <c r="R30" s="52" t="str">
        <f>IF(OR(ISBLANK('2. Collected Data'!V30),ISBLANK('2. Collected Data'!V130)),"",('2. Collected Data'!V130+'2. Collected Data'!V30)/2)</f>
        <v/>
      </c>
      <c r="S30" s="52" t="str">
        <f>IF(OR(ISBLANK('2. Collected Data'!W30),ISBLANK('2. Collected Data'!W130)),"",('2. Collected Data'!W130+'2. Collected Data'!W30)/2)</f>
        <v/>
      </c>
      <c r="T30" s="52" t="str">
        <f>IF(OR(ISBLANK('2. Collected Data'!X30),ISBLANK('2. Collected Data'!X130)),"",('2. Collected Data'!X130+'2. Collected Data'!X30)/2)</f>
        <v/>
      </c>
      <c r="U30" s="52" t="str">
        <f>IF(OR(ISBLANK('2. Collected Data'!Y30),ISBLANK('2. Collected Data'!Y130)),"",('2. Collected Data'!Y130+'2. Collected Data'!Y30)/2)</f>
        <v/>
      </c>
      <c r="V30" s="52" t="str">
        <f>IF(OR(ISBLANK('2. Collected Data'!Z30),ISBLANK('2. Collected Data'!Z130)),"",('2. Collected Data'!Z130+'2. Collected Data'!Z30)/2)</f>
        <v/>
      </c>
      <c r="W30" s="245" t="str">
        <f>IF(OR(ISBLANK('2. Collected Data'!AA30),ISBLANK('2. Collected Data'!AA130)),"",('2. Collected Data'!AA130+'2. Collected Data'!AA30)/2)</f>
        <v/>
      </c>
      <c r="X30" s="245" t="str">
        <f>IF(OR(ISBLANK('2. Collected Data'!AB30),ISBLANK('2. Collected Data'!AB130)),"",('2. Collected Data'!AB130+'2. Collected Data'!AB30)/2)</f>
        <v/>
      </c>
      <c r="Y30" s="245" t="str">
        <f>IF(OR(ISBLANK('2. Collected Data'!AC30),ISBLANK('2. Collected Data'!AC130)),"",('2. Collected Data'!AC130+'2. Collected Data'!AC30)/2)</f>
        <v/>
      </c>
      <c r="Z30" s="52" t="str">
        <f>IF(OR(ISBLANK('2. Collected Data'!AD30),ISBLANK('2. Collected Data'!AD130)),"",('2. Collected Data'!AD130+'2. Collected Data'!AD30)/2)</f>
        <v/>
      </c>
      <c r="AA30" s="52" t="str">
        <f>IF(OR(ISBLANK('2. Collected Data'!AE30),ISBLANK('2. Collected Data'!AE130)),"",('2. Collected Data'!AE130+'2. Collected Data'!AE30)/2)</f>
        <v/>
      </c>
      <c r="AB30" s="52" t="str">
        <f>IF(OR(ISBLANK('2. Collected Data'!AF30),ISBLANK('2. Collected Data'!AF130)),"",('2. Collected Data'!AF130+'2. Collected Data'!AF30)/2)</f>
        <v/>
      </c>
      <c r="AC30" s="95" t="str">
        <f>IF(OR(ISBLANK('2. Collected Data'!AG30),ISBLANK('2. Collected Data'!AG130)),"",('2. Collected Data'!AG130+'2. Collected Data'!AG30)/2)</f>
        <v/>
      </c>
      <c r="AD30" s="99"/>
      <c r="AE30" s="141" t="str">
        <f>IF(OR(ISBLANK('2. Collected Data'!AI30),ISBLANK('2. Collected Data'!AI130)),"",('2. Collected Data'!AI130+'2. Collected Data'!AI30)/2)</f>
        <v/>
      </c>
      <c r="AF30" s="52" t="str">
        <f>IF(OR(ISBLANK('2. Collected Data'!AJ30),ISBLANK('2. Collected Data'!AJ130)),"",('2. Collected Data'!AJ130+'2. Collected Data'!AJ30)/2)</f>
        <v/>
      </c>
      <c r="AG30" s="52" t="str">
        <f>IF(OR(ISBLANK('2. Collected Data'!AK30),ISBLANK('2. Collected Data'!AK130)),"",('2. Collected Data'!AK130+'2. Collected Data'!AK30)/2)</f>
        <v/>
      </c>
      <c r="AH30" s="52" t="str">
        <f>IF(OR(ISBLANK('2. Collected Data'!AL30),ISBLANK('2. Collected Data'!AL130)),"",('2. Collected Data'!AL130+'2. Collected Data'!AL30)/2)</f>
        <v/>
      </c>
      <c r="AI30" s="52" t="str">
        <f>IF(OR(ISBLANK('2. Collected Data'!AM30),ISBLANK('2. Collected Data'!AM130)),"",('2. Collected Data'!AM130+'2. Collected Data'!AM30)/2)</f>
        <v/>
      </c>
      <c r="AJ30" s="142"/>
      <c r="AK30" s="52" t="str">
        <f>IF(OR(ISBLANK('2. Collected Data'!AO30),ISBLANK('2. Collected Data'!AO130)),"",('2. Collected Data'!AO130+'2. Collected Data'!AO30)/2)</f>
        <v/>
      </c>
      <c r="AL30" s="52" t="str">
        <f>IF(OR(ISBLANK('2. Collected Data'!AP30),ISBLANK('2. Collected Data'!AP130)),"",('2. Collected Data'!AP130+'2. Collected Data'!AP30)/2)</f>
        <v/>
      </c>
      <c r="AM30" s="52" t="str">
        <f>IF(OR(ISBLANK('2. Collected Data'!AQ30),ISBLANK('2. Collected Data'!AQ130)),"",('2. Collected Data'!AQ130+'2. Collected Data'!AQ30)/2)</f>
        <v/>
      </c>
      <c r="AN30" s="52" t="str">
        <f>IF(OR(ISBLANK('2. Collected Data'!AR30),ISBLANK('2. Collected Data'!AR130)),"",('2. Collected Data'!AR130+'2. Collected Data'!AR30)/2)</f>
        <v/>
      </c>
      <c r="AO30" s="52" t="str">
        <f>IF(OR(ISBLANK('2. Collected Data'!AS30),ISBLANK('2. Collected Data'!AS130)),"",('2. Collected Data'!AS130+'2. Collected Data'!AS30)/2)</f>
        <v/>
      </c>
      <c r="AP30" s="52" t="str">
        <f>IF(OR(ISBLANK('2. Collected Data'!AT30),ISBLANK('2. Collected Data'!AT130)),"",('2. Collected Data'!AT130+'2. Collected Data'!AT30)/2)</f>
        <v/>
      </c>
      <c r="AQ30" s="95" t="str">
        <f>IF(OR(ISBLANK('2. Collected Data'!AU30),ISBLANK('2. Collected Data'!AU130)),"",('2. Collected Data'!AU130+'2. Collected Data'!AU30)/2)</f>
        <v/>
      </c>
      <c r="AR30" s="99" t="str">
        <f>IF(OR(ISBLANK('2. Collected Data'!AV30),ISBLANK('2. Collected Data'!AV130)),"",('2. Collected Data'!AV130-'2. Collected Data'!AV30))</f>
        <v/>
      </c>
      <c r="AS30" s="245" t="str">
        <f>IF(OR(ISBLANK('2. Collected Data'!AW30),ISBLANK('2. Collected Data'!AW130)),"",('2. Collected Data'!AW130+'2. Collected Data'!AW30)/2)</f>
        <v/>
      </c>
      <c r="AT30" s="245" t="str">
        <f>IF(OR(ISBLANK('2. Collected Data'!AX30),ISBLANK('2. Collected Data'!AX130)),"",('2. Collected Data'!AX130+'2. Collected Data'!AX30)/2)</f>
        <v/>
      </c>
      <c r="AU30" s="55"/>
      <c r="AV30" s="102"/>
      <c r="AW30" s="99"/>
      <c r="AX30" s="87" t="str">
        <f>IF(OR(ISBLANK('2. Collected Data'!BB30),ISBLANK('2. Collected Data'!BB130)),"",('2. Collected Data'!BB130+'2. Collected Data'!BB30)/2)</f>
        <v/>
      </c>
      <c r="AY30" s="83" t="str">
        <f>IF(OR(ISBLANK('2. Collected Data'!BC30),ISBLANK('2. Collected Data'!BC130)),"",('2. Collected Data'!BC130+'2. Collected Data'!BC30)/2)</f>
        <v/>
      </c>
      <c r="AZ30" s="83" t="str">
        <f>IF(OR(ISBLANK('2. Collected Data'!BD30),ISBLANK('2. Collected Data'!BD130)),"",('2. Collected Data'!BD130+'2. Collected Data'!BD30)/2)</f>
        <v/>
      </c>
      <c r="BA30" s="83" t="str">
        <f>IF(OR(ISBLANK('2. Collected Data'!BE30),ISBLANK('2. Collected Data'!BE130)),"",('2. Collected Data'!BE130+'2. Collected Data'!BE30)/2)</f>
        <v/>
      </c>
      <c r="BB30" s="83" t="str">
        <f>IF(OR(ISBLANK('2. Collected Data'!BF30),ISBLANK('2. Collected Data'!BF130)),"",('2. Collected Data'!BF130+'2. Collected Data'!BF30)/2)</f>
        <v/>
      </c>
      <c r="BC30" s="55"/>
      <c r="BD30" s="87" t="str">
        <f>IF(OR(ISBLANK('2. Collected Data'!BH30),ISBLANK('2. Collected Data'!BH130)),"",('2. Collected Data'!BH130+'2. Collected Data'!BH30)/2)</f>
        <v/>
      </c>
      <c r="BE30" s="150"/>
      <c r="BF30" s="55"/>
    </row>
    <row r="31" spans="1:58" s="56" customFormat="1" ht="11.25" customHeight="1" x14ac:dyDescent="0.15">
      <c r="A31" s="100" t="s">
        <v>53</v>
      </c>
      <c r="B31" s="231"/>
      <c r="C31" s="57" t="str">
        <f>IF(OR(ISBLANK('2. Collected Data'!G31),ISBLANK('2. Collected Data'!G131)),"",('2. Collected Data'!G131+'2. Collected Data'!G31)/2)</f>
        <v/>
      </c>
      <c r="D31" s="52" t="str">
        <f>IF(OR(ISBLANK('2. Collected Data'!H31),ISBLANK('2. Collected Data'!H131)),"",('2. Collected Data'!H131+'2. Collected Data'!H31)/2)</f>
        <v/>
      </c>
      <c r="E31" s="52" t="str">
        <f>IF(OR(ISBLANK('2. Collected Data'!I31),ISBLANK('2. Collected Data'!I131)),"",('2. Collected Data'!I131+'2. Collected Data'!I31)/2)</f>
        <v/>
      </c>
      <c r="F31" s="52" t="str">
        <f>IF(OR(ISBLANK('2. Collected Data'!J31),ISBLANK('2. Collected Data'!J131)),"",('2. Collected Data'!J131+'2. Collected Data'!J31)/2)</f>
        <v/>
      </c>
      <c r="G31" s="52" t="str">
        <f>IF(OR(ISBLANK('2. Collected Data'!K31),ISBLANK('2. Collected Data'!K131)),"",('2. Collected Data'!K131+'2. Collected Data'!K31)/2)</f>
        <v/>
      </c>
      <c r="H31" s="52" t="str">
        <f>IF(OR(ISBLANK('2. Collected Data'!L31),ISBLANK('2. Collected Data'!L131)),"",('2. Collected Data'!L131+'2. Collected Data'!L31)/2)</f>
        <v/>
      </c>
      <c r="I31" s="52" t="str">
        <f>IF(OR(ISBLANK('2. Collected Data'!M31),ISBLANK('2. Collected Data'!M131)),"",('2. Collected Data'!M131+'2. Collected Data'!M31)/2)</f>
        <v/>
      </c>
      <c r="J31" s="52" t="str">
        <f>IF(OR(ISBLANK('2. Collected Data'!N31),ISBLANK('2. Collected Data'!N131)),"",('2. Collected Data'!N131+'2. Collected Data'!N31)/2)</f>
        <v/>
      </c>
      <c r="K31" s="52" t="str">
        <f>IF(OR(ISBLANK('2. Collected Data'!O31),ISBLANK('2. Collected Data'!O131)),"",('2. Collected Data'!O131+'2. Collected Data'!O31)/2)</f>
        <v/>
      </c>
      <c r="L31" s="52" t="str">
        <f>IF(OR(ISBLANK('2. Collected Data'!P31),ISBLANK('2. Collected Data'!P131)),"",('2. Collected Data'!P131+'2. Collected Data'!P31)/2)</f>
        <v/>
      </c>
      <c r="M31" s="52" t="str">
        <f>IF(OR(ISBLANK('2. Collected Data'!Q31),ISBLANK('2. Collected Data'!Q131)),"",('2. Collected Data'!Q131+'2. Collected Data'!Q31)/2)</f>
        <v/>
      </c>
      <c r="N31" s="52" t="str">
        <f>IF(OR(ISBLANK('2. Collected Data'!R31),ISBLANK('2. Collected Data'!R131)),"",('2. Collected Data'!R131+'2. Collected Data'!R31)/2)</f>
        <v/>
      </c>
      <c r="O31" s="52" t="str">
        <f>IF(OR(ISBLANK('2. Collected Data'!S31),ISBLANK('2. Collected Data'!S131)),"",('2. Collected Data'!S131+'2. Collected Data'!S31)/2)</f>
        <v/>
      </c>
      <c r="P31" s="52" t="str">
        <f>IF(OR(ISBLANK('2. Collected Data'!T31),ISBLANK('2. Collected Data'!T131)),"",('2. Collected Data'!T131+'2. Collected Data'!T31)/2)</f>
        <v/>
      </c>
      <c r="Q31" s="52" t="str">
        <f>IF(OR(ISBLANK('2. Collected Data'!U31),ISBLANK('2. Collected Data'!U131)),"",('2. Collected Data'!U131+'2. Collected Data'!U31)/2)</f>
        <v/>
      </c>
      <c r="R31" s="52" t="str">
        <f>IF(OR(ISBLANK('2. Collected Data'!V31),ISBLANK('2. Collected Data'!V131)),"",('2. Collected Data'!V131+'2. Collected Data'!V31)/2)</f>
        <v/>
      </c>
      <c r="S31" s="52" t="str">
        <f>IF(OR(ISBLANK('2. Collected Data'!W31),ISBLANK('2. Collected Data'!W131)),"",('2. Collected Data'!W131+'2. Collected Data'!W31)/2)</f>
        <v/>
      </c>
      <c r="T31" s="52" t="str">
        <f>IF(OR(ISBLANK('2. Collected Data'!X31),ISBLANK('2. Collected Data'!X131)),"",('2. Collected Data'!X131+'2. Collected Data'!X31)/2)</f>
        <v/>
      </c>
      <c r="U31" s="52" t="str">
        <f>IF(OR(ISBLANK('2. Collected Data'!Y31),ISBLANK('2. Collected Data'!Y131)),"",('2. Collected Data'!Y131+'2. Collected Data'!Y31)/2)</f>
        <v/>
      </c>
      <c r="V31" s="52" t="str">
        <f>IF(OR(ISBLANK('2. Collected Data'!Z31),ISBLANK('2. Collected Data'!Z131)),"",('2. Collected Data'!Z131+'2. Collected Data'!Z31)/2)</f>
        <v/>
      </c>
      <c r="W31" s="245" t="str">
        <f>IF(OR(ISBLANK('2. Collected Data'!AA31),ISBLANK('2. Collected Data'!AA131)),"",('2. Collected Data'!AA131+'2. Collected Data'!AA31)/2)</f>
        <v/>
      </c>
      <c r="X31" s="245" t="str">
        <f>IF(OR(ISBLANK('2. Collected Data'!AB31),ISBLANK('2. Collected Data'!AB131)),"",('2. Collected Data'!AB131+'2. Collected Data'!AB31)/2)</f>
        <v/>
      </c>
      <c r="Y31" s="245" t="str">
        <f>IF(OR(ISBLANK('2. Collected Data'!AC31),ISBLANK('2. Collected Data'!AC131)),"",('2. Collected Data'!AC131+'2. Collected Data'!AC31)/2)</f>
        <v/>
      </c>
      <c r="Z31" s="52" t="str">
        <f>IF(OR(ISBLANK('2. Collected Data'!AD31),ISBLANK('2. Collected Data'!AD131)),"",('2. Collected Data'!AD131+'2. Collected Data'!AD31)/2)</f>
        <v/>
      </c>
      <c r="AA31" s="52" t="str">
        <f>IF(OR(ISBLANK('2. Collected Data'!AE31),ISBLANK('2. Collected Data'!AE131)),"",('2. Collected Data'!AE131+'2. Collected Data'!AE31)/2)</f>
        <v/>
      </c>
      <c r="AB31" s="52" t="str">
        <f>IF(OR(ISBLANK('2. Collected Data'!AF31),ISBLANK('2. Collected Data'!AF131)),"",('2. Collected Data'!AF131+'2. Collected Data'!AF31)/2)</f>
        <v/>
      </c>
      <c r="AC31" s="95" t="str">
        <f>IF(OR(ISBLANK('2. Collected Data'!AG31),ISBLANK('2. Collected Data'!AG131)),"",('2. Collected Data'!AG131+'2. Collected Data'!AG31)/2)</f>
        <v/>
      </c>
      <c r="AD31" s="99"/>
      <c r="AE31" s="141" t="str">
        <f>IF(OR(ISBLANK('2. Collected Data'!AI31),ISBLANK('2. Collected Data'!AI131)),"",('2. Collected Data'!AI131+'2. Collected Data'!AI31)/2)</f>
        <v/>
      </c>
      <c r="AF31" s="52" t="str">
        <f>IF(OR(ISBLANK('2. Collected Data'!AJ31),ISBLANK('2. Collected Data'!AJ131)),"",('2. Collected Data'!AJ131+'2. Collected Data'!AJ31)/2)</f>
        <v/>
      </c>
      <c r="AG31" s="52" t="str">
        <f>IF(OR(ISBLANK('2. Collected Data'!AK31),ISBLANK('2. Collected Data'!AK131)),"",('2. Collected Data'!AK131+'2. Collected Data'!AK31)/2)</f>
        <v/>
      </c>
      <c r="AH31" s="52" t="str">
        <f>IF(OR(ISBLANK('2. Collected Data'!AL31),ISBLANK('2. Collected Data'!AL131)),"",('2. Collected Data'!AL131+'2. Collected Data'!AL31)/2)</f>
        <v/>
      </c>
      <c r="AI31" s="52" t="str">
        <f>IF(OR(ISBLANK('2. Collected Data'!AM31),ISBLANK('2. Collected Data'!AM131)),"",('2. Collected Data'!AM131+'2. Collected Data'!AM31)/2)</f>
        <v/>
      </c>
      <c r="AJ31" s="142"/>
      <c r="AK31" s="52" t="str">
        <f>IF(OR(ISBLANK('2. Collected Data'!AO31),ISBLANK('2. Collected Data'!AO131)),"",('2. Collected Data'!AO131+'2. Collected Data'!AO31)/2)</f>
        <v/>
      </c>
      <c r="AL31" s="52" t="str">
        <f>IF(OR(ISBLANK('2. Collected Data'!AP31),ISBLANK('2. Collected Data'!AP131)),"",('2. Collected Data'!AP131+'2. Collected Data'!AP31)/2)</f>
        <v/>
      </c>
      <c r="AM31" s="52" t="str">
        <f>IF(OR(ISBLANK('2. Collected Data'!AQ31),ISBLANK('2. Collected Data'!AQ131)),"",('2. Collected Data'!AQ131+'2. Collected Data'!AQ31)/2)</f>
        <v/>
      </c>
      <c r="AN31" s="52" t="str">
        <f>IF(OR(ISBLANK('2. Collected Data'!AR31),ISBLANK('2. Collected Data'!AR131)),"",('2. Collected Data'!AR131+'2. Collected Data'!AR31)/2)</f>
        <v/>
      </c>
      <c r="AO31" s="52" t="str">
        <f>IF(OR(ISBLANK('2. Collected Data'!AS31),ISBLANK('2. Collected Data'!AS131)),"",('2. Collected Data'!AS131+'2. Collected Data'!AS31)/2)</f>
        <v/>
      </c>
      <c r="AP31" s="52" t="str">
        <f>IF(OR(ISBLANK('2. Collected Data'!AT31),ISBLANK('2. Collected Data'!AT131)),"",('2. Collected Data'!AT131+'2. Collected Data'!AT31)/2)</f>
        <v/>
      </c>
      <c r="AQ31" s="95" t="str">
        <f>IF(OR(ISBLANK('2. Collected Data'!AU31),ISBLANK('2. Collected Data'!AU131)),"",('2. Collected Data'!AU131+'2. Collected Data'!AU31)/2)</f>
        <v/>
      </c>
      <c r="AR31" s="99" t="str">
        <f>IF(OR(ISBLANK('2. Collected Data'!AV31),ISBLANK('2. Collected Data'!AV131)),"",('2. Collected Data'!AV131-'2. Collected Data'!AV31))</f>
        <v/>
      </c>
      <c r="AS31" s="245" t="str">
        <f>IF(OR(ISBLANK('2. Collected Data'!AW31),ISBLANK('2. Collected Data'!AW131)),"",('2. Collected Data'!AW131+'2. Collected Data'!AW31)/2)</f>
        <v/>
      </c>
      <c r="AT31" s="245" t="str">
        <f>IF(OR(ISBLANK('2. Collected Data'!AX31),ISBLANK('2. Collected Data'!AX131)),"",('2. Collected Data'!AX131+'2. Collected Data'!AX31)/2)</f>
        <v/>
      </c>
      <c r="AU31" s="55"/>
      <c r="AV31" s="102"/>
      <c r="AW31" s="99"/>
      <c r="AX31" s="87" t="str">
        <f>IF(OR(ISBLANK('2. Collected Data'!BB31),ISBLANK('2. Collected Data'!BB131)),"",('2. Collected Data'!BB131+'2. Collected Data'!BB31)/2)</f>
        <v/>
      </c>
      <c r="AY31" s="83" t="str">
        <f>IF(OR(ISBLANK('2. Collected Data'!BC31),ISBLANK('2. Collected Data'!BC131)),"",('2. Collected Data'!BC131+'2. Collected Data'!BC31)/2)</f>
        <v/>
      </c>
      <c r="AZ31" s="83" t="str">
        <f>IF(OR(ISBLANK('2. Collected Data'!BD31),ISBLANK('2. Collected Data'!BD131)),"",('2. Collected Data'!BD131+'2. Collected Data'!BD31)/2)</f>
        <v/>
      </c>
      <c r="BA31" s="83" t="str">
        <f>IF(OR(ISBLANK('2. Collected Data'!BE31),ISBLANK('2. Collected Data'!BE131)),"",('2. Collected Data'!BE131+'2. Collected Data'!BE31)/2)</f>
        <v/>
      </c>
      <c r="BB31" s="83" t="str">
        <f>IF(OR(ISBLANK('2. Collected Data'!BF31),ISBLANK('2. Collected Data'!BF131)),"",('2. Collected Data'!BF131+'2. Collected Data'!BF31)/2)</f>
        <v/>
      </c>
      <c r="BC31" s="55"/>
      <c r="BD31" s="87" t="str">
        <f>IF(OR(ISBLANK('2. Collected Data'!BH31),ISBLANK('2. Collected Data'!BH131)),"",('2. Collected Data'!BH131+'2. Collected Data'!BH31)/2)</f>
        <v/>
      </c>
      <c r="BE31" s="150"/>
      <c r="BF31" s="55"/>
    </row>
    <row r="32" spans="1:58" s="237" customFormat="1" ht="11.25" customHeight="1" x14ac:dyDescent="0.15">
      <c r="A32" s="100" t="s">
        <v>137</v>
      </c>
      <c r="B32" s="231"/>
      <c r="C32" s="57">
        <f>IF(OR(ISBLANK('2. Collected Data'!G32),ISBLANK('2. Collected Data'!G132)),"",('2. Collected Data'!G132+'2. Collected Data'!G32)/2)</f>
        <v>8300</v>
      </c>
      <c r="D32" s="52">
        <f>IF(OR(ISBLANK('2. Collected Data'!H32),ISBLANK('2. Collected Data'!H132)),"",('2. Collected Data'!H132+'2. Collected Data'!H32)/2)</f>
        <v>4100</v>
      </c>
      <c r="E32" s="52">
        <f>IF(OR(ISBLANK('2. Collected Data'!I32),ISBLANK('2. Collected Data'!I132)),"",('2. Collected Data'!I132+'2. Collected Data'!I32)/2)</f>
        <v>401</v>
      </c>
      <c r="F32" s="52">
        <f>IF(OR(ISBLANK('2. Collected Data'!J32),ISBLANK('2. Collected Data'!J132)),"",('2. Collected Data'!J132+'2. Collected Data'!J32)/2)</f>
        <v>22</v>
      </c>
      <c r="G32" s="52">
        <f>IF(OR(ISBLANK('2. Collected Data'!K32),ISBLANK('2. Collected Data'!K132)),"",('2. Collected Data'!K132+'2. Collected Data'!K32)/2)</f>
        <v>12</v>
      </c>
      <c r="H32" s="52">
        <f>IF(OR(ISBLANK('2. Collected Data'!L32),ISBLANK('2. Collected Data'!L132)),"",('2. Collected Data'!L132+'2. Collected Data'!L32)/2)</f>
        <v>3</v>
      </c>
      <c r="I32" s="52">
        <f>IF(OR(ISBLANK('2. Collected Data'!M32),ISBLANK('2. Collected Data'!M132)),"",('2. Collected Data'!M132+'2. Collected Data'!M32)/2)</f>
        <v>430</v>
      </c>
      <c r="J32" s="52">
        <f>IF(OR(ISBLANK('2. Collected Data'!N32),ISBLANK('2. Collected Data'!N132)),"",('2. Collected Data'!N132+'2. Collected Data'!N32)/2)</f>
        <v>135</v>
      </c>
      <c r="K32" s="52">
        <f>IF(OR(ISBLANK('2. Collected Data'!O32),ISBLANK('2. Collected Data'!O132)),"",('2. Collected Data'!O132+'2. Collected Data'!O32)/2)</f>
        <v>200.5</v>
      </c>
      <c r="L32" s="52">
        <f>IF(OR(ISBLANK('2. Collected Data'!P32),ISBLANK('2. Collected Data'!P132)),"",('2. Collected Data'!P132+'2. Collected Data'!P32)/2)</f>
        <v>5</v>
      </c>
      <c r="M32" s="52">
        <f>IF(OR(ISBLANK('2. Collected Data'!Q32),ISBLANK('2. Collected Data'!Q132)),"",('2. Collected Data'!Q132+'2. Collected Data'!Q32)/2)</f>
        <v>22</v>
      </c>
      <c r="N32" s="52" t="str">
        <f>IF(OR(ISBLANK('2. Collected Data'!R32),ISBLANK('2. Collected Data'!R132)),"",('2. Collected Data'!R132+'2. Collected Data'!R32)/2)</f>
        <v/>
      </c>
      <c r="O32" s="52" t="str">
        <f>IF(OR(ISBLANK('2. Collected Data'!S32),ISBLANK('2. Collected Data'!S132)),"",('2. Collected Data'!S132+'2. Collected Data'!S32)/2)</f>
        <v/>
      </c>
      <c r="P32" s="52" t="str">
        <f>IF(OR(ISBLANK('2. Collected Data'!T32),ISBLANK('2. Collected Data'!T132)),"",('2. Collected Data'!T132+'2. Collected Data'!T32)/2)</f>
        <v/>
      </c>
      <c r="Q32" s="52">
        <f>IF(OR(ISBLANK('2. Collected Data'!U32),ISBLANK('2. Collected Data'!U132)),"",('2. Collected Data'!U132+'2. Collected Data'!U32)/2)</f>
        <v>15</v>
      </c>
      <c r="R32" s="52" t="str">
        <f>IF(OR(ISBLANK('2. Collected Data'!V32),ISBLANK('2. Collected Data'!V132)),"",('2. Collected Data'!V132+'2. Collected Data'!V32)/2)</f>
        <v/>
      </c>
      <c r="S32" s="52" t="str">
        <f>IF(OR(ISBLANK('2. Collected Data'!W32),ISBLANK('2. Collected Data'!W132)),"",('2. Collected Data'!W132+'2. Collected Data'!W32)/2)</f>
        <v/>
      </c>
      <c r="T32" s="52" t="str">
        <f>IF(OR(ISBLANK('2. Collected Data'!X32),ISBLANK('2. Collected Data'!X132)),"",('2. Collected Data'!X132+'2. Collected Data'!X32)/2)</f>
        <v/>
      </c>
      <c r="U32" s="52">
        <f>IF(OR(ISBLANK('2. Collected Data'!Y32),ISBLANK('2. Collected Data'!Y132)),"",('2. Collected Data'!Y132+'2. Collected Data'!Y32)/2)</f>
        <v>975</v>
      </c>
      <c r="V32" s="52">
        <f>IF(OR(ISBLANK('2. Collected Data'!Z32),ISBLANK('2. Collected Data'!Z132)),"",('2. Collected Data'!Z132+'2. Collected Data'!Z32)/2)</f>
        <v>2</v>
      </c>
      <c r="W32" s="245">
        <f>IF(OR(ISBLANK('2. Collected Data'!AA32),ISBLANK('2. Collected Data'!AA132)),"",('2. Collected Data'!AA132+'2. Collected Data'!AA32)/2)</f>
        <v>0.94</v>
      </c>
      <c r="X32" s="245">
        <f>IF(OR(ISBLANK('2. Collected Data'!AB32),ISBLANK('2. Collected Data'!AB132)),"",('2. Collected Data'!AB132+'2. Collected Data'!AB32)/2)</f>
        <v>0.04</v>
      </c>
      <c r="Y32" s="245">
        <f>IF(OR(ISBLANK('2. Collected Data'!AC32),ISBLANK('2. Collected Data'!AC132)),"",('2. Collected Data'!AC132+'2. Collected Data'!AC32)/2)</f>
        <v>0.02</v>
      </c>
      <c r="Z32" s="52">
        <f>IF(OR(ISBLANK('2. Collected Data'!AD32),ISBLANK('2. Collected Data'!AD132)),"",('2. Collected Data'!AD132+'2. Collected Data'!AD32)/2)</f>
        <v>100</v>
      </c>
      <c r="AA32" s="52">
        <f>IF(OR(ISBLANK('2. Collected Data'!AE32),ISBLANK('2. Collected Data'!AE132)),"",('2. Collected Data'!AE132+'2. Collected Data'!AE32)/2)</f>
        <v>85000</v>
      </c>
      <c r="AB32" s="52">
        <f>IF(OR(ISBLANK('2. Collected Data'!AF32),ISBLANK('2. Collected Data'!AF132)),"",('2. Collected Data'!AF132+'2. Collected Data'!AF32)/2)</f>
        <v>100</v>
      </c>
      <c r="AC32" s="95">
        <f>IF(OR(ISBLANK('2. Collected Data'!AG32),ISBLANK('2. Collected Data'!AG132)),"",('2. Collected Data'!AG132+'2. Collected Data'!AG32)/2)</f>
        <v>825000</v>
      </c>
      <c r="AD32" s="99"/>
      <c r="AE32" s="141">
        <f>IF(OR(ISBLANK('2. Collected Data'!AI32),ISBLANK('2. Collected Data'!AI132)),"",('2. Collected Data'!AI132+'2. Collected Data'!AI32)/2)</f>
        <v>114056.5</v>
      </c>
      <c r="AF32" s="52">
        <f>IF(OR(ISBLANK('2. Collected Data'!AJ32),ISBLANK('2. Collected Data'!AJ132)),"",('2. Collected Data'!AJ132+'2. Collected Data'!AJ32)/2)</f>
        <v>3</v>
      </c>
      <c r="AG32" s="52" t="str">
        <f>IF(OR(ISBLANK('2. Collected Data'!AK32),ISBLANK('2. Collected Data'!AK132)),"",('2. Collected Data'!AK132+'2. Collected Data'!AK32)/2)</f>
        <v/>
      </c>
      <c r="AH32" s="52">
        <f>IF(OR(ISBLANK('2. Collected Data'!AL32),ISBLANK('2. Collected Data'!AL132)),"",('2. Collected Data'!AL132+'2. Collected Data'!AL32)/2)</f>
        <v>18551</v>
      </c>
      <c r="AI32" s="52" t="str">
        <f>IF(OR(ISBLANK('2. Collected Data'!AM32),ISBLANK('2. Collected Data'!AM132)),"",('2. Collected Data'!AM132+'2. Collected Data'!AM32)/2)</f>
        <v/>
      </c>
      <c r="AJ32" s="142"/>
      <c r="AK32" s="52">
        <f>IF(OR(ISBLANK('2. Collected Data'!AO32),ISBLANK('2. Collected Data'!AO132)),"",('2. Collected Data'!AO132+'2. Collected Data'!AO32)/2)</f>
        <v>559404.5</v>
      </c>
      <c r="AL32" s="52" t="str">
        <f>IF(OR(ISBLANK('2. Collected Data'!AP32),ISBLANK('2. Collected Data'!AP132)),"",('2. Collected Data'!AP132+'2. Collected Data'!AP32)/2)</f>
        <v/>
      </c>
      <c r="AM32" s="52">
        <f>IF(OR(ISBLANK('2. Collected Data'!AQ32),ISBLANK('2. Collected Data'!AQ132)),"",('2. Collected Data'!AQ132+'2. Collected Data'!AQ32)/2)</f>
        <v>521296.5</v>
      </c>
      <c r="AN32" s="52" t="str">
        <f>IF(OR(ISBLANK('2. Collected Data'!AR32),ISBLANK('2. Collected Data'!AR132)),"",('2. Collected Data'!AR132+'2. Collected Data'!AR32)/2)</f>
        <v/>
      </c>
      <c r="AO32" s="52" t="str">
        <f>IF(OR(ISBLANK('2. Collected Data'!AS32),ISBLANK('2. Collected Data'!AS132)),"",('2. Collected Data'!AS132+'2. Collected Data'!AS32)/2)</f>
        <v/>
      </c>
      <c r="AP32" s="52" t="str">
        <f>IF(OR(ISBLANK('2. Collected Data'!AT32),ISBLANK('2. Collected Data'!AT132)),"",('2. Collected Data'!AT132+'2. Collected Data'!AT32)/2)</f>
        <v/>
      </c>
      <c r="AQ32" s="95" t="str">
        <f>IF(OR(ISBLANK('2. Collected Data'!AU32),ISBLANK('2. Collected Data'!AU132)),"",('2. Collected Data'!AU132+'2. Collected Data'!AU32)/2)</f>
        <v/>
      </c>
      <c r="AR32" s="99" t="str">
        <f>IF(OR(ISBLANK('2. Collected Data'!AV32),ISBLANK('2. Collected Data'!AV132)),"",('2. Collected Data'!AV132-'2. Collected Data'!AV32))</f>
        <v/>
      </c>
      <c r="AS32" s="245">
        <f>IF(OR(ISBLANK('2. Collected Data'!AW32),ISBLANK('2. Collected Data'!AW132)),"",('2. Collected Data'!AW132+'2. Collected Data'!AW32)/2)</f>
        <v>0.8</v>
      </c>
      <c r="AT32" s="245">
        <f>IF(OR(ISBLANK('2. Collected Data'!AX32),ISBLANK('2. Collected Data'!AX132)),"",('2. Collected Data'!AX132+'2. Collected Data'!AX32)/2)</f>
        <v>0.2</v>
      </c>
      <c r="AU32" s="55"/>
      <c r="AV32" s="102"/>
      <c r="AW32" s="99"/>
      <c r="AX32" s="87">
        <f>IF(OR(ISBLANK('2. Collected Data'!BB32),ISBLANK('2. Collected Data'!BB132)),"",('2. Collected Data'!BB132+'2. Collected Data'!BB32)/2)</f>
        <v>66.069999999999993</v>
      </c>
      <c r="AY32" s="83">
        <f>IF(OR(ISBLANK('2. Collected Data'!BC32),ISBLANK('2. Collected Data'!BC132)),"",('2. Collected Data'!BC132+'2. Collected Data'!BC32)/2)</f>
        <v>8699043.5</v>
      </c>
      <c r="AZ32" s="83">
        <f>IF(OR(ISBLANK('2. Collected Data'!BD32),ISBLANK('2. Collected Data'!BD132)),"",('2. Collected Data'!BD132+'2. Collected Data'!BD32)/2)</f>
        <v>9880765</v>
      </c>
      <c r="BA32" s="83">
        <f>IF(OR(ISBLANK('2. Collected Data'!BE32),ISBLANK('2. Collected Data'!BE132)),"",('2. Collected Data'!BE132+'2. Collected Data'!BE32)/2)</f>
        <v>8743591.5</v>
      </c>
      <c r="BB32" s="83">
        <f>IF(OR(ISBLANK('2. Collected Data'!BF32),ISBLANK('2. Collected Data'!BF132)),"",('2. Collected Data'!BF132+'2. Collected Data'!BF32)/2)</f>
        <v>30551038.5</v>
      </c>
      <c r="BC32" s="55"/>
      <c r="BD32" s="87">
        <f>IF(OR(ISBLANK('2. Collected Data'!BH32),ISBLANK('2. Collected Data'!BH132)),"",('2. Collected Data'!BH132+'2. Collected Data'!BH32)/2)</f>
        <v>68.36</v>
      </c>
      <c r="BE32" s="150"/>
      <c r="BF32" s="55"/>
    </row>
    <row r="33" spans="1:58" s="56" customFormat="1" ht="11.25" customHeight="1" x14ac:dyDescent="0.15">
      <c r="A33" s="100" t="s">
        <v>355</v>
      </c>
      <c r="B33" s="231"/>
      <c r="C33" s="57" t="str">
        <f>IF(OR(ISBLANK('2. Collected Data'!G33),ISBLANK('2. Collected Data'!G133)),"",('2. Collected Data'!G133+'2. Collected Data'!G33)/2)</f>
        <v/>
      </c>
      <c r="D33" s="52" t="str">
        <f>IF(OR(ISBLANK('2. Collected Data'!H33),ISBLANK('2. Collected Data'!H133)),"",('2. Collected Data'!H133+'2. Collected Data'!H33)/2)</f>
        <v/>
      </c>
      <c r="E33" s="52" t="str">
        <f>IF(OR(ISBLANK('2. Collected Data'!I33),ISBLANK('2. Collected Data'!I133)),"",('2. Collected Data'!I133+'2. Collected Data'!I33)/2)</f>
        <v/>
      </c>
      <c r="F33" s="52" t="str">
        <f>IF(OR(ISBLANK('2. Collected Data'!J33),ISBLANK('2. Collected Data'!J133)),"",('2. Collected Data'!J133+'2. Collected Data'!J33)/2)</f>
        <v/>
      </c>
      <c r="G33" s="52" t="str">
        <f>IF(OR(ISBLANK('2. Collected Data'!K33),ISBLANK('2. Collected Data'!K133)),"",('2. Collected Data'!K133+'2. Collected Data'!K33)/2)</f>
        <v/>
      </c>
      <c r="H33" s="52" t="str">
        <f>IF(OR(ISBLANK('2. Collected Data'!L33),ISBLANK('2. Collected Data'!L133)),"",('2. Collected Data'!L133+'2. Collected Data'!L33)/2)</f>
        <v/>
      </c>
      <c r="I33" s="52" t="str">
        <f>IF(OR(ISBLANK('2. Collected Data'!M33),ISBLANK('2. Collected Data'!M133)),"",('2. Collected Data'!M133+'2. Collected Data'!M33)/2)</f>
        <v/>
      </c>
      <c r="J33" s="52" t="str">
        <f>IF(OR(ISBLANK('2. Collected Data'!N33),ISBLANK('2. Collected Data'!N133)),"",('2. Collected Data'!N133+'2. Collected Data'!N33)/2)</f>
        <v/>
      </c>
      <c r="K33" s="52" t="str">
        <f>IF(OR(ISBLANK('2. Collected Data'!O33),ISBLANK('2. Collected Data'!O133)),"",('2. Collected Data'!O133+'2. Collected Data'!O33)/2)</f>
        <v/>
      </c>
      <c r="L33" s="52" t="str">
        <f>IF(OR(ISBLANK('2. Collected Data'!P33),ISBLANK('2. Collected Data'!P133)),"",('2. Collected Data'!P133+'2. Collected Data'!P33)/2)</f>
        <v/>
      </c>
      <c r="M33" s="52" t="str">
        <f>IF(OR(ISBLANK('2. Collected Data'!Q33),ISBLANK('2. Collected Data'!Q133)),"",('2. Collected Data'!Q133+'2. Collected Data'!Q33)/2)</f>
        <v/>
      </c>
      <c r="N33" s="52" t="str">
        <f>IF(OR(ISBLANK('2. Collected Data'!R33),ISBLANK('2. Collected Data'!R133)),"",('2. Collected Data'!R133+'2. Collected Data'!R33)/2)</f>
        <v/>
      </c>
      <c r="O33" s="52" t="str">
        <f>IF(OR(ISBLANK('2. Collected Data'!S33),ISBLANK('2. Collected Data'!S133)),"",('2. Collected Data'!S133+'2. Collected Data'!S33)/2)</f>
        <v/>
      </c>
      <c r="P33" s="52" t="str">
        <f>IF(OR(ISBLANK('2. Collected Data'!T33),ISBLANK('2. Collected Data'!T133)),"",('2. Collected Data'!T133+'2. Collected Data'!T33)/2)</f>
        <v/>
      </c>
      <c r="Q33" s="52" t="str">
        <f>IF(OR(ISBLANK('2. Collected Data'!U33),ISBLANK('2. Collected Data'!U133)),"",('2. Collected Data'!U133+'2. Collected Data'!U33)/2)</f>
        <v/>
      </c>
      <c r="R33" s="52" t="str">
        <f>IF(OR(ISBLANK('2. Collected Data'!V33),ISBLANK('2. Collected Data'!V133)),"",('2. Collected Data'!V133+'2. Collected Data'!V33)/2)</f>
        <v/>
      </c>
      <c r="S33" s="52" t="str">
        <f>IF(OR(ISBLANK('2. Collected Data'!W33),ISBLANK('2. Collected Data'!W133)),"",('2. Collected Data'!W133+'2. Collected Data'!W33)/2)</f>
        <v/>
      </c>
      <c r="T33" s="52" t="str">
        <f>IF(OR(ISBLANK('2. Collected Data'!X33),ISBLANK('2. Collected Data'!X133)),"",('2. Collected Data'!X133+'2. Collected Data'!X33)/2)</f>
        <v/>
      </c>
      <c r="U33" s="52" t="str">
        <f>IF(OR(ISBLANK('2. Collected Data'!Y33),ISBLANK('2. Collected Data'!Y133)),"",('2. Collected Data'!Y133+'2. Collected Data'!Y33)/2)</f>
        <v/>
      </c>
      <c r="V33" s="52" t="str">
        <f>IF(OR(ISBLANK('2. Collected Data'!Z33),ISBLANK('2. Collected Data'!Z133)),"",('2. Collected Data'!Z133+'2. Collected Data'!Z33)/2)</f>
        <v/>
      </c>
      <c r="W33" s="245" t="str">
        <f>IF(OR(ISBLANK('2. Collected Data'!AA33),ISBLANK('2. Collected Data'!AA133)),"",('2. Collected Data'!AA133+'2. Collected Data'!AA33)/2)</f>
        <v/>
      </c>
      <c r="X33" s="245" t="str">
        <f>IF(OR(ISBLANK('2. Collected Data'!AB33),ISBLANK('2. Collected Data'!AB133)),"",('2. Collected Data'!AB133+'2. Collected Data'!AB33)/2)</f>
        <v/>
      </c>
      <c r="Y33" s="245" t="str">
        <f>IF(OR(ISBLANK('2. Collected Data'!AC33),ISBLANK('2. Collected Data'!AC133)),"",('2. Collected Data'!AC133+'2. Collected Data'!AC33)/2)</f>
        <v/>
      </c>
      <c r="Z33" s="52" t="str">
        <f>IF(OR(ISBLANK('2. Collected Data'!AD33),ISBLANK('2. Collected Data'!AD133)),"",('2. Collected Data'!AD133+'2. Collected Data'!AD33)/2)</f>
        <v/>
      </c>
      <c r="AA33" s="52" t="str">
        <f>IF(OR(ISBLANK('2. Collected Data'!AE33),ISBLANK('2. Collected Data'!AE133)),"",('2. Collected Data'!AE133+'2. Collected Data'!AE33)/2)</f>
        <v/>
      </c>
      <c r="AB33" s="52" t="str">
        <f>IF(OR(ISBLANK('2. Collected Data'!AF33),ISBLANK('2. Collected Data'!AF133)),"",('2. Collected Data'!AF133+'2. Collected Data'!AF33)/2)</f>
        <v/>
      </c>
      <c r="AC33" s="95" t="str">
        <f>IF(OR(ISBLANK('2. Collected Data'!AG33),ISBLANK('2. Collected Data'!AG133)),"",('2. Collected Data'!AG133+'2. Collected Data'!AG33)/2)</f>
        <v/>
      </c>
      <c r="AD33" s="99"/>
      <c r="AE33" s="141" t="str">
        <f>IF(OR(ISBLANK('2. Collected Data'!AI33),ISBLANK('2. Collected Data'!AI133)),"",('2. Collected Data'!AI133+'2. Collected Data'!AI33)/2)</f>
        <v/>
      </c>
      <c r="AF33" s="52" t="str">
        <f>IF(OR(ISBLANK('2. Collected Data'!AJ33),ISBLANK('2. Collected Data'!AJ133)),"",('2. Collected Data'!AJ133+'2. Collected Data'!AJ33)/2)</f>
        <v/>
      </c>
      <c r="AG33" s="52" t="str">
        <f>IF(OR(ISBLANK('2. Collected Data'!AK33),ISBLANK('2. Collected Data'!AK133)),"",('2. Collected Data'!AK133+'2. Collected Data'!AK33)/2)</f>
        <v/>
      </c>
      <c r="AH33" s="52" t="str">
        <f>IF(OR(ISBLANK('2. Collected Data'!AL33),ISBLANK('2. Collected Data'!AL133)),"",('2. Collected Data'!AL133+'2. Collected Data'!AL33)/2)</f>
        <v/>
      </c>
      <c r="AI33" s="52" t="str">
        <f>IF(OR(ISBLANK('2. Collected Data'!AM33),ISBLANK('2. Collected Data'!AM133)),"",('2. Collected Data'!AM133+'2. Collected Data'!AM33)/2)</f>
        <v/>
      </c>
      <c r="AJ33" s="142"/>
      <c r="AK33" s="52" t="str">
        <f>IF(OR(ISBLANK('2. Collected Data'!AO33),ISBLANK('2. Collected Data'!AO133)),"",('2. Collected Data'!AO133+'2. Collected Data'!AO33)/2)</f>
        <v/>
      </c>
      <c r="AL33" s="52" t="str">
        <f>IF(OR(ISBLANK('2. Collected Data'!AP33),ISBLANK('2. Collected Data'!AP133)),"",('2. Collected Data'!AP133+'2. Collected Data'!AP33)/2)</f>
        <v/>
      </c>
      <c r="AM33" s="52" t="str">
        <f>IF(OR(ISBLANK('2. Collected Data'!AQ33),ISBLANK('2. Collected Data'!AQ133)),"",('2. Collected Data'!AQ133+'2. Collected Data'!AQ33)/2)</f>
        <v/>
      </c>
      <c r="AN33" s="52" t="str">
        <f>IF(OR(ISBLANK('2. Collected Data'!AR33),ISBLANK('2. Collected Data'!AR133)),"",('2. Collected Data'!AR133+'2. Collected Data'!AR33)/2)</f>
        <v/>
      </c>
      <c r="AO33" s="52" t="str">
        <f>IF(OR(ISBLANK('2. Collected Data'!AS33),ISBLANK('2. Collected Data'!AS133)),"",('2. Collected Data'!AS133+'2. Collected Data'!AS33)/2)</f>
        <v/>
      </c>
      <c r="AP33" s="52" t="str">
        <f>IF(OR(ISBLANK('2. Collected Data'!AT33),ISBLANK('2. Collected Data'!AT133)),"",('2. Collected Data'!AT133+'2. Collected Data'!AT33)/2)</f>
        <v/>
      </c>
      <c r="AQ33" s="95" t="str">
        <f>IF(OR(ISBLANK('2. Collected Data'!AU33),ISBLANK('2. Collected Data'!AU133)),"",('2. Collected Data'!AU133+'2. Collected Data'!AU33)/2)</f>
        <v/>
      </c>
      <c r="AR33" s="99" t="str">
        <f>IF(OR(ISBLANK('2. Collected Data'!AV33),ISBLANK('2. Collected Data'!AV133)),"",('2. Collected Data'!AV133-'2. Collected Data'!AV33))</f>
        <v/>
      </c>
      <c r="AS33" s="245" t="str">
        <f>IF(OR(ISBLANK('2. Collected Data'!AW33),ISBLANK('2. Collected Data'!AW133)),"",('2. Collected Data'!AW133+'2. Collected Data'!AW33)/2)</f>
        <v/>
      </c>
      <c r="AT33" s="245" t="str">
        <f>IF(OR(ISBLANK('2. Collected Data'!AX33),ISBLANK('2. Collected Data'!AX133)),"",('2. Collected Data'!AX133+'2. Collected Data'!AX33)/2)</f>
        <v/>
      </c>
      <c r="AU33" s="55"/>
      <c r="AV33" s="102"/>
      <c r="AW33" s="99"/>
      <c r="AX33" s="87" t="str">
        <f>IF(OR(ISBLANK('2. Collected Data'!BB33),ISBLANK('2. Collected Data'!BB133)),"",('2. Collected Data'!BB133+'2. Collected Data'!BB33)/2)</f>
        <v/>
      </c>
      <c r="AY33" s="83" t="str">
        <f>IF(OR(ISBLANK('2. Collected Data'!BC33),ISBLANK('2. Collected Data'!BC133)),"",('2. Collected Data'!BC133+'2. Collected Data'!BC33)/2)</f>
        <v/>
      </c>
      <c r="AZ33" s="83" t="str">
        <f>IF(OR(ISBLANK('2. Collected Data'!BD33),ISBLANK('2. Collected Data'!BD133)),"",('2. Collected Data'!BD133+'2. Collected Data'!BD33)/2)</f>
        <v/>
      </c>
      <c r="BA33" s="83" t="str">
        <f>IF(OR(ISBLANK('2. Collected Data'!BE33),ISBLANK('2. Collected Data'!BE133)),"",('2. Collected Data'!BE133+'2. Collected Data'!BE33)/2)</f>
        <v/>
      </c>
      <c r="BB33" s="83" t="str">
        <f>IF(OR(ISBLANK('2. Collected Data'!BF33),ISBLANK('2. Collected Data'!BF133)),"",('2. Collected Data'!BF133+'2. Collected Data'!BF33)/2)</f>
        <v/>
      </c>
      <c r="BC33" s="55"/>
      <c r="BD33" s="87" t="str">
        <f>IF(OR(ISBLANK('2. Collected Data'!BH33),ISBLANK('2. Collected Data'!BH133)),"",('2. Collected Data'!BH133+'2. Collected Data'!BH33)/2)</f>
        <v/>
      </c>
      <c r="BE33" s="150"/>
      <c r="BF33" s="55"/>
    </row>
    <row r="34" spans="1:58" s="237" customFormat="1" ht="11.25" customHeight="1" x14ac:dyDescent="0.15">
      <c r="A34" s="100" t="s">
        <v>138</v>
      </c>
      <c r="B34" s="231"/>
      <c r="C34" s="57">
        <f>IF(OR(ISBLANK('2. Collected Data'!G34),ISBLANK('2. Collected Data'!G134)),"",('2. Collected Data'!G134+'2. Collected Data'!G34)/2)</f>
        <v>18500</v>
      </c>
      <c r="D34" s="52">
        <f>IF(OR(ISBLANK('2. Collected Data'!H34),ISBLANK('2. Collected Data'!H134)),"",('2. Collected Data'!H134+'2. Collected Data'!H34)/2)</f>
        <v>5150</v>
      </c>
      <c r="E34" s="52">
        <f>IF(OR(ISBLANK('2. Collected Data'!I34),ISBLANK('2. Collected Data'!I134)),"",('2. Collected Data'!I134+'2. Collected Data'!I34)/2)</f>
        <v>237.5</v>
      </c>
      <c r="F34" s="52">
        <f>IF(OR(ISBLANK('2. Collected Data'!J34),ISBLANK('2. Collected Data'!J134)),"",('2. Collected Data'!J134+'2. Collected Data'!J34)/2)</f>
        <v>6</v>
      </c>
      <c r="G34" s="52">
        <f>IF(OR(ISBLANK('2. Collected Data'!K34),ISBLANK('2. Collected Data'!K134)),"",('2. Collected Data'!K134+'2. Collected Data'!K34)/2)</f>
        <v>17.5</v>
      </c>
      <c r="H34" s="52">
        <f>IF(OR(ISBLANK('2. Collected Data'!L34),ISBLANK('2. Collected Data'!L134)),"",('2. Collected Data'!L134+'2. Collected Data'!L34)/2)</f>
        <v>19</v>
      </c>
      <c r="I34" s="52">
        <f>IF(OR(ISBLANK('2. Collected Data'!M34),ISBLANK('2. Collected Data'!M134)),"",('2. Collected Data'!M134+'2. Collected Data'!M34)/2)</f>
        <v>200</v>
      </c>
      <c r="J34" s="52">
        <f>IF(OR(ISBLANK('2. Collected Data'!N34),ISBLANK('2. Collected Data'!N134)),"",('2. Collected Data'!N134+'2. Collected Data'!N34)/2)</f>
        <v>0</v>
      </c>
      <c r="K34" s="52">
        <f>IF(OR(ISBLANK('2. Collected Data'!O34),ISBLANK('2. Collected Data'!O134)),"",('2. Collected Data'!O134+'2. Collected Data'!O34)/2)</f>
        <v>237.5</v>
      </c>
      <c r="L34" s="52">
        <f>IF(OR(ISBLANK('2. Collected Data'!P34),ISBLANK('2. Collected Data'!P134)),"",('2. Collected Data'!P134+'2. Collected Data'!P34)/2)</f>
        <v>0</v>
      </c>
      <c r="M34" s="52">
        <f>IF(OR(ISBLANK('2. Collected Data'!Q34),ISBLANK('2. Collected Data'!Q134)),"",('2. Collected Data'!Q134+'2. Collected Data'!Q34)/2)</f>
        <v>3500</v>
      </c>
      <c r="N34" s="52">
        <f>IF(OR(ISBLANK('2. Collected Data'!R34),ISBLANK('2. Collected Data'!R134)),"",('2. Collected Data'!R134+'2. Collected Data'!R34)/2)</f>
        <v>10</v>
      </c>
      <c r="O34" s="52">
        <f>IF(OR(ISBLANK('2. Collected Data'!S34),ISBLANK('2. Collected Data'!S134)),"",('2. Collected Data'!S134+'2. Collected Data'!S34)/2)</f>
        <v>30</v>
      </c>
      <c r="P34" s="52">
        <f>IF(OR(ISBLANK('2. Collected Data'!T34),ISBLANK('2. Collected Data'!T134)),"",('2. Collected Data'!T134+'2. Collected Data'!T34)/2)</f>
        <v>0</v>
      </c>
      <c r="Q34" s="52">
        <f>IF(OR(ISBLANK('2. Collected Data'!U34),ISBLANK('2. Collected Data'!U134)),"",('2. Collected Data'!U134+'2. Collected Data'!U34)/2)</f>
        <v>962.5</v>
      </c>
      <c r="R34" s="52">
        <f>IF(OR(ISBLANK('2. Collected Data'!V34),ISBLANK('2. Collected Data'!V134)),"",('2. Collected Data'!V134+'2. Collected Data'!V34)/2)</f>
        <v>17.5</v>
      </c>
      <c r="S34" s="52">
        <f>IF(OR(ISBLANK('2. Collected Data'!W34),ISBLANK('2. Collected Data'!W134)),"",('2. Collected Data'!W134+'2. Collected Data'!W34)/2)</f>
        <v>912.5</v>
      </c>
      <c r="T34" s="52">
        <f>IF(OR(ISBLANK('2. Collected Data'!X34),ISBLANK('2. Collected Data'!X134)),"",('2. Collected Data'!X134+'2. Collected Data'!X34)/2)</f>
        <v>10</v>
      </c>
      <c r="U34" s="52">
        <f>IF(OR(ISBLANK('2. Collected Data'!Y34),ISBLANK('2. Collected Data'!Y134)),"",('2. Collected Data'!Y134+'2. Collected Data'!Y34)/2)</f>
        <v>712.5</v>
      </c>
      <c r="V34" s="52">
        <f>IF(OR(ISBLANK('2. Collected Data'!Z34),ISBLANK('2. Collected Data'!Z134)),"",('2. Collected Data'!Z134+'2. Collected Data'!Z34)/2)</f>
        <v>0</v>
      </c>
      <c r="W34" s="245">
        <f>IF(OR(ISBLANK('2. Collected Data'!AA34),ISBLANK('2. Collected Data'!AA134)),"",('2. Collected Data'!AA134+'2. Collected Data'!AA34)/2)</f>
        <v>0.1</v>
      </c>
      <c r="X34" s="245">
        <f>IF(OR(ISBLANK('2. Collected Data'!AB34),ISBLANK('2. Collected Data'!AB134)),"",('2. Collected Data'!AB134+'2. Collected Data'!AB34)/2)</f>
        <v>0.9</v>
      </c>
      <c r="Y34" s="245">
        <f>IF(OR(ISBLANK('2. Collected Data'!AC34),ISBLANK('2. Collected Data'!AC134)),"",('2. Collected Data'!AC134+'2. Collected Data'!AC34)/2)</f>
        <v>0</v>
      </c>
      <c r="Z34" s="52">
        <f>IF(OR(ISBLANK('2. Collected Data'!AD34),ISBLANK('2. Collected Data'!AD134)),"",('2. Collected Data'!AD134+'2. Collected Data'!AD34)/2)</f>
        <v>140</v>
      </c>
      <c r="AA34" s="52">
        <f>IF(OR(ISBLANK('2. Collected Data'!AE34),ISBLANK('2. Collected Data'!AE134)),"",('2. Collected Data'!AE134+'2. Collected Data'!AE34)/2)</f>
        <v>362500</v>
      </c>
      <c r="AB34" s="52">
        <f>IF(OR(ISBLANK('2. Collected Data'!AF34),ISBLANK('2. Collected Data'!AF134)),"",('2. Collected Data'!AF134+'2. Collected Data'!AF34)/2)</f>
        <v>140</v>
      </c>
      <c r="AC34" s="95">
        <f>IF(OR(ISBLANK('2. Collected Data'!AG34),ISBLANK('2. Collected Data'!AG134)),"",('2. Collected Data'!AG134+'2. Collected Data'!AG34)/2)</f>
        <v>500000</v>
      </c>
      <c r="AD34" s="99"/>
      <c r="AE34" s="141">
        <f>IF(OR(ISBLANK('2. Collected Data'!AI34),ISBLANK('2. Collected Data'!AI134)),"",('2. Collected Data'!AI134+'2. Collected Data'!AI34)/2)</f>
        <v>491123.5</v>
      </c>
      <c r="AF34" s="52" t="str">
        <f>IF(OR(ISBLANK('2. Collected Data'!AJ34),ISBLANK('2. Collected Data'!AJ134)),"",('2. Collected Data'!AJ134+'2. Collected Data'!AJ34)/2)</f>
        <v/>
      </c>
      <c r="AG34" s="52" t="str">
        <f>IF(OR(ISBLANK('2. Collected Data'!AK34),ISBLANK('2. Collected Data'!AK134)),"",('2. Collected Data'!AK134+'2. Collected Data'!AK34)/2)</f>
        <v/>
      </c>
      <c r="AH34" s="52">
        <f>IF(OR(ISBLANK('2. Collected Data'!AL34),ISBLANK('2. Collected Data'!AL134)),"",('2. Collected Data'!AL134+'2. Collected Data'!AL34)/2)</f>
        <v>5000</v>
      </c>
      <c r="AI34" s="52">
        <f>IF(OR(ISBLANK('2. Collected Data'!AM34),ISBLANK('2. Collected Data'!AM134)),"",('2. Collected Data'!AM134+'2. Collected Data'!AM34)/2)</f>
        <v>7500</v>
      </c>
      <c r="AJ34" s="142"/>
      <c r="AK34" s="52">
        <f>IF(OR(ISBLANK('2. Collected Data'!AO34),ISBLANK('2. Collected Data'!AO134)),"",('2. Collected Data'!AO134+'2. Collected Data'!AO34)/2)</f>
        <v>0</v>
      </c>
      <c r="AL34" s="52">
        <f>IF(OR(ISBLANK('2. Collected Data'!AP34),ISBLANK('2. Collected Data'!AP134)),"",('2. Collected Data'!AP134+'2. Collected Data'!AP34)/2)</f>
        <v>0</v>
      </c>
      <c r="AM34" s="52">
        <f>IF(OR(ISBLANK('2. Collected Data'!AQ34),ISBLANK('2. Collected Data'!AQ134)),"",('2. Collected Data'!AQ134+'2. Collected Data'!AQ34)/2)</f>
        <v>1016206.5</v>
      </c>
      <c r="AN34" s="52">
        <f>IF(OR(ISBLANK('2. Collected Data'!AR34),ISBLANK('2. Collected Data'!AR134)),"",('2. Collected Data'!AR134+'2. Collected Data'!AR34)/2)</f>
        <v>0</v>
      </c>
      <c r="AO34" s="52">
        <f>IF(OR(ISBLANK('2. Collected Data'!AS34),ISBLANK('2. Collected Data'!AS134)),"",('2. Collected Data'!AS134+'2. Collected Data'!AS34)/2)</f>
        <v>225000</v>
      </c>
      <c r="AP34" s="52">
        <f>IF(OR(ISBLANK('2. Collected Data'!AT34),ISBLANK('2. Collected Data'!AT134)),"",('2. Collected Data'!AT134+'2. Collected Data'!AT34)/2)</f>
        <v>0</v>
      </c>
      <c r="AQ34" s="95" t="str">
        <f>IF(OR(ISBLANK('2. Collected Data'!AU34),ISBLANK('2. Collected Data'!AU134)),"",('2. Collected Data'!AU134+'2. Collected Data'!AU34)/2)</f>
        <v/>
      </c>
      <c r="AR34" s="99" t="str">
        <f>IF(OR(ISBLANK('2. Collected Data'!AV34),ISBLANK('2. Collected Data'!AV134)),"",('2. Collected Data'!AV134-'2. Collected Data'!AV34))</f>
        <v/>
      </c>
      <c r="AS34" s="245">
        <f>IF(OR(ISBLANK('2. Collected Data'!AW34),ISBLANK('2. Collected Data'!AW134)),"",('2. Collected Data'!AW134+'2. Collected Data'!AW34)/2)</f>
        <v>0.55000000000000004</v>
      </c>
      <c r="AT34" s="245">
        <f>IF(OR(ISBLANK('2. Collected Data'!AX34),ISBLANK('2. Collected Data'!AX134)),"",('2. Collected Data'!AX134+'2. Collected Data'!AX34)/2)</f>
        <v>0.45</v>
      </c>
      <c r="AU34" s="55"/>
      <c r="AV34" s="102"/>
      <c r="AW34" s="99"/>
      <c r="AX34" s="87">
        <f>IF(OR(ISBLANK('2. Collected Data'!BB34),ISBLANK('2. Collected Data'!BB134)),"",('2. Collected Data'!BB134+'2. Collected Data'!BB34)/2)</f>
        <v>71.5</v>
      </c>
      <c r="AY34" s="83">
        <f>IF(OR(ISBLANK('2. Collected Data'!BC34),ISBLANK('2. Collected Data'!BC134)),"",('2. Collected Data'!BC134+'2. Collected Data'!BC34)/2)</f>
        <v>13019099</v>
      </c>
      <c r="AZ34" s="83">
        <f>IF(OR(ISBLANK('2. Collected Data'!BD34),ISBLANK('2. Collected Data'!BD134)),"",('2. Collected Data'!BD134+'2. Collected Data'!BD34)/2)</f>
        <v>73540026.5</v>
      </c>
      <c r="BA34" s="83" t="str">
        <f>IF(OR(ISBLANK('2. Collected Data'!BE34),ISBLANK('2. Collected Data'!BE134)),"",('2. Collected Data'!BE134+'2. Collected Data'!BE34)/2)</f>
        <v/>
      </c>
      <c r="BB34" s="83">
        <f>IF(OR(ISBLANK('2. Collected Data'!BF34),ISBLANK('2. Collected Data'!BF134)),"",('2. Collected Data'!BF134+'2. Collected Data'!BF34)/2)</f>
        <v>122554057.5</v>
      </c>
      <c r="BC34" s="55"/>
      <c r="BD34" s="87">
        <f>IF(OR(ISBLANK('2. Collected Data'!BH34),ISBLANK('2. Collected Data'!BH134)),"",('2. Collected Data'!BH134+'2. Collected Data'!BH34)/2)</f>
        <v>72.5</v>
      </c>
      <c r="BE34" s="150"/>
      <c r="BF34" s="55"/>
    </row>
    <row r="35" spans="1:58" s="237" customFormat="1" ht="11.25" customHeight="1" x14ac:dyDescent="0.15">
      <c r="A35" s="100" t="s">
        <v>139</v>
      </c>
      <c r="B35" s="231"/>
      <c r="C35" s="57">
        <f>IF(OR(ISBLANK('2. Collected Data'!G35),ISBLANK('2. Collected Data'!G135)),"",('2. Collected Data'!G135+'2. Collected Data'!G35)/2)</f>
        <v>31163</v>
      </c>
      <c r="D35" s="52">
        <f>IF(OR(ISBLANK('2. Collected Data'!H35),ISBLANK('2. Collected Data'!H135)),"",('2. Collected Data'!H135+'2. Collected Data'!H35)/2)</f>
        <v>9669</v>
      </c>
      <c r="E35" s="52">
        <f>IF(OR(ISBLANK('2. Collected Data'!I35),ISBLANK('2. Collected Data'!I135)),"",('2. Collected Data'!I135+'2. Collected Data'!I35)/2)</f>
        <v>318.5</v>
      </c>
      <c r="F35" s="52">
        <f>IF(OR(ISBLANK('2. Collected Data'!J35),ISBLANK('2. Collected Data'!J135)),"",('2. Collected Data'!J135+'2. Collected Data'!J35)/2)</f>
        <v>22</v>
      </c>
      <c r="G35" s="52">
        <f>IF(OR(ISBLANK('2. Collected Data'!K35),ISBLANK('2. Collected Data'!K135)),"",('2. Collected Data'!K135+'2. Collected Data'!K35)/2)</f>
        <v>9</v>
      </c>
      <c r="H35" s="52">
        <f>IF(OR(ISBLANK('2. Collected Data'!L35),ISBLANK('2. Collected Data'!L135)),"",('2. Collected Data'!L135+'2. Collected Data'!L35)/2)</f>
        <v>13</v>
      </c>
      <c r="I35" s="52">
        <f>IF(OR(ISBLANK('2. Collected Data'!M35),ISBLANK('2. Collected Data'!M135)),"",('2. Collected Data'!M135+'2. Collected Data'!M35)/2)</f>
        <v>231.5</v>
      </c>
      <c r="J35" s="52">
        <f>IF(OR(ISBLANK('2. Collected Data'!N35),ISBLANK('2. Collected Data'!N135)),"",('2. Collected Data'!N135+'2. Collected Data'!N35)/2)</f>
        <v>318.5</v>
      </c>
      <c r="K35" s="52" t="str">
        <f>IF(OR(ISBLANK('2. Collected Data'!O35),ISBLANK('2. Collected Data'!O135)),"",('2. Collected Data'!O135+'2. Collected Data'!O35)/2)</f>
        <v/>
      </c>
      <c r="L35" s="52" t="str">
        <f>IF(OR(ISBLANK('2. Collected Data'!P35),ISBLANK('2. Collected Data'!P135)),"",('2. Collected Data'!P135+'2. Collected Data'!P35)/2)</f>
        <v/>
      </c>
      <c r="M35" s="52" t="str">
        <f>IF(OR(ISBLANK('2. Collected Data'!Q35),ISBLANK('2. Collected Data'!Q135)),"",('2. Collected Data'!Q135+'2. Collected Data'!Q35)/2)</f>
        <v/>
      </c>
      <c r="N35" s="52" t="str">
        <f>IF(OR(ISBLANK('2. Collected Data'!R35),ISBLANK('2. Collected Data'!R135)),"",('2. Collected Data'!R135+'2. Collected Data'!R35)/2)</f>
        <v/>
      </c>
      <c r="O35" s="52" t="str">
        <f>IF(OR(ISBLANK('2. Collected Data'!S35),ISBLANK('2. Collected Data'!S135)),"",('2. Collected Data'!S135+'2. Collected Data'!S35)/2)</f>
        <v/>
      </c>
      <c r="P35" s="52" t="str">
        <f>IF(OR(ISBLANK('2. Collected Data'!T35),ISBLANK('2. Collected Data'!T135)),"",('2. Collected Data'!T135+'2. Collected Data'!T35)/2)</f>
        <v/>
      </c>
      <c r="Q35" s="52" t="str">
        <f>IF(OR(ISBLANK('2. Collected Data'!U35),ISBLANK('2. Collected Data'!U135)),"",('2. Collected Data'!U135+'2. Collected Data'!U35)/2)</f>
        <v/>
      </c>
      <c r="R35" s="52" t="str">
        <f>IF(OR(ISBLANK('2. Collected Data'!V35),ISBLANK('2. Collected Data'!V135)),"",('2. Collected Data'!V135+'2. Collected Data'!V35)/2)</f>
        <v/>
      </c>
      <c r="S35" s="52" t="str">
        <f>IF(OR(ISBLANK('2. Collected Data'!W35),ISBLANK('2. Collected Data'!W135)),"",('2. Collected Data'!W135+'2. Collected Data'!W35)/2)</f>
        <v/>
      </c>
      <c r="T35" s="52" t="str">
        <f>IF(OR(ISBLANK('2. Collected Data'!X35),ISBLANK('2. Collected Data'!X135)),"",('2. Collected Data'!X135+'2. Collected Data'!X35)/2)</f>
        <v/>
      </c>
      <c r="U35" s="52">
        <f>IF(OR(ISBLANK('2. Collected Data'!Y35),ISBLANK('2. Collected Data'!Y135)),"",('2. Collected Data'!Y135+'2. Collected Data'!Y35)/2)</f>
        <v>368.5</v>
      </c>
      <c r="V35" s="52">
        <f>IF(OR(ISBLANK('2. Collected Data'!Z35),ISBLANK('2. Collected Data'!Z135)),"",('2. Collected Data'!Z135+'2. Collected Data'!Z35)/2)</f>
        <v>145.5</v>
      </c>
      <c r="W35" s="245">
        <f>IF(OR(ISBLANK('2. Collected Data'!AA35),ISBLANK('2. Collected Data'!AA135)),"",('2. Collected Data'!AA135+'2. Collected Data'!AA35)/2)</f>
        <v>0.245</v>
      </c>
      <c r="X35" s="245">
        <f>IF(OR(ISBLANK('2. Collected Data'!AB35),ISBLANK('2. Collected Data'!AB135)),"",('2. Collected Data'!AB135+'2. Collected Data'!AB35)/2)</f>
        <v>0.01</v>
      </c>
      <c r="Y35" s="245">
        <f>IF(OR(ISBLANK('2. Collected Data'!AC35),ISBLANK('2. Collected Data'!AC135)),"",('2. Collected Data'!AC135+'2. Collected Data'!AC35)/2)</f>
        <v>0.745</v>
      </c>
      <c r="Z35" s="52" t="str">
        <f>IF(OR(ISBLANK('2. Collected Data'!AD35),ISBLANK('2. Collected Data'!AD135)),"",('2. Collected Data'!AD135+'2. Collected Data'!AD35)/2)</f>
        <v/>
      </c>
      <c r="AA35" s="52" t="str">
        <f>IF(OR(ISBLANK('2. Collected Data'!AE35),ISBLANK('2. Collected Data'!AE135)),"",('2. Collected Data'!AE135+'2. Collected Data'!AE35)/2)</f>
        <v/>
      </c>
      <c r="AB35" s="52" t="str">
        <f>IF(OR(ISBLANK('2. Collected Data'!AF35),ISBLANK('2. Collected Data'!AF135)),"",('2. Collected Data'!AF135+'2. Collected Data'!AF35)/2)</f>
        <v/>
      </c>
      <c r="AC35" s="95" t="str">
        <f>IF(OR(ISBLANK('2. Collected Data'!AG35),ISBLANK('2. Collected Data'!AG135)),"",('2. Collected Data'!AG135+'2. Collected Data'!AG35)/2)</f>
        <v/>
      </c>
      <c r="AD35" s="99"/>
      <c r="AE35" s="141">
        <f>IF(OR(ISBLANK('2. Collected Data'!AI35),ISBLANK('2. Collected Data'!AI135)),"",('2. Collected Data'!AI135+'2. Collected Data'!AI35)/2)</f>
        <v>467168.5</v>
      </c>
      <c r="AF35" s="52" t="str">
        <f>IF(OR(ISBLANK('2. Collected Data'!AJ35),ISBLANK('2. Collected Data'!AJ135)),"",('2. Collected Data'!AJ135+'2. Collected Data'!AJ35)/2)</f>
        <v/>
      </c>
      <c r="AG35" s="52" t="str">
        <f>IF(OR(ISBLANK('2. Collected Data'!AK35),ISBLANK('2. Collected Data'!AK135)),"",('2. Collected Data'!AK135+'2. Collected Data'!AK35)/2)</f>
        <v/>
      </c>
      <c r="AH35" s="52">
        <f>IF(OR(ISBLANK('2. Collected Data'!AL35),ISBLANK('2. Collected Data'!AL135)),"",('2. Collected Data'!AL135+'2. Collected Data'!AL35)/2)</f>
        <v>73881.5</v>
      </c>
      <c r="AI35" s="52" t="str">
        <f>IF(OR(ISBLANK('2. Collected Data'!AM35),ISBLANK('2. Collected Data'!AM135)),"",('2. Collected Data'!AM135+'2. Collected Data'!AM35)/2)</f>
        <v/>
      </c>
      <c r="AJ35" s="142"/>
      <c r="AK35" s="52">
        <f>IF(OR(ISBLANK('2. Collected Data'!AO35),ISBLANK('2. Collected Data'!AO135)),"",('2. Collected Data'!AO135+'2. Collected Data'!AO35)/2)</f>
        <v>1548482.5</v>
      </c>
      <c r="AL35" s="52">
        <f>IF(OR(ISBLANK('2. Collected Data'!AP35),ISBLANK('2. Collected Data'!AP135)),"",('2. Collected Data'!AP135+'2. Collected Data'!AP35)/2)</f>
        <v>464221.5</v>
      </c>
      <c r="AM35" s="52" t="str">
        <f>IF(OR(ISBLANK('2. Collected Data'!AQ35),ISBLANK('2. Collected Data'!AQ135)),"",('2. Collected Data'!AQ135+'2. Collected Data'!AQ35)/2)</f>
        <v/>
      </c>
      <c r="AN35" s="52" t="str">
        <f>IF(OR(ISBLANK('2. Collected Data'!AR35),ISBLANK('2. Collected Data'!AR135)),"",('2. Collected Data'!AR135+'2. Collected Data'!AR35)/2)</f>
        <v/>
      </c>
      <c r="AO35" s="52" t="str">
        <f>IF(OR(ISBLANK('2. Collected Data'!AS35),ISBLANK('2. Collected Data'!AS135)),"",('2. Collected Data'!AS135+'2. Collected Data'!AS35)/2)</f>
        <v/>
      </c>
      <c r="AP35" s="52" t="str">
        <f>IF(OR(ISBLANK('2. Collected Data'!AT35),ISBLANK('2. Collected Data'!AT135)),"",('2. Collected Data'!AT135+'2. Collected Data'!AT35)/2)</f>
        <v/>
      </c>
      <c r="AQ35" s="95" t="str">
        <f>IF(OR(ISBLANK('2. Collected Data'!AU35),ISBLANK('2. Collected Data'!AU135)),"",('2. Collected Data'!AU135+'2. Collected Data'!AU35)/2)</f>
        <v/>
      </c>
      <c r="AR35" s="99" t="str">
        <f>IF(OR(ISBLANK('2. Collected Data'!AV35),ISBLANK('2. Collected Data'!AV135)),"",('2. Collected Data'!AV135-'2. Collected Data'!AV35))</f>
        <v/>
      </c>
      <c r="AS35" s="245">
        <f>IF(OR(ISBLANK('2. Collected Data'!AW35),ISBLANK('2. Collected Data'!AW135)),"",('2. Collected Data'!AW135+'2. Collected Data'!AW35)/2)</f>
        <v>0.6</v>
      </c>
      <c r="AT35" s="245">
        <f>IF(OR(ISBLANK('2. Collected Data'!AX35),ISBLANK('2. Collected Data'!AX135)),"",('2. Collected Data'!AX135+'2. Collected Data'!AX35)/2)</f>
        <v>0.4</v>
      </c>
      <c r="AU35" s="55"/>
      <c r="AV35" s="102"/>
      <c r="AW35" s="99"/>
      <c r="AX35" s="87">
        <f>IF(OR(ISBLANK('2. Collected Data'!BB35),ISBLANK('2. Collected Data'!BB135)),"",('2. Collected Data'!BB135+'2. Collected Data'!BB35)/2)</f>
        <v>63.230000000000004</v>
      </c>
      <c r="AY35" s="83" t="str">
        <f>IF(OR(ISBLANK('2. Collected Data'!BC35),ISBLANK('2. Collected Data'!BC135)),"",('2. Collected Data'!BC135+'2. Collected Data'!BC35)/2)</f>
        <v/>
      </c>
      <c r="AZ35" s="83" t="str">
        <f>IF(OR(ISBLANK('2. Collected Data'!BD35),ISBLANK('2. Collected Data'!BD135)),"",('2. Collected Data'!BD135+'2. Collected Data'!BD35)/2)</f>
        <v/>
      </c>
      <c r="BA35" s="83" t="str">
        <f>IF(OR(ISBLANK('2. Collected Data'!BE35),ISBLANK('2. Collected Data'!BE135)),"",('2. Collected Data'!BE135+'2. Collected Data'!BE35)/2)</f>
        <v/>
      </c>
      <c r="BB35" s="83">
        <f>IF(OR(ISBLANK('2. Collected Data'!BF35),ISBLANK('2. Collected Data'!BF135)),"",('2. Collected Data'!BF135+'2. Collected Data'!BF35)/2)</f>
        <v>101500000</v>
      </c>
      <c r="BC35" s="55"/>
      <c r="BD35" s="87">
        <f>IF(OR(ISBLANK('2. Collected Data'!BH35),ISBLANK('2. Collected Data'!BH135)),"",('2. Collected Data'!BH135+'2. Collected Data'!BH35)/2)</f>
        <v>57.185000000000002</v>
      </c>
      <c r="BE35" s="150"/>
      <c r="BF35" s="55"/>
    </row>
    <row r="36" spans="1:58" s="56" customFormat="1" ht="11.25" customHeight="1" x14ac:dyDescent="0.15">
      <c r="A36" s="100" t="s">
        <v>140</v>
      </c>
      <c r="B36" s="231"/>
      <c r="C36" s="57">
        <f>IF(OR(ISBLANK('2. Collected Data'!G36),ISBLANK('2. Collected Data'!G136)),"",('2. Collected Data'!G136+'2. Collected Data'!G36)/2)</f>
        <v>30589</v>
      </c>
      <c r="D36" s="52" t="str">
        <f>IF(OR(ISBLANK('2. Collected Data'!H36),ISBLANK('2. Collected Data'!H136)),"",('2. Collected Data'!H136+'2. Collected Data'!H36)/2)</f>
        <v/>
      </c>
      <c r="E36" s="52" t="str">
        <f>IF(OR(ISBLANK('2. Collected Data'!I36),ISBLANK('2. Collected Data'!I136)),"",('2. Collected Data'!I136+'2. Collected Data'!I36)/2)</f>
        <v/>
      </c>
      <c r="F36" s="52" t="str">
        <f>IF(OR(ISBLANK('2. Collected Data'!J36),ISBLANK('2. Collected Data'!J136)),"",('2. Collected Data'!J136+'2. Collected Data'!J36)/2)</f>
        <v/>
      </c>
      <c r="G36" s="52" t="str">
        <f>IF(OR(ISBLANK('2. Collected Data'!K36),ISBLANK('2. Collected Data'!K136)),"",('2. Collected Data'!K136+'2. Collected Data'!K36)/2)</f>
        <v/>
      </c>
      <c r="H36" s="52" t="str">
        <f>IF(OR(ISBLANK('2. Collected Data'!L36),ISBLANK('2. Collected Data'!L136)),"",('2. Collected Data'!L136+'2. Collected Data'!L36)/2)</f>
        <v/>
      </c>
      <c r="I36" s="52" t="str">
        <f>IF(OR(ISBLANK('2. Collected Data'!M36),ISBLANK('2. Collected Data'!M136)),"",('2. Collected Data'!M136+'2. Collected Data'!M36)/2)</f>
        <v/>
      </c>
      <c r="J36" s="52" t="str">
        <f>IF(OR(ISBLANK('2. Collected Data'!N36),ISBLANK('2. Collected Data'!N136)),"",('2. Collected Data'!N136+'2. Collected Data'!N36)/2)</f>
        <v/>
      </c>
      <c r="K36" s="52" t="str">
        <f>IF(OR(ISBLANK('2. Collected Data'!O36),ISBLANK('2. Collected Data'!O136)),"",('2. Collected Data'!O136+'2. Collected Data'!O36)/2)</f>
        <v/>
      </c>
      <c r="L36" s="52" t="str">
        <f>IF(OR(ISBLANK('2. Collected Data'!P36),ISBLANK('2. Collected Data'!P136)),"",('2. Collected Data'!P136+'2. Collected Data'!P36)/2)</f>
        <v/>
      </c>
      <c r="M36" s="52" t="str">
        <f>IF(OR(ISBLANK('2. Collected Data'!Q36),ISBLANK('2. Collected Data'!Q136)),"",('2. Collected Data'!Q136+'2. Collected Data'!Q36)/2)</f>
        <v/>
      </c>
      <c r="N36" s="52" t="str">
        <f>IF(OR(ISBLANK('2. Collected Data'!R36),ISBLANK('2. Collected Data'!R136)),"",('2. Collected Data'!R136+'2. Collected Data'!R36)/2)</f>
        <v/>
      </c>
      <c r="O36" s="52" t="str">
        <f>IF(OR(ISBLANK('2. Collected Data'!S36),ISBLANK('2. Collected Data'!S136)),"",('2. Collected Data'!S136+'2. Collected Data'!S36)/2)</f>
        <v/>
      </c>
      <c r="P36" s="52" t="str">
        <f>IF(OR(ISBLANK('2. Collected Data'!T36),ISBLANK('2. Collected Data'!T136)),"",('2. Collected Data'!T136+'2. Collected Data'!T36)/2)</f>
        <v/>
      </c>
      <c r="Q36" s="52" t="str">
        <f>IF(OR(ISBLANK('2. Collected Data'!U36),ISBLANK('2. Collected Data'!U136)),"",('2. Collected Data'!U136+'2. Collected Data'!U36)/2)</f>
        <v/>
      </c>
      <c r="R36" s="52" t="str">
        <f>IF(OR(ISBLANK('2. Collected Data'!V36),ISBLANK('2. Collected Data'!V136)),"",('2. Collected Data'!V136+'2. Collected Data'!V36)/2)</f>
        <v/>
      </c>
      <c r="S36" s="52" t="str">
        <f>IF(OR(ISBLANK('2. Collected Data'!W36),ISBLANK('2. Collected Data'!W136)),"",('2. Collected Data'!W136+'2. Collected Data'!W36)/2)</f>
        <v/>
      </c>
      <c r="T36" s="52" t="str">
        <f>IF(OR(ISBLANK('2. Collected Data'!X36),ISBLANK('2. Collected Data'!X136)),"",('2. Collected Data'!X136+'2. Collected Data'!X36)/2)</f>
        <v/>
      </c>
      <c r="U36" s="52" t="str">
        <f>IF(OR(ISBLANK('2. Collected Data'!Y36),ISBLANK('2. Collected Data'!Y136)),"",('2. Collected Data'!Y136+'2. Collected Data'!Y36)/2)</f>
        <v/>
      </c>
      <c r="V36" s="52" t="str">
        <f>IF(OR(ISBLANK('2. Collected Data'!Z36),ISBLANK('2. Collected Data'!Z136)),"",('2. Collected Data'!Z136+'2. Collected Data'!Z36)/2)</f>
        <v/>
      </c>
      <c r="W36" s="245">
        <f>IF(OR(ISBLANK('2. Collected Data'!AA36),ISBLANK('2. Collected Data'!AA136)),"",('2. Collected Data'!AA136+'2. Collected Data'!AA36)/2)</f>
        <v>1</v>
      </c>
      <c r="X36" s="245">
        <f>IF(OR(ISBLANK('2. Collected Data'!AB36),ISBLANK('2. Collected Data'!AB136)),"",('2. Collected Data'!AB136+'2. Collected Data'!AB36)/2)</f>
        <v>0</v>
      </c>
      <c r="Y36" s="245">
        <f>IF(OR(ISBLANK('2. Collected Data'!AC36),ISBLANK('2. Collected Data'!AC136)),"",('2. Collected Data'!AC136+'2. Collected Data'!AC36)/2)</f>
        <v>0</v>
      </c>
      <c r="Z36" s="52">
        <f>IF(OR(ISBLANK('2. Collected Data'!AD36),ISBLANK('2. Collected Data'!AD136)),"",('2. Collected Data'!AD136+'2. Collected Data'!AD36)/2)</f>
        <v>147.5</v>
      </c>
      <c r="AA36" s="52" t="str">
        <f>IF(OR(ISBLANK('2. Collected Data'!AE36),ISBLANK('2. Collected Data'!AE136)),"",('2. Collected Data'!AE136+'2. Collected Data'!AE36)/2)</f>
        <v/>
      </c>
      <c r="AB36" s="52" t="str">
        <f>IF(OR(ISBLANK('2. Collected Data'!AF36),ISBLANK('2. Collected Data'!AF136)),"",('2. Collected Data'!AF136+'2. Collected Data'!AF36)/2)</f>
        <v/>
      </c>
      <c r="AC36" s="95" t="str">
        <f>IF(OR(ISBLANK('2. Collected Data'!AG36),ISBLANK('2. Collected Data'!AG136)),"",('2. Collected Data'!AG136+'2. Collected Data'!AG36)/2)</f>
        <v/>
      </c>
      <c r="AD36" s="99"/>
      <c r="AE36" s="141">
        <f>IF(OR(ISBLANK('2. Collected Data'!AI36),ISBLANK('2. Collected Data'!AI136)),"",('2. Collected Data'!AI136+'2. Collected Data'!AI36)/2)</f>
        <v>165850</v>
      </c>
      <c r="AF36" s="52" t="str">
        <f>IF(OR(ISBLANK('2. Collected Data'!AJ36),ISBLANK('2. Collected Data'!AJ136)),"",('2. Collected Data'!AJ136+'2. Collected Data'!AJ36)/2)</f>
        <v/>
      </c>
      <c r="AG36" s="52" t="str">
        <f>IF(OR(ISBLANK('2. Collected Data'!AK36),ISBLANK('2. Collected Data'!AK136)),"",('2. Collected Data'!AK136+'2. Collected Data'!AK36)/2)</f>
        <v/>
      </c>
      <c r="AH36" s="52">
        <f>IF(OR(ISBLANK('2. Collected Data'!AL36),ISBLANK('2. Collected Data'!AL136)),"",('2. Collected Data'!AL136+'2. Collected Data'!AL36)/2)</f>
        <v>35916</v>
      </c>
      <c r="AI36" s="52" t="str">
        <f>IF(OR(ISBLANK('2. Collected Data'!AM36),ISBLANK('2. Collected Data'!AM136)),"",('2. Collected Data'!AM136+'2. Collected Data'!AM36)/2)</f>
        <v/>
      </c>
      <c r="AJ36" s="142"/>
      <c r="AK36" s="52">
        <f>IF(OR(ISBLANK('2. Collected Data'!AO36),ISBLANK('2. Collected Data'!AO136)),"",('2. Collected Data'!AO136+'2. Collected Data'!AO36)/2)</f>
        <v>2189373</v>
      </c>
      <c r="AL36" s="52">
        <f>IF(OR(ISBLANK('2. Collected Data'!AP36),ISBLANK('2. Collected Data'!AP136)),"",('2. Collected Data'!AP136+'2. Collected Data'!AP36)/2)</f>
        <v>91292.5</v>
      </c>
      <c r="AM36" s="52">
        <f>IF(OR(ISBLANK('2. Collected Data'!AQ36),ISBLANK('2. Collected Data'!AQ136)),"",('2. Collected Data'!AQ136+'2. Collected Data'!AQ36)/2)</f>
        <v>70326.5</v>
      </c>
      <c r="AN36" s="52">
        <f>IF(OR(ISBLANK('2. Collected Data'!AR36),ISBLANK('2. Collected Data'!AR136)),"",('2. Collected Data'!AR136+'2. Collected Data'!AR36)/2)</f>
        <v>18389.5</v>
      </c>
      <c r="AO36" s="52" t="str">
        <f>IF(OR(ISBLANK('2. Collected Data'!AS36),ISBLANK('2. Collected Data'!AS136)),"",('2. Collected Data'!AS136+'2. Collected Data'!AS36)/2)</f>
        <v/>
      </c>
      <c r="AP36" s="52" t="str">
        <f>IF(OR(ISBLANK('2. Collected Data'!AT36),ISBLANK('2. Collected Data'!AT136)),"",('2. Collected Data'!AT136+'2. Collected Data'!AT36)/2)</f>
        <v/>
      </c>
      <c r="AQ36" s="95" t="str">
        <f>IF(OR(ISBLANK('2. Collected Data'!AU36),ISBLANK('2. Collected Data'!AU136)),"",('2. Collected Data'!AU136+'2. Collected Data'!AU36)/2)</f>
        <v/>
      </c>
      <c r="AR36" s="99" t="str">
        <f>IF(OR(ISBLANK('2. Collected Data'!AV36),ISBLANK('2. Collected Data'!AV136)),"",('2. Collected Data'!AV136-'2. Collected Data'!AV36))</f>
        <v/>
      </c>
      <c r="AS36" s="245">
        <f>IF(OR(ISBLANK('2. Collected Data'!AW36),ISBLANK('2. Collected Data'!AW136)),"",('2. Collected Data'!AW136+'2. Collected Data'!AW36)/2)</f>
        <v>0.75</v>
      </c>
      <c r="AT36" s="245">
        <f>IF(OR(ISBLANK('2. Collected Data'!AX36),ISBLANK('2. Collected Data'!AX136)),"",('2. Collected Data'!AX136+'2. Collected Data'!AX36)/2)</f>
        <v>0.25</v>
      </c>
      <c r="AU36" s="55"/>
      <c r="AV36" s="102"/>
      <c r="AW36" s="99"/>
      <c r="AX36" s="87">
        <f>IF(OR(ISBLANK('2. Collected Data'!BB36),ISBLANK('2. Collected Data'!BB136)),"",('2. Collected Data'!BB136+'2. Collected Data'!BB36)/2)</f>
        <v>75.075000000000003</v>
      </c>
      <c r="AY36" s="83">
        <f>IF(OR(ISBLANK('2. Collected Data'!BC36),ISBLANK('2. Collected Data'!BC136)),"",('2. Collected Data'!BC136+'2. Collected Data'!BC36)/2)</f>
        <v>28221670</v>
      </c>
      <c r="AZ36" s="83">
        <f>IF(OR(ISBLANK('2. Collected Data'!BD36),ISBLANK('2. Collected Data'!BD136)),"",('2. Collected Data'!BD136+'2. Collected Data'!BD36)/2)</f>
        <v>38705940</v>
      </c>
      <c r="BA36" s="83">
        <f>IF(OR(ISBLANK('2. Collected Data'!BE36),ISBLANK('2. Collected Data'!BE136)),"",('2. Collected Data'!BE136+'2. Collected Data'!BE36)/2)</f>
        <v>24109390</v>
      </c>
      <c r="BB36" s="83">
        <f>IF(OR(ISBLANK('2. Collected Data'!BF36),ISBLANK('2. Collected Data'!BF136)),"",('2. Collected Data'!BF136+'2. Collected Data'!BF36)/2)</f>
        <v>91037000</v>
      </c>
      <c r="BC36" s="55"/>
      <c r="BD36" s="87">
        <f>IF(OR(ISBLANK('2. Collected Data'!BH36),ISBLANK('2. Collected Data'!BH136)),"",('2. Collected Data'!BH136+'2. Collected Data'!BH36)/2)</f>
        <v>75.790000000000006</v>
      </c>
      <c r="BE36" s="150"/>
      <c r="BF36" s="55"/>
    </row>
    <row r="37" spans="1:58" s="56" customFormat="1" ht="11.25" customHeight="1" x14ac:dyDescent="0.15">
      <c r="A37" s="100" t="s">
        <v>356</v>
      </c>
      <c r="B37" s="231"/>
      <c r="C37" s="57" t="str">
        <f>IF(OR(ISBLANK('2. Collected Data'!G37),ISBLANK('2. Collected Data'!G137)),"",('2. Collected Data'!G137+'2. Collected Data'!G37)/2)</f>
        <v/>
      </c>
      <c r="D37" s="52" t="str">
        <f>IF(OR(ISBLANK('2. Collected Data'!H37),ISBLANK('2. Collected Data'!H137)),"",('2. Collected Data'!H137+'2. Collected Data'!H37)/2)</f>
        <v/>
      </c>
      <c r="E37" s="52" t="str">
        <f>IF(OR(ISBLANK('2. Collected Data'!I37),ISBLANK('2. Collected Data'!I137)),"",('2. Collected Data'!I137+'2. Collected Data'!I37)/2)</f>
        <v/>
      </c>
      <c r="F37" s="52" t="str">
        <f>IF(OR(ISBLANK('2. Collected Data'!J37),ISBLANK('2. Collected Data'!J137)),"",('2. Collected Data'!J137+'2. Collected Data'!J37)/2)</f>
        <v/>
      </c>
      <c r="G37" s="52" t="str">
        <f>IF(OR(ISBLANK('2. Collected Data'!K37),ISBLANK('2. Collected Data'!K137)),"",('2. Collected Data'!K137+'2. Collected Data'!K37)/2)</f>
        <v/>
      </c>
      <c r="H37" s="52" t="str">
        <f>IF(OR(ISBLANK('2. Collected Data'!L37),ISBLANK('2. Collected Data'!L137)),"",('2. Collected Data'!L137+'2. Collected Data'!L37)/2)</f>
        <v/>
      </c>
      <c r="I37" s="52" t="str">
        <f>IF(OR(ISBLANK('2. Collected Data'!M37),ISBLANK('2. Collected Data'!M137)),"",('2. Collected Data'!M137+'2. Collected Data'!M37)/2)</f>
        <v/>
      </c>
      <c r="J37" s="52" t="str">
        <f>IF(OR(ISBLANK('2. Collected Data'!N37),ISBLANK('2. Collected Data'!N137)),"",('2. Collected Data'!N137+'2. Collected Data'!N37)/2)</f>
        <v/>
      </c>
      <c r="K37" s="52" t="str">
        <f>IF(OR(ISBLANK('2. Collected Data'!O37),ISBLANK('2. Collected Data'!O137)),"",('2. Collected Data'!O137+'2. Collected Data'!O37)/2)</f>
        <v/>
      </c>
      <c r="L37" s="52" t="str">
        <f>IF(OR(ISBLANK('2. Collected Data'!P37),ISBLANK('2. Collected Data'!P137)),"",('2. Collected Data'!P137+'2. Collected Data'!P37)/2)</f>
        <v/>
      </c>
      <c r="M37" s="52" t="str">
        <f>IF(OR(ISBLANK('2. Collected Data'!Q37),ISBLANK('2. Collected Data'!Q137)),"",('2. Collected Data'!Q137+'2. Collected Data'!Q37)/2)</f>
        <v/>
      </c>
      <c r="N37" s="52" t="str">
        <f>IF(OR(ISBLANK('2. Collected Data'!R37),ISBLANK('2. Collected Data'!R137)),"",('2. Collected Data'!R137+'2. Collected Data'!R37)/2)</f>
        <v/>
      </c>
      <c r="O37" s="52" t="str">
        <f>IF(OR(ISBLANK('2. Collected Data'!S37),ISBLANK('2. Collected Data'!S137)),"",('2. Collected Data'!S137+'2. Collected Data'!S37)/2)</f>
        <v/>
      </c>
      <c r="P37" s="52" t="str">
        <f>IF(OR(ISBLANK('2. Collected Data'!T37),ISBLANK('2. Collected Data'!T137)),"",('2. Collected Data'!T137+'2. Collected Data'!T37)/2)</f>
        <v/>
      </c>
      <c r="Q37" s="52" t="str">
        <f>IF(OR(ISBLANK('2. Collected Data'!U37),ISBLANK('2. Collected Data'!U137)),"",('2. Collected Data'!U137+'2. Collected Data'!U37)/2)</f>
        <v/>
      </c>
      <c r="R37" s="52" t="str">
        <f>IF(OR(ISBLANK('2. Collected Data'!V37),ISBLANK('2. Collected Data'!V137)),"",('2. Collected Data'!V137+'2. Collected Data'!V37)/2)</f>
        <v/>
      </c>
      <c r="S37" s="52" t="str">
        <f>IF(OR(ISBLANK('2. Collected Data'!W37),ISBLANK('2. Collected Data'!W137)),"",('2. Collected Data'!W137+'2. Collected Data'!W37)/2)</f>
        <v/>
      </c>
      <c r="T37" s="52" t="str">
        <f>IF(OR(ISBLANK('2. Collected Data'!X37),ISBLANK('2. Collected Data'!X137)),"",('2. Collected Data'!X137+'2. Collected Data'!X37)/2)</f>
        <v/>
      </c>
      <c r="U37" s="52" t="str">
        <f>IF(OR(ISBLANK('2. Collected Data'!Y37),ISBLANK('2. Collected Data'!Y137)),"",('2. Collected Data'!Y137+'2. Collected Data'!Y37)/2)</f>
        <v/>
      </c>
      <c r="V37" s="52" t="str">
        <f>IF(OR(ISBLANK('2. Collected Data'!Z37),ISBLANK('2. Collected Data'!Z137)),"",('2. Collected Data'!Z137+'2. Collected Data'!Z37)/2)</f>
        <v/>
      </c>
      <c r="W37" s="245" t="str">
        <f>IF(OR(ISBLANK('2. Collected Data'!AA37),ISBLANK('2. Collected Data'!AA137)),"",('2. Collected Data'!AA137+'2. Collected Data'!AA37)/2)</f>
        <v/>
      </c>
      <c r="X37" s="245" t="str">
        <f>IF(OR(ISBLANK('2. Collected Data'!AB37),ISBLANK('2. Collected Data'!AB137)),"",('2. Collected Data'!AB137+'2. Collected Data'!AB37)/2)</f>
        <v/>
      </c>
      <c r="Y37" s="245" t="str">
        <f>IF(OR(ISBLANK('2. Collected Data'!AC37),ISBLANK('2. Collected Data'!AC137)),"",('2. Collected Data'!AC137+'2. Collected Data'!AC37)/2)</f>
        <v/>
      </c>
      <c r="Z37" s="52" t="str">
        <f>IF(OR(ISBLANK('2. Collected Data'!AD37),ISBLANK('2. Collected Data'!AD137)),"",('2. Collected Data'!AD137+'2. Collected Data'!AD37)/2)</f>
        <v/>
      </c>
      <c r="AA37" s="52" t="str">
        <f>IF(OR(ISBLANK('2. Collected Data'!AE37),ISBLANK('2. Collected Data'!AE137)),"",('2. Collected Data'!AE137+'2. Collected Data'!AE37)/2)</f>
        <v/>
      </c>
      <c r="AB37" s="52" t="str">
        <f>IF(OR(ISBLANK('2. Collected Data'!AF37),ISBLANK('2. Collected Data'!AF137)),"",('2. Collected Data'!AF137+'2. Collected Data'!AF37)/2)</f>
        <v/>
      </c>
      <c r="AC37" s="95" t="str">
        <f>IF(OR(ISBLANK('2. Collected Data'!AG37),ISBLANK('2. Collected Data'!AG137)),"",('2. Collected Data'!AG137+'2. Collected Data'!AG37)/2)</f>
        <v/>
      </c>
      <c r="AD37" s="99"/>
      <c r="AE37" s="141" t="str">
        <f>IF(OR(ISBLANK('2. Collected Data'!AI37),ISBLANK('2. Collected Data'!AI137)),"",('2. Collected Data'!AI137+'2. Collected Data'!AI37)/2)</f>
        <v/>
      </c>
      <c r="AF37" s="52" t="str">
        <f>IF(OR(ISBLANK('2. Collected Data'!AJ37),ISBLANK('2. Collected Data'!AJ137)),"",('2. Collected Data'!AJ137+'2. Collected Data'!AJ37)/2)</f>
        <v/>
      </c>
      <c r="AG37" s="52" t="str">
        <f>IF(OR(ISBLANK('2. Collected Data'!AK37),ISBLANK('2. Collected Data'!AK137)),"",('2. Collected Data'!AK137+'2. Collected Data'!AK37)/2)</f>
        <v/>
      </c>
      <c r="AH37" s="52" t="str">
        <f>IF(OR(ISBLANK('2. Collected Data'!AL37),ISBLANK('2. Collected Data'!AL137)),"",('2. Collected Data'!AL137+'2. Collected Data'!AL37)/2)</f>
        <v/>
      </c>
      <c r="AI37" s="52" t="str">
        <f>IF(OR(ISBLANK('2. Collected Data'!AM37),ISBLANK('2. Collected Data'!AM137)),"",('2. Collected Data'!AM137+'2. Collected Data'!AM37)/2)</f>
        <v/>
      </c>
      <c r="AJ37" s="142"/>
      <c r="AK37" s="52" t="str">
        <f>IF(OR(ISBLANK('2. Collected Data'!AO37),ISBLANK('2. Collected Data'!AO137)),"",('2. Collected Data'!AO137+'2. Collected Data'!AO37)/2)</f>
        <v/>
      </c>
      <c r="AL37" s="52" t="str">
        <f>IF(OR(ISBLANK('2. Collected Data'!AP37),ISBLANK('2. Collected Data'!AP137)),"",('2. Collected Data'!AP137+'2. Collected Data'!AP37)/2)</f>
        <v/>
      </c>
      <c r="AM37" s="52" t="str">
        <f>IF(OR(ISBLANK('2. Collected Data'!AQ37),ISBLANK('2. Collected Data'!AQ137)),"",('2. Collected Data'!AQ137+'2. Collected Data'!AQ37)/2)</f>
        <v/>
      </c>
      <c r="AN37" s="52" t="str">
        <f>IF(OR(ISBLANK('2. Collected Data'!AR37),ISBLANK('2. Collected Data'!AR137)),"",('2. Collected Data'!AR137+'2. Collected Data'!AR37)/2)</f>
        <v/>
      </c>
      <c r="AO37" s="52" t="str">
        <f>IF(OR(ISBLANK('2. Collected Data'!AS37),ISBLANK('2. Collected Data'!AS137)),"",('2. Collected Data'!AS137+'2. Collected Data'!AS37)/2)</f>
        <v/>
      </c>
      <c r="AP37" s="52" t="str">
        <f>IF(OR(ISBLANK('2. Collected Data'!AT37),ISBLANK('2. Collected Data'!AT137)),"",('2. Collected Data'!AT137+'2. Collected Data'!AT37)/2)</f>
        <v/>
      </c>
      <c r="AQ37" s="95" t="str">
        <f>IF(OR(ISBLANK('2. Collected Data'!AU37),ISBLANK('2. Collected Data'!AU137)),"",('2. Collected Data'!AU137+'2. Collected Data'!AU37)/2)</f>
        <v/>
      </c>
      <c r="AR37" s="99" t="str">
        <f>IF(OR(ISBLANK('2. Collected Data'!AV37),ISBLANK('2. Collected Data'!AV137)),"",('2. Collected Data'!AV137-'2. Collected Data'!AV37))</f>
        <v/>
      </c>
      <c r="AS37" s="245" t="str">
        <f>IF(OR(ISBLANK('2. Collected Data'!AW37),ISBLANK('2. Collected Data'!AW137)),"",('2. Collected Data'!AW137+'2. Collected Data'!AW37)/2)</f>
        <v/>
      </c>
      <c r="AT37" s="245" t="str">
        <f>IF(OR(ISBLANK('2. Collected Data'!AX37),ISBLANK('2. Collected Data'!AX137)),"",('2. Collected Data'!AX137+'2. Collected Data'!AX37)/2)</f>
        <v/>
      </c>
      <c r="AU37" s="55"/>
      <c r="AV37" s="102"/>
      <c r="AW37" s="99"/>
      <c r="AX37" s="87" t="str">
        <f>IF(OR(ISBLANK('2. Collected Data'!BB37),ISBLANK('2. Collected Data'!BB137)),"",('2. Collected Data'!BB137+'2. Collected Data'!BB37)/2)</f>
        <v/>
      </c>
      <c r="AY37" s="83" t="str">
        <f>IF(OR(ISBLANK('2. Collected Data'!BC37),ISBLANK('2. Collected Data'!BC137)),"",('2. Collected Data'!BC137+'2. Collected Data'!BC37)/2)</f>
        <v/>
      </c>
      <c r="AZ37" s="83" t="str">
        <f>IF(OR(ISBLANK('2. Collected Data'!BD37),ISBLANK('2. Collected Data'!BD137)),"",('2. Collected Data'!BD137+'2. Collected Data'!BD37)/2)</f>
        <v/>
      </c>
      <c r="BA37" s="83" t="str">
        <f>IF(OR(ISBLANK('2. Collected Data'!BE37),ISBLANK('2. Collected Data'!BE137)),"",('2. Collected Data'!BE137+'2. Collected Data'!BE37)/2)</f>
        <v/>
      </c>
      <c r="BB37" s="83" t="str">
        <f>IF(OR(ISBLANK('2. Collected Data'!BF37),ISBLANK('2. Collected Data'!BF137)),"",('2. Collected Data'!BF137+'2. Collected Data'!BF37)/2)</f>
        <v/>
      </c>
      <c r="BC37" s="55"/>
      <c r="BD37" s="87" t="str">
        <f>IF(OR(ISBLANK('2. Collected Data'!BH37),ISBLANK('2. Collected Data'!BH137)),"",('2. Collected Data'!BH137+'2. Collected Data'!BH37)/2)</f>
        <v/>
      </c>
      <c r="BE37" s="150"/>
      <c r="BF37" s="55"/>
    </row>
    <row r="38" spans="1:58" s="237" customFormat="1" ht="11.25" customHeight="1" x14ac:dyDescent="0.15">
      <c r="A38" s="100" t="s">
        <v>141</v>
      </c>
      <c r="B38" s="231"/>
      <c r="C38" s="57">
        <f>IF(OR(ISBLANK('2. Collected Data'!G38),ISBLANK('2. Collected Data'!G138)),"",('2. Collected Data'!G138+'2. Collected Data'!G38)/2)</f>
        <v>77000</v>
      </c>
      <c r="D38" s="52">
        <f>IF(OR(ISBLANK('2. Collected Data'!H38),ISBLANK('2. Collected Data'!H138)),"",('2. Collected Data'!H138+'2. Collected Data'!H38)/2)</f>
        <v>34000</v>
      </c>
      <c r="E38" s="52">
        <f>IF(OR(ISBLANK('2. Collected Data'!I38),ISBLANK('2. Collected Data'!I138)),"",('2. Collected Data'!I138+'2. Collected Data'!I38)/2)</f>
        <v>1590</v>
      </c>
      <c r="F38" s="52">
        <f>IF(OR(ISBLANK('2. Collected Data'!J38),ISBLANK('2. Collected Data'!J138)),"",('2. Collected Data'!J138+'2. Collected Data'!J38)/2)</f>
        <v>110</v>
      </c>
      <c r="G38" s="52">
        <f>IF(OR(ISBLANK('2. Collected Data'!K38),ISBLANK('2. Collected Data'!K138)),"",('2. Collected Data'!K138+'2. Collected Data'!K38)/2)</f>
        <v>3</v>
      </c>
      <c r="H38" s="52">
        <f>IF(OR(ISBLANK('2. Collected Data'!L38),ISBLANK('2. Collected Data'!L138)),"",('2. Collected Data'!L138+'2. Collected Data'!L38)/2)</f>
        <v>83</v>
      </c>
      <c r="I38" s="52">
        <f>IF(OR(ISBLANK('2. Collected Data'!M38),ISBLANK('2. Collected Data'!M138)),"",('2. Collected Data'!M138+'2. Collected Data'!M38)/2)</f>
        <v>520</v>
      </c>
      <c r="J38" s="52">
        <f>IF(OR(ISBLANK('2. Collected Data'!N38),ISBLANK('2. Collected Data'!N138)),"",('2. Collected Data'!N138+'2. Collected Data'!N38)/2)</f>
        <v>524.5</v>
      </c>
      <c r="K38" s="52">
        <f>IF(OR(ISBLANK('2. Collected Data'!O38),ISBLANK('2. Collected Data'!O138)),"",('2. Collected Data'!O138+'2. Collected Data'!O38)/2)</f>
        <v>400</v>
      </c>
      <c r="L38" s="52">
        <f>IF(OR(ISBLANK('2. Collected Data'!P38),ISBLANK('2. Collected Data'!P138)),"",('2. Collected Data'!P138+'2. Collected Data'!P38)/2)</f>
        <v>0</v>
      </c>
      <c r="M38" s="52">
        <f>IF(OR(ISBLANK('2. Collected Data'!Q38),ISBLANK('2. Collected Data'!Q138)),"",('2. Collected Data'!Q138+'2. Collected Data'!Q38)/2)</f>
        <v>0</v>
      </c>
      <c r="N38" s="52">
        <f>IF(OR(ISBLANK('2. Collected Data'!R38),ISBLANK('2. Collected Data'!R138)),"",('2. Collected Data'!R138+'2. Collected Data'!R38)/2)</f>
        <v>0</v>
      </c>
      <c r="O38" s="52">
        <f>IF(OR(ISBLANK('2. Collected Data'!S38),ISBLANK('2. Collected Data'!S138)),"",('2. Collected Data'!S138+'2. Collected Data'!S38)/2)</f>
        <v>0</v>
      </c>
      <c r="P38" s="52">
        <f>IF(OR(ISBLANK('2. Collected Data'!T38),ISBLANK('2. Collected Data'!T138)),"",('2. Collected Data'!T138+'2. Collected Data'!T38)/2)</f>
        <v>0</v>
      </c>
      <c r="Q38" s="52">
        <f>IF(OR(ISBLANK('2. Collected Data'!U38),ISBLANK('2. Collected Data'!U138)),"",('2. Collected Data'!U138+'2. Collected Data'!U38)/2)</f>
        <v>0</v>
      </c>
      <c r="R38" s="52">
        <f>IF(OR(ISBLANK('2. Collected Data'!V38),ISBLANK('2. Collected Data'!V138)),"",('2. Collected Data'!V138+'2. Collected Data'!V38)/2)</f>
        <v>0</v>
      </c>
      <c r="S38" s="52">
        <f>IF(OR(ISBLANK('2. Collected Data'!W38),ISBLANK('2. Collected Data'!W138)),"",('2. Collected Data'!W138+'2. Collected Data'!W38)/2)</f>
        <v>0</v>
      </c>
      <c r="T38" s="52">
        <f>IF(OR(ISBLANK('2. Collected Data'!X38),ISBLANK('2. Collected Data'!X138)),"",('2. Collected Data'!X138+'2. Collected Data'!X38)/2)</f>
        <v>0</v>
      </c>
      <c r="U38" s="52">
        <f>IF(OR(ISBLANK('2. Collected Data'!Y38),ISBLANK('2. Collected Data'!Y138)),"",('2. Collected Data'!Y138+'2. Collected Data'!Y38)/2)</f>
        <v>2850</v>
      </c>
      <c r="V38" s="52">
        <f>IF(OR(ISBLANK('2. Collected Data'!Z38),ISBLANK('2. Collected Data'!Z138)),"",('2. Collected Data'!Z138+'2. Collected Data'!Z38)/2)</f>
        <v>500</v>
      </c>
      <c r="W38" s="245">
        <f>IF(OR(ISBLANK('2. Collected Data'!AA38),ISBLANK('2. Collected Data'!AA138)),"",('2. Collected Data'!AA138+'2. Collected Data'!AA38)/2)</f>
        <v>1</v>
      </c>
      <c r="X38" s="245">
        <f>IF(OR(ISBLANK('2. Collected Data'!AB38),ISBLANK('2. Collected Data'!AB138)),"",('2. Collected Data'!AB138+'2. Collected Data'!AB38)/2)</f>
        <v>0</v>
      </c>
      <c r="Y38" s="245">
        <f>IF(OR(ISBLANK('2. Collected Data'!AC38),ISBLANK('2. Collected Data'!AC138)),"",('2. Collected Data'!AC138+'2. Collected Data'!AC38)/2)</f>
        <v>0</v>
      </c>
      <c r="Z38" s="52">
        <f>IF(OR(ISBLANK('2. Collected Data'!AD38),ISBLANK('2. Collected Data'!AD138)),"",('2. Collected Data'!AD138+'2. Collected Data'!AD38)/2)</f>
        <v>180</v>
      </c>
      <c r="AA38" s="52">
        <f>IF(OR(ISBLANK('2. Collected Data'!AE38),ISBLANK('2. Collected Data'!AE138)),"",('2. Collected Data'!AE138+'2. Collected Data'!AE38)/2)</f>
        <v>265000</v>
      </c>
      <c r="AB38" s="52">
        <f>IF(OR(ISBLANK('2. Collected Data'!AF38),ISBLANK('2. Collected Data'!AF138)),"",('2. Collected Data'!AF138+'2. Collected Data'!AF38)/2)</f>
        <v>173</v>
      </c>
      <c r="AC38" s="95">
        <f>IF(OR(ISBLANK('2. Collected Data'!AG38),ISBLANK('2. Collected Data'!AG138)),"",('2. Collected Data'!AG138+'2. Collected Data'!AG38)/2)</f>
        <v>2800000</v>
      </c>
      <c r="AD38" s="99"/>
      <c r="AE38" s="141">
        <f>IF(OR(ISBLANK('2. Collected Data'!AI38),ISBLANK('2. Collected Data'!AI138)),"",('2. Collected Data'!AI138+'2. Collected Data'!AI38)/2)</f>
        <v>94950</v>
      </c>
      <c r="AF38" s="52">
        <f>IF(OR(ISBLANK('2. Collected Data'!AJ38),ISBLANK('2. Collected Data'!AJ138)),"",('2. Collected Data'!AJ138+'2. Collected Data'!AJ38)/2)</f>
        <v>500</v>
      </c>
      <c r="AG38" s="52">
        <f>IF(OR(ISBLANK('2. Collected Data'!AK38),ISBLANK('2. Collected Data'!AK138)),"",('2. Collected Data'!AK138+'2. Collected Data'!AK38)/2)</f>
        <v>0</v>
      </c>
      <c r="AH38" s="52">
        <f>IF(OR(ISBLANK('2. Collected Data'!AL38),ISBLANK('2. Collected Data'!AL138)),"",('2. Collected Data'!AL138+'2. Collected Data'!AL38)/2)</f>
        <v>67200</v>
      </c>
      <c r="AI38" s="52">
        <f>IF(OR(ISBLANK('2. Collected Data'!AM38),ISBLANK('2. Collected Data'!AM138)),"",('2. Collected Data'!AM138+'2. Collected Data'!AM38)/2)</f>
        <v>0</v>
      </c>
      <c r="AJ38" s="142"/>
      <c r="AK38" s="52">
        <f>IF(OR(ISBLANK('2. Collected Data'!AO38),ISBLANK('2. Collected Data'!AO138)),"",('2. Collected Data'!AO138+'2. Collected Data'!AO38)/2)</f>
        <v>2333500</v>
      </c>
      <c r="AL38" s="52">
        <f>IF(OR(ISBLANK('2. Collected Data'!AP38),ISBLANK('2. Collected Data'!AP138)),"",('2. Collected Data'!AP138+'2. Collected Data'!AP38)/2)</f>
        <v>35200</v>
      </c>
      <c r="AM38" s="52">
        <f>IF(OR(ISBLANK('2. Collected Data'!AQ38),ISBLANK('2. Collected Data'!AQ138)),"",('2. Collected Data'!AQ138+'2. Collected Data'!AQ38)/2)</f>
        <v>0</v>
      </c>
      <c r="AN38" s="52">
        <f>IF(OR(ISBLANK('2. Collected Data'!AR38),ISBLANK('2. Collected Data'!AR138)),"",('2. Collected Data'!AR138+'2. Collected Data'!AR38)/2)</f>
        <v>0</v>
      </c>
      <c r="AO38" s="52">
        <f>IF(OR(ISBLANK('2. Collected Data'!AS38),ISBLANK('2. Collected Data'!AS138)),"",('2. Collected Data'!AS138+'2. Collected Data'!AS38)/2)</f>
        <v>0</v>
      </c>
      <c r="AP38" s="52">
        <f>IF(OR(ISBLANK('2. Collected Data'!AT38),ISBLANK('2. Collected Data'!AT138)),"",('2. Collected Data'!AT138+'2. Collected Data'!AT38)/2)</f>
        <v>519500</v>
      </c>
      <c r="AQ38" s="95">
        <f>IF(OR(ISBLANK('2. Collected Data'!AU38),ISBLANK('2. Collected Data'!AU138)),"",('2. Collected Data'!AU138+'2. Collected Data'!AU38)/2)</f>
        <v>0</v>
      </c>
      <c r="AR38" s="99" t="str">
        <f>IF(OR(ISBLANK('2. Collected Data'!AV38),ISBLANK('2. Collected Data'!AV138)),"",('2. Collected Data'!AV138-'2. Collected Data'!AV38))</f>
        <v/>
      </c>
      <c r="AS38" s="245">
        <f>IF(OR(ISBLANK('2. Collected Data'!AW38),ISBLANK('2. Collected Data'!AW138)),"",('2. Collected Data'!AW138+'2. Collected Data'!AW38)/2)</f>
        <v>0.8</v>
      </c>
      <c r="AT38" s="245">
        <f>IF(OR(ISBLANK('2. Collected Data'!AX38),ISBLANK('2. Collected Data'!AX138)),"",('2. Collected Data'!AX138+'2. Collected Data'!AX38)/2)</f>
        <v>0.2</v>
      </c>
      <c r="AU38" s="55"/>
      <c r="AV38" s="102"/>
      <c r="AW38" s="99"/>
      <c r="AX38" s="87">
        <f>IF(OR(ISBLANK('2. Collected Data'!BB38),ISBLANK('2. Collected Data'!BB138)),"",('2. Collected Data'!BB138+'2. Collected Data'!BB38)/2)</f>
        <v>76.625</v>
      </c>
      <c r="AY38" s="83">
        <f>IF(OR(ISBLANK('2. Collected Data'!BC38),ISBLANK('2. Collected Data'!BC138)),"",('2. Collected Data'!BC138+'2. Collected Data'!BC38)/2)</f>
        <v>15950000</v>
      </c>
      <c r="AZ38" s="83">
        <f>IF(OR(ISBLANK('2. Collected Data'!BD38),ISBLANK('2. Collected Data'!BD138)),"",('2. Collected Data'!BD138+'2. Collected Data'!BD38)/2)</f>
        <v>8750000</v>
      </c>
      <c r="BA38" s="83">
        <f>IF(OR(ISBLANK('2. Collected Data'!BE38),ISBLANK('2. Collected Data'!BE138)),"",('2. Collected Data'!BE138+'2. Collected Data'!BE38)/2)</f>
        <v>12750000</v>
      </c>
      <c r="BB38" s="83">
        <f>IF(OR(ISBLANK('2. Collected Data'!BF38),ISBLANK('2. Collected Data'!BF138)),"",('2. Collected Data'!BF138+'2. Collected Data'!BF38)/2)</f>
        <v>37500000</v>
      </c>
      <c r="BC38" s="55"/>
      <c r="BD38" s="87">
        <f>IF(OR(ISBLANK('2. Collected Data'!BH38),ISBLANK('2. Collected Data'!BH138)),"",('2. Collected Data'!BH138+'2. Collected Data'!BH38)/2)</f>
        <v>71.305000000000007</v>
      </c>
      <c r="BE38" s="150"/>
      <c r="BF38" s="55"/>
    </row>
    <row r="39" spans="1:58" s="237" customFormat="1" ht="11.25" customHeight="1" x14ac:dyDescent="0.15">
      <c r="A39" s="100" t="s">
        <v>142</v>
      </c>
      <c r="B39" s="231"/>
      <c r="C39" s="57">
        <f>IF(OR(ISBLANK('2. Collected Data'!G39),ISBLANK('2. Collected Data'!G139)),"",('2. Collected Data'!G139+'2. Collected Data'!G39)/2)</f>
        <v>25000</v>
      </c>
      <c r="D39" s="52">
        <f>IF(OR(ISBLANK('2. Collected Data'!H39),ISBLANK('2. Collected Data'!H139)),"",('2. Collected Data'!H139+'2. Collected Data'!H39)/2)</f>
        <v>12500</v>
      </c>
      <c r="E39" s="52">
        <f>IF(OR(ISBLANK('2. Collected Data'!I39),ISBLANK('2. Collected Data'!I139)),"",('2. Collected Data'!I139+'2. Collected Data'!I39)/2)</f>
        <v>567.5</v>
      </c>
      <c r="F39" s="52">
        <f>IF(OR(ISBLANK('2. Collected Data'!J39),ISBLANK('2. Collected Data'!J139)),"",('2. Collected Data'!J139+'2. Collected Data'!J39)/2)</f>
        <v>64</v>
      </c>
      <c r="G39" s="52">
        <f>IF(OR(ISBLANK('2. Collected Data'!K39),ISBLANK('2. Collected Data'!K139)),"",('2. Collected Data'!K139+'2. Collected Data'!K39)/2)</f>
        <v>36.5</v>
      </c>
      <c r="H39" s="52">
        <f>IF(OR(ISBLANK('2. Collected Data'!L39),ISBLANK('2. Collected Data'!L139)),"",('2. Collected Data'!L139+'2. Collected Data'!L39)/2)</f>
        <v>12.5</v>
      </c>
      <c r="I39" s="52">
        <f>IF(OR(ISBLANK('2. Collected Data'!M39),ISBLANK('2. Collected Data'!M139)),"",('2. Collected Data'!M139+'2. Collected Data'!M39)/2)</f>
        <v>370.5</v>
      </c>
      <c r="J39" s="52">
        <f>IF(OR(ISBLANK('2. Collected Data'!N39),ISBLANK('2. Collected Data'!N139)),"",('2. Collected Data'!N139+'2. Collected Data'!N39)/2)</f>
        <v>4.5</v>
      </c>
      <c r="K39" s="52">
        <f>IF(OR(ISBLANK('2. Collected Data'!O39),ISBLANK('2. Collected Data'!O139)),"",('2. Collected Data'!O139+'2. Collected Data'!O39)/2)</f>
        <v>452.5</v>
      </c>
      <c r="L39" s="52">
        <f>IF(OR(ISBLANK('2. Collected Data'!P39),ISBLANK('2. Collected Data'!P139)),"",('2. Collected Data'!P139+'2. Collected Data'!P39)/2)</f>
        <v>0</v>
      </c>
      <c r="M39" s="52">
        <f>IF(OR(ISBLANK('2. Collected Data'!Q39),ISBLANK('2. Collected Data'!Q139)),"",('2. Collected Data'!Q139+'2. Collected Data'!Q39)/2)</f>
        <v>0</v>
      </c>
      <c r="N39" s="52">
        <f>IF(OR(ISBLANK('2. Collected Data'!R39),ISBLANK('2. Collected Data'!R139)),"",('2. Collected Data'!R139+'2. Collected Data'!R39)/2)</f>
        <v>0</v>
      </c>
      <c r="O39" s="52">
        <f>IF(OR(ISBLANK('2. Collected Data'!S39),ISBLANK('2. Collected Data'!S139)),"",('2. Collected Data'!S139+'2. Collected Data'!S39)/2)</f>
        <v>0</v>
      </c>
      <c r="P39" s="52">
        <f>IF(OR(ISBLANK('2. Collected Data'!T39),ISBLANK('2. Collected Data'!T139)),"",('2. Collected Data'!T139+'2. Collected Data'!T39)/2)</f>
        <v>0</v>
      </c>
      <c r="Q39" s="52">
        <f>IF(OR(ISBLANK('2. Collected Data'!U39),ISBLANK('2. Collected Data'!U139)),"",('2. Collected Data'!U139+'2. Collected Data'!U39)/2)</f>
        <v>0</v>
      </c>
      <c r="R39" s="52">
        <f>IF(OR(ISBLANK('2. Collected Data'!V39),ISBLANK('2. Collected Data'!V139)),"",('2. Collected Data'!V139+'2. Collected Data'!V39)/2)</f>
        <v>0</v>
      </c>
      <c r="S39" s="52">
        <f>IF(OR(ISBLANK('2. Collected Data'!W39),ISBLANK('2. Collected Data'!W139)),"",('2. Collected Data'!W139+'2. Collected Data'!W39)/2)</f>
        <v>0</v>
      </c>
      <c r="T39" s="52">
        <f>IF(OR(ISBLANK('2. Collected Data'!X39),ISBLANK('2. Collected Data'!X139)),"",('2. Collected Data'!X139+'2. Collected Data'!X39)/2)</f>
        <v>0</v>
      </c>
      <c r="U39" s="52">
        <f>IF(OR(ISBLANK('2. Collected Data'!Y39),ISBLANK('2. Collected Data'!Y139)),"",('2. Collected Data'!Y139+'2. Collected Data'!Y39)/2)</f>
        <v>562.5</v>
      </c>
      <c r="V39" s="52">
        <f>IF(OR(ISBLANK('2. Collected Data'!Z39),ISBLANK('2. Collected Data'!Z139)),"",('2. Collected Data'!Z139+'2. Collected Data'!Z39)/2)</f>
        <v>160</v>
      </c>
      <c r="W39" s="245">
        <f>IF(OR(ISBLANK('2. Collected Data'!AA39),ISBLANK('2. Collected Data'!AA139)),"",('2. Collected Data'!AA139+'2. Collected Data'!AA39)/2)</f>
        <v>0.99</v>
      </c>
      <c r="X39" s="245">
        <f>IF(OR(ISBLANK('2. Collected Data'!AB39),ISBLANK('2. Collected Data'!AB139)),"",('2. Collected Data'!AB139+'2. Collected Data'!AB39)/2)</f>
        <v>0</v>
      </c>
      <c r="Y39" s="245">
        <f>IF(OR(ISBLANK('2. Collected Data'!AC39),ISBLANK('2. Collected Data'!AC139)),"",('2. Collected Data'!AC139+'2. Collected Data'!AC39)/2)</f>
        <v>0.01</v>
      </c>
      <c r="Z39" s="52">
        <f>IF(OR(ISBLANK('2. Collected Data'!AD39),ISBLANK('2. Collected Data'!AD139)),"",('2. Collected Data'!AD139+'2. Collected Data'!AD39)/2)</f>
        <v>12</v>
      </c>
      <c r="AA39" s="52">
        <f>IF(OR(ISBLANK('2. Collected Data'!AE39),ISBLANK('2. Collected Data'!AE139)),"",('2. Collected Data'!AE139+'2. Collected Data'!AE39)/2)</f>
        <v>3350</v>
      </c>
      <c r="AB39" s="52">
        <f>IF(OR(ISBLANK('2. Collected Data'!AF39),ISBLANK('2. Collected Data'!AF139)),"",('2. Collected Data'!AF139+'2. Collected Data'!AF39)/2)</f>
        <v>175</v>
      </c>
      <c r="AC39" s="95">
        <f>IF(OR(ISBLANK('2. Collected Data'!AG39),ISBLANK('2. Collected Data'!AG139)),"",('2. Collected Data'!AG139+'2. Collected Data'!AG39)/2)</f>
        <v>1750000</v>
      </c>
      <c r="AD39" s="99"/>
      <c r="AE39" s="141">
        <f>IF(OR(ISBLANK('2. Collected Data'!AI39),ISBLANK('2. Collected Data'!AI139)),"",('2. Collected Data'!AI139+'2. Collected Data'!AI39)/2)</f>
        <v>3520</v>
      </c>
      <c r="AF39" s="52">
        <f>IF(OR(ISBLANK('2. Collected Data'!AJ39),ISBLANK('2. Collected Data'!AJ139)),"",('2. Collected Data'!AJ139+'2. Collected Data'!AJ39)/2)</f>
        <v>0</v>
      </c>
      <c r="AG39" s="52">
        <f>IF(OR(ISBLANK('2. Collected Data'!AK39),ISBLANK('2. Collected Data'!AK139)),"",('2. Collected Data'!AK139+'2. Collected Data'!AK39)/2)</f>
        <v>0</v>
      </c>
      <c r="AH39" s="52">
        <f>IF(OR(ISBLANK('2. Collected Data'!AL39),ISBLANK('2. Collected Data'!AL139)),"",('2. Collected Data'!AL139+'2. Collected Data'!AL39)/2)</f>
        <v>238160.5</v>
      </c>
      <c r="AI39" s="52" t="str">
        <f>IF(OR(ISBLANK('2. Collected Data'!AM39),ISBLANK('2. Collected Data'!AM139)),"",('2. Collected Data'!AM139+'2. Collected Data'!AM39)/2)</f>
        <v/>
      </c>
      <c r="AJ39" s="142"/>
      <c r="AK39" s="52">
        <f>IF(OR(ISBLANK('2. Collected Data'!AO39),ISBLANK('2. Collected Data'!AO139)),"",('2. Collected Data'!AO139+'2. Collected Data'!AO39)/2)</f>
        <v>5986121.5</v>
      </c>
      <c r="AL39" s="52">
        <f>IF(OR(ISBLANK('2. Collected Data'!AP39),ISBLANK('2. Collected Data'!AP139)),"",('2. Collected Data'!AP139+'2. Collected Data'!AP39)/2)</f>
        <v>0</v>
      </c>
      <c r="AM39" s="52">
        <f>IF(OR(ISBLANK('2. Collected Data'!AQ39),ISBLANK('2. Collected Data'!AQ139)),"",('2. Collected Data'!AQ139+'2. Collected Data'!AQ39)/2)</f>
        <v>2388644</v>
      </c>
      <c r="AN39" s="52">
        <f>IF(OR(ISBLANK('2. Collected Data'!AR39),ISBLANK('2. Collected Data'!AR139)),"",('2. Collected Data'!AR139+'2. Collected Data'!AR39)/2)</f>
        <v>0</v>
      </c>
      <c r="AO39" s="52">
        <f>IF(OR(ISBLANK('2. Collected Data'!AS39),ISBLANK('2. Collected Data'!AS139)),"",('2. Collected Data'!AS139+'2. Collected Data'!AS39)/2)</f>
        <v>0</v>
      </c>
      <c r="AP39" s="52">
        <f>IF(OR(ISBLANK('2. Collected Data'!AT39),ISBLANK('2. Collected Data'!AT139)),"",('2. Collected Data'!AT139+'2. Collected Data'!AT39)/2)</f>
        <v>0</v>
      </c>
      <c r="AQ39" s="95">
        <f>IF(OR(ISBLANK('2. Collected Data'!AU39),ISBLANK('2. Collected Data'!AU139)),"",('2. Collected Data'!AU139+'2. Collected Data'!AU39)/2)</f>
        <v>0</v>
      </c>
      <c r="AR39" s="99" t="str">
        <f>IF(OR(ISBLANK('2. Collected Data'!AV39),ISBLANK('2. Collected Data'!AV139)),"",('2. Collected Data'!AV139-'2. Collected Data'!AV39))</f>
        <v/>
      </c>
      <c r="AS39" s="245">
        <f>IF(OR(ISBLANK('2. Collected Data'!AW39),ISBLANK('2. Collected Data'!AW139)),"",('2. Collected Data'!AW139+'2. Collected Data'!AW39)/2)</f>
        <v>0.65999999999999992</v>
      </c>
      <c r="AT39" s="245">
        <f>IF(OR(ISBLANK('2. Collected Data'!AX39),ISBLANK('2. Collected Data'!AX139)),"",('2. Collected Data'!AX139+'2. Collected Data'!AX39)/2)</f>
        <v>0.33999999999999997</v>
      </c>
      <c r="AU39" s="55"/>
      <c r="AV39" s="102"/>
      <c r="AW39" s="99"/>
      <c r="AX39" s="87">
        <f>IF(OR(ISBLANK('2. Collected Data'!BB39),ISBLANK('2. Collected Data'!BB139)),"",('2. Collected Data'!BB139+'2. Collected Data'!BB39)/2)</f>
        <v>82</v>
      </c>
      <c r="AY39" s="83">
        <f>IF(OR(ISBLANK('2. Collected Data'!BC39),ISBLANK('2. Collected Data'!BC139)),"",('2. Collected Data'!BC139+'2. Collected Data'!BC39)/2)</f>
        <v>6730356.5</v>
      </c>
      <c r="AZ39" s="83">
        <f>IF(OR(ISBLANK('2. Collected Data'!BD39),ISBLANK('2. Collected Data'!BD139)),"",('2. Collected Data'!BD139+'2. Collected Data'!BD39)/2)</f>
        <v>4387611.5</v>
      </c>
      <c r="BA39" s="83">
        <f>IF(OR(ISBLANK('2. Collected Data'!BE39),ISBLANK('2. Collected Data'!BE139)),"",('2. Collected Data'!BE139+'2. Collected Data'!BE39)/2)</f>
        <v>8868168</v>
      </c>
      <c r="BB39" s="83">
        <f>IF(OR(ISBLANK('2. Collected Data'!BF39),ISBLANK('2. Collected Data'!BF139)),"",('2. Collected Data'!BF139+'2. Collected Data'!BF39)/2)</f>
        <v>20308210</v>
      </c>
      <c r="BC39" s="55"/>
      <c r="BD39" s="87">
        <f>IF(OR(ISBLANK('2. Collected Data'!BH39),ISBLANK('2. Collected Data'!BH139)),"",('2. Collected Data'!BH139+'2. Collected Data'!BH39)/2)</f>
        <v>82.5</v>
      </c>
      <c r="BE39" s="150"/>
      <c r="BF39" s="55"/>
    </row>
    <row r="40" spans="1:58" s="237" customFormat="1" ht="11.25" customHeight="1" x14ac:dyDescent="0.15">
      <c r="A40" s="100" t="s">
        <v>64</v>
      </c>
      <c r="B40" s="231"/>
      <c r="C40" s="57">
        <f>IF(OR(ISBLANK('2. Collected Data'!G40),ISBLANK('2. Collected Data'!G140)),"",('2. Collected Data'!G140+'2. Collected Data'!G40)/2)</f>
        <v>23584</v>
      </c>
      <c r="D40" s="52">
        <f>IF(OR(ISBLANK('2. Collected Data'!H40),ISBLANK('2. Collected Data'!H140)),"",('2. Collected Data'!H140+'2. Collected Data'!H40)/2)</f>
        <v>9972.5</v>
      </c>
      <c r="E40" s="52">
        <f>IF(OR(ISBLANK('2. Collected Data'!I40),ISBLANK('2. Collected Data'!I140)),"",('2. Collected Data'!I140+'2. Collected Data'!I40)/2)</f>
        <v>702.5</v>
      </c>
      <c r="F40" s="52">
        <f>IF(OR(ISBLANK('2. Collected Data'!J40),ISBLANK('2. Collected Data'!J140)),"",('2. Collected Data'!J140+'2. Collected Data'!J40)/2)</f>
        <v>134</v>
      </c>
      <c r="G40" s="52">
        <f>IF(OR(ISBLANK('2. Collected Data'!K40),ISBLANK('2. Collected Data'!K140)),"",('2. Collected Data'!K140+'2. Collected Data'!K40)/2)</f>
        <v>26</v>
      </c>
      <c r="H40" s="52">
        <f>IF(OR(ISBLANK('2. Collected Data'!L40),ISBLANK('2. Collected Data'!L140)),"",('2. Collected Data'!L140+'2. Collected Data'!L40)/2)</f>
        <v>21</v>
      </c>
      <c r="I40" s="52">
        <f>IF(OR(ISBLANK('2. Collected Data'!M40),ISBLANK('2. Collected Data'!M140)),"",('2. Collected Data'!M140+'2. Collected Data'!M40)/2)</f>
        <v>543.5</v>
      </c>
      <c r="J40" s="52">
        <f>IF(OR(ISBLANK('2. Collected Data'!N40),ISBLANK('2. Collected Data'!N140)),"",('2. Collected Data'!N140+'2. Collected Data'!N40)/2)</f>
        <v>1</v>
      </c>
      <c r="K40" s="52">
        <f>IF(OR(ISBLANK('2. Collected Data'!O40),ISBLANK('2. Collected Data'!O140)),"",('2. Collected Data'!O140+'2. Collected Data'!O40)/2)</f>
        <v>63.5</v>
      </c>
      <c r="L40" s="52" t="str">
        <f>IF(OR(ISBLANK('2. Collected Data'!P40),ISBLANK('2. Collected Data'!P140)),"",('2. Collected Data'!P140+'2. Collected Data'!P40)/2)</f>
        <v/>
      </c>
      <c r="M40" s="52" t="str">
        <f>IF(OR(ISBLANK('2. Collected Data'!Q40),ISBLANK('2. Collected Data'!Q140)),"",('2. Collected Data'!Q140+'2. Collected Data'!Q40)/2)</f>
        <v/>
      </c>
      <c r="N40" s="52" t="str">
        <f>IF(OR(ISBLANK('2. Collected Data'!R40),ISBLANK('2. Collected Data'!R140)),"",('2. Collected Data'!R140+'2. Collected Data'!R40)/2)</f>
        <v/>
      </c>
      <c r="O40" s="52" t="str">
        <f>IF(OR(ISBLANK('2. Collected Data'!S40),ISBLANK('2. Collected Data'!S140)),"",('2. Collected Data'!S140+'2. Collected Data'!S40)/2)</f>
        <v/>
      </c>
      <c r="P40" s="52" t="str">
        <f>IF(OR(ISBLANK('2. Collected Data'!T40),ISBLANK('2. Collected Data'!T140)),"",('2. Collected Data'!T140+'2. Collected Data'!T40)/2)</f>
        <v/>
      </c>
      <c r="Q40" s="52" t="str">
        <f>IF(OR(ISBLANK('2. Collected Data'!U40),ISBLANK('2. Collected Data'!U140)),"",('2. Collected Data'!U140+'2. Collected Data'!U40)/2)</f>
        <v/>
      </c>
      <c r="R40" s="52" t="str">
        <f>IF(OR(ISBLANK('2. Collected Data'!V40),ISBLANK('2. Collected Data'!V140)),"",('2. Collected Data'!V140+'2. Collected Data'!V40)/2)</f>
        <v/>
      </c>
      <c r="S40" s="52" t="str">
        <f>IF(OR(ISBLANK('2. Collected Data'!W40),ISBLANK('2. Collected Data'!W140)),"",('2. Collected Data'!W140+'2. Collected Data'!W40)/2)</f>
        <v/>
      </c>
      <c r="T40" s="52" t="str">
        <f>IF(OR(ISBLANK('2. Collected Data'!X40),ISBLANK('2. Collected Data'!X140)),"",('2. Collected Data'!X140+'2. Collected Data'!X40)/2)</f>
        <v/>
      </c>
      <c r="U40" s="52">
        <f>IF(OR(ISBLANK('2. Collected Data'!Y40),ISBLANK('2. Collected Data'!Y140)),"",('2. Collected Data'!Y140+'2. Collected Data'!Y40)/2)</f>
        <v>858.5</v>
      </c>
      <c r="V40" s="52" t="str">
        <f>IF(OR(ISBLANK('2. Collected Data'!Z40),ISBLANK('2. Collected Data'!Z140)),"",('2. Collected Data'!Z140+'2. Collected Data'!Z40)/2)</f>
        <v/>
      </c>
      <c r="W40" s="245">
        <f>IF(OR(ISBLANK('2. Collected Data'!AA40),ISBLANK('2. Collected Data'!AA140)),"",('2. Collected Data'!AA140+'2. Collected Data'!AA40)/2)</f>
        <v>0.96</v>
      </c>
      <c r="X40" s="245">
        <f>IF(OR(ISBLANK('2. Collected Data'!AB40),ISBLANK('2. Collected Data'!AB140)),"",('2. Collected Data'!AB140+'2. Collected Data'!AB40)/2)</f>
        <v>0</v>
      </c>
      <c r="Y40" s="245">
        <f>IF(OR(ISBLANK('2. Collected Data'!AC40),ISBLANK('2. Collected Data'!AC140)),"",('2. Collected Data'!AC140+'2. Collected Data'!AC40)/2)</f>
        <v>0.04</v>
      </c>
      <c r="Z40" s="52">
        <f>IF(OR(ISBLANK('2. Collected Data'!AD40),ISBLANK('2. Collected Data'!AD140)),"",('2. Collected Data'!AD140+'2. Collected Data'!AD40)/2)</f>
        <v>129.5</v>
      </c>
      <c r="AA40" s="52">
        <f>IF(OR(ISBLANK('2. Collected Data'!AE40),ISBLANK('2. Collected Data'!AE140)),"",('2. Collected Data'!AE140+'2. Collected Data'!AE40)/2)</f>
        <v>166000</v>
      </c>
      <c r="AB40" s="52">
        <f>IF(OR(ISBLANK('2. Collected Data'!AF40),ISBLANK('2. Collected Data'!AF140)),"",('2. Collected Data'!AF140+'2. Collected Data'!AF40)/2)</f>
        <v>134</v>
      </c>
      <c r="AC40" s="95">
        <f>IF(OR(ISBLANK('2. Collected Data'!AG40),ISBLANK('2. Collected Data'!AG140)),"",('2. Collected Data'!AG140+'2. Collected Data'!AG40)/2)</f>
        <v>6650000</v>
      </c>
      <c r="AD40" s="99"/>
      <c r="AE40" s="141" t="str">
        <f>IF(OR(ISBLANK('2. Collected Data'!AI40),ISBLANK('2. Collected Data'!AI140)),"",('2. Collected Data'!AI140+'2. Collected Data'!AI40)/2)</f>
        <v/>
      </c>
      <c r="AF40" s="52" t="str">
        <f>IF(OR(ISBLANK('2. Collected Data'!AJ40),ISBLANK('2. Collected Data'!AJ140)),"",('2. Collected Data'!AJ140+'2. Collected Data'!AJ40)/2)</f>
        <v/>
      </c>
      <c r="AG40" s="52" t="str">
        <f>IF(OR(ISBLANK('2. Collected Data'!AK40),ISBLANK('2. Collected Data'!AK140)),"",('2. Collected Data'!AK140+'2. Collected Data'!AK40)/2)</f>
        <v/>
      </c>
      <c r="AH40" s="52" t="str">
        <f>IF(OR(ISBLANK('2. Collected Data'!AL40),ISBLANK('2. Collected Data'!AL140)),"",('2. Collected Data'!AL140+'2. Collected Data'!AL40)/2)</f>
        <v/>
      </c>
      <c r="AI40" s="52" t="str">
        <f>IF(OR(ISBLANK('2. Collected Data'!AM40),ISBLANK('2. Collected Data'!AM140)),"",('2. Collected Data'!AM140+'2. Collected Data'!AM40)/2)</f>
        <v/>
      </c>
      <c r="AJ40" s="142"/>
      <c r="AK40" s="52" t="str">
        <f>IF(OR(ISBLANK('2. Collected Data'!AO40),ISBLANK('2. Collected Data'!AO140)),"",('2. Collected Data'!AO140+'2. Collected Data'!AO40)/2)</f>
        <v/>
      </c>
      <c r="AL40" s="52" t="str">
        <f>IF(OR(ISBLANK('2. Collected Data'!AP40),ISBLANK('2. Collected Data'!AP140)),"",('2. Collected Data'!AP140+'2. Collected Data'!AP40)/2)</f>
        <v/>
      </c>
      <c r="AM40" s="52" t="str">
        <f>IF(OR(ISBLANK('2. Collected Data'!AQ40),ISBLANK('2. Collected Data'!AQ140)),"",('2. Collected Data'!AQ140+'2. Collected Data'!AQ40)/2)</f>
        <v/>
      </c>
      <c r="AN40" s="52" t="str">
        <f>IF(OR(ISBLANK('2. Collected Data'!AR40),ISBLANK('2. Collected Data'!AR140)),"",('2. Collected Data'!AR140+'2. Collected Data'!AR40)/2)</f>
        <v/>
      </c>
      <c r="AO40" s="52" t="str">
        <f>IF(OR(ISBLANK('2. Collected Data'!AS40),ISBLANK('2. Collected Data'!AS140)),"",('2. Collected Data'!AS140+'2. Collected Data'!AS40)/2)</f>
        <v/>
      </c>
      <c r="AP40" s="52" t="str">
        <f>IF(OR(ISBLANK('2. Collected Data'!AT40),ISBLANK('2. Collected Data'!AT140)),"",('2. Collected Data'!AT140+'2. Collected Data'!AT40)/2)</f>
        <v/>
      </c>
      <c r="AQ40" s="95" t="str">
        <f>IF(OR(ISBLANK('2. Collected Data'!AU40),ISBLANK('2. Collected Data'!AU140)),"",('2. Collected Data'!AU140+'2. Collected Data'!AU40)/2)</f>
        <v/>
      </c>
      <c r="AR40" s="99" t="str">
        <f>IF(OR(ISBLANK('2. Collected Data'!AV40),ISBLANK('2. Collected Data'!AV140)),"",('2. Collected Data'!AV140-'2. Collected Data'!AV40))</f>
        <v/>
      </c>
      <c r="AS40" s="245">
        <f>IF(OR(ISBLANK('2. Collected Data'!AW40),ISBLANK('2. Collected Data'!AW140)),"",('2. Collected Data'!AW140+'2. Collected Data'!AW40)/2)</f>
        <v>0.64999999999999991</v>
      </c>
      <c r="AT40" s="245">
        <f>IF(OR(ISBLANK('2. Collected Data'!AX40),ISBLANK('2. Collected Data'!AX140)),"",('2. Collected Data'!AX140+'2. Collected Data'!AX40)/2)</f>
        <v>0.35</v>
      </c>
      <c r="AU40" s="55"/>
      <c r="AV40" s="102"/>
      <c r="AW40" s="99"/>
      <c r="AX40" s="87">
        <f>IF(OR(ISBLANK('2. Collected Data'!BB40),ISBLANK('2. Collected Data'!BB140)),"",('2. Collected Data'!BB140+'2. Collected Data'!BB40)/2)</f>
        <v>56.515000000000001</v>
      </c>
      <c r="AY40" s="83">
        <f>IF(OR(ISBLANK('2. Collected Data'!BC40),ISBLANK('2. Collected Data'!BC140)),"",('2. Collected Data'!BC140+'2. Collected Data'!BC40)/2)</f>
        <v>3978343</v>
      </c>
      <c r="AZ40" s="83">
        <f>IF(OR(ISBLANK('2. Collected Data'!BD40),ISBLANK('2. Collected Data'!BD140)),"",('2. Collected Data'!BD140+'2. Collected Data'!BD40)/2)</f>
        <v>9197990.5</v>
      </c>
      <c r="BA40" s="83">
        <f>IF(OR(ISBLANK('2. Collected Data'!BE40),ISBLANK('2. Collected Data'!BE140)),"",('2. Collected Data'!BE140+'2. Collected Data'!BE40)/2)</f>
        <v>7884574.5</v>
      </c>
      <c r="BB40" s="83">
        <f>IF(OR(ISBLANK('2. Collected Data'!BF40),ISBLANK('2. Collected Data'!BF140)),"",('2. Collected Data'!BF140+'2. Collected Data'!BF40)/2)</f>
        <v>27013684.5</v>
      </c>
      <c r="BC40" s="55"/>
      <c r="BD40" s="87">
        <f>IF(OR(ISBLANK('2. Collected Data'!BH40),ISBLANK('2. Collected Data'!BH140)),"",('2. Collected Data'!BH140+'2. Collected Data'!BH40)/2)</f>
        <v>59.665000000000006</v>
      </c>
      <c r="BE40" s="150"/>
      <c r="BF40" s="55"/>
    </row>
    <row r="41" spans="1:58" s="56" customFormat="1" ht="11.25" customHeight="1" x14ac:dyDescent="0.15">
      <c r="A41" s="100" t="s">
        <v>157</v>
      </c>
      <c r="B41" s="231"/>
      <c r="C41" s="57" t="str">
        <f>IF(OR(ISBLANK('2. Collected Data'!G41),ISBLANK('2. Collected Data'!G141)),"",('2. Collected Data'!G141+'2. Collected Data'!G41)/2)</f>
        <v/>
      </c>
      <c r="D41" s="52" t="str">
        <f>IF(OR(ISBLANK('2. Collected Data'!H41),ISBLANK('2. Collected Data'!H141)),"",('2. Collected Data'!H141+'2. Collected Data'!H41)/2)</f>
        <v/>
      </c>
      <c r="E41" s="52" t="str">
        <f>IF(OR(ISBLANK('2. Collected Data'!I41),ISBLANK('2. Collected Data'!I141)),"",('2. Collected Data'!I141+'2. Collected Data'!I41)/2)</f>
        <v/>
      </c>
      <c r="F41" s="52" t="str">
        <f>IF(OR(ISBLANK('2. Collected Data'!J41),ISBLANK('2. Collected Data'!J141)),"",('2. Collected Data'!J141+'2. Collected Data'!J41)/2)</f>
        <v/>
      </c>
      <c r="G41" s="52" t="str">
        <f>IF(OR(ISBLANK('2. Collected Data'!K41),ISBLANK('2. Collected Data'!K141)),"",('2. Collected Data'!K141+'2. Collected Data'!K41)/2)</f>
        <v/>
      </c>
      <c r="H41" s="52" t="str">
        <f>IF(OR(ISBLANK('2. Collected Data'!L41),ISBLANK('2. Collected Data'!L141)),"",('2. Collected Data'!L141+'2. Collected Data'!L41)/2)</f>
        <v/>
      </c>
      <c r="I41" s="52" t="str">
        <f>IF(OR(ISBLANK('2. Collected Data'!M41),ISBLANK('2. Collected Data'!M141)),"",('2. Collected Data'!M141+'2. Collected Data'!M41)/2)</f>
        <v/>
      </c>
      <c r="J41" s="52" t="str">
        <f>IF(OR(ISBLANK('2. Collected Data'!N41),ISBLANK('2. Collected Data'!N141)),"",('2. Collected Data'!N141+'2. Collected Data'!N41)/2)</f>
        <v/>
      </c>
      <c r="K41" s="52" t="str">
        <f>IF(OR(ISBLANK('2. Collected Data'!O41),ISBLANK('2. Collected Data'!O141)),"",('2. Collected Data'!O141+'2. Collected Data'!O41)/2)</f>
        <v/>
      </c>
      <c r="L41" s="52" t="str">
        <f>IF(OR(ISBLANK('2. Collected Data'!P41),ISBLANK('2. Collected Data'!P141)),"",('2. Collected Data'!P141+'2. Collected Data'!P41)/2)</f>
        <v/>
      </c>
      <c r="M41" s="52" t="str">
        <f>IF(OR(ISBLANK('2. Collected Data'!Q41),ISBLANK('2. Collected Data'!Q141)),"",('2. Collected Data'!Q141+'2. Collected Data'!Q41)/2)</f>
        <v/>
      </c>
      <c r="N41" s="52" t="str">
        <f>IF(OR(ISBLANK('2. Collected Data'!R41),ISBLANK('2. Collected Data'!R141)),"",('2. Collected Data'!R141+'2. Collected Data'!R41)/2)</f>
        <v/>
      </c>
      <c r="O41" s="52" t="str">
        <f>IF(OR(ISBLANK('2. Collected Data'!S41),ISBLANK('2. Collected Data'!S141)),"",('2. Collected Data'!S141+'2. Collected Data'!S41)/2)</f>
        <v/>
      </c>
      <c r="P41" s="52" t="str">
        <f>IF(OR(ISBLANK('2. Collected Data'!T41),ISBLANK('2. Collected Data'!T141)),"",('2. Collected Data'!T141+'2. Collected Data'!T41)/2)</f>
        <v/>
      </c>
      <c r="Q41" s="52" t="str">
        <f>IF(OR(ISBLANK('2. Collected Data'!U41),ISBLANK('2. Collected Data'!U141)),"",('2. Collected Data'!U141+'2. Collected Data'!U41)/2)</f>
        <v/>
      </c>
      <c r="R41" s="52" t="str">
        <f>IF(OR(ISBLANK('2. Collected Data'!V41),ISBLANK('2. Collected Data'!V141)),"",('2. Collected Data'!V141+'2. Collected Data'!V41)/2)</f>
        <v/>
      </c>
      <c r="S41" s="52" t="str">
        <f>IF(OR(ISBLANK('2. Collected Data'!W41),ISBLANK('2. Collected Data'!W141)),"",('2. Collected Data'!W141+'2. Collected Data'!W41)/2)</f>
        <v/>
      </c>
      <c r="T41" s="52" t="str">
        <f>IF(OR(ISBLANK('2. Collected Data'!X41),ISBLANK('2. Collected Data'!X141)),"",('2. Collected Data'!X141+'2. Collected Data'!X41)/2)</f>
        <v/>
      </c>
      <c r="U41" s="52" t="str">
        <f>IF(OR(ISBLANK('2. Collected Data'!Y41),ISBLANK('2. Collected Data'!Y141)),"",('2. Collected Data'!Y141+'2. Collected Data'!Y41)/2)</f>
        <v/>
      </c>
      <c r="V41" s="52" t="str">
        <f>IF(OR(ISBLANK('2. Collected Data'!Z41),ISBLANK('2. Collected Data'!Z141)),"",('2. Collected Data'!Z141+'2. Collected Data'!Z41)/2)</f>
        <v/>
      </c>
      <c r="W41" s="245" t="str">
        <f>IF(OR(ISBLANK('2. Collected Data'!AA41),ISBLANK('2. Collected Data'!AA141)),"",('2. Collected Data'!AA141+'2. Collected Data'!AA41)/2)</f>
        <v/>
      </c>
      <c r="X41" s="245" t="str">
        <f>IF(OR(ISBLANK('2. Collected Data'!AB41),ISBLANK('2. Collected Data'!AB141)),"",('2. Collected Data'!AB141+'2. Collected Data'!AB41)/2)</f>
        <v/>
      </c>
      <c r="Y41" s="245" t="str">
        <f>IF(OR(ISBLANK('2. Collected Data'!AC41),ISBLANK('2. Collected Data'!AC141)),"",('2. Collected Data'!AC141+'2. Collected Data'!AC41)/2)</f>
        <v/>
      </c>
      <c r="Z41" s="52" t="str">
        <f>IF(OR(ISBLANK('2. Collected Data'!AD41),ISBLANK('2. Collected Data'!AD141)),"",('2. Collected Data'!AD141+'2. Collected Data'!AD41)/2)</f>
        <v/>
      </c>
      <c r="AA41" s="52" t="str">
        <f>IF(OR(ISBLANK('2. Collected Data'!AE41),ISBLANK('2. Collected Data'!AE141)),"",('2. Collected Data'!AE141+'2. Collected Data'!AE41)/2)</f>
        <v/>
      </c>
      <c r="AB41" s="52" t="str">
        <f>IF(OR(ISBLANK('2. Collected Data'!AF41),ISBLANK('2. Collected Data'!AF141)),"",('2. Collected Data'!AF141+'2. Collected Data'!AF41)/2)</f>
        <v/>
      </c>
      <c r="AC41" s="95" t="str">
        <f>IF(OR(ISBLANK('2. Collected Data'!AG41),ISBLANK('2. Collected Data'!AG141)),"",('2. Collected Data'!AG141+'2. Collected Data'!AG41)/2)</f>
        <v/>
      </c>
      <c r="AD41" s="99"/>
      <c r="AE41" s="141" t="str">
        <f>IF(OR(ISBLANK('2. Collected Data'!AI41),ISBLANK('2. Collected Data'!AI141)),"",('2. Collected Data'!AI141+'2. Collected Data'!AI41)/2)</f>
        <v/>
      </c>
      <c r="AF41" s="52" t="str">
        <f>IF(OR(ISBLANK('2. Collected Data'!AJ41),ISBLANK('2. Collected Data'!AJ141)),"",('2. Collected Data'!AJ141+'2. Collected Data'!AJ41)/2)</f>
        <v/>
      </c>
      <c r="AG41" s="52" t="str">
        <f>IF(OR(ISBLANK('2. Collected Data'!AK41),ISBLANK('2. Collected Data'!AK141)),"",('2. Collected Data'!AK141+'2. Collected Data'!AK41)/2)</f>
        <v/>
      </c>
      <c r="AH41" s="52" t="str">
        <f>IF(OR(ISBLANK('2. Collected Data'!AL41),ISBLANK('2. Collected Data'!AL141)),"",('2. Collected Data'!AL141+'2. Collected Data'!AL41)/2)</f>
        <v/>
      </c>
      <c r="AI41" s="52" t="str">
        <f>IF(OR(ISBLANK('2. Collected Data'!AM41),ISBLANK('2. Collected Data'!AM141)),"",('2. Collected Data'!AM141+'2. Collected Data'!AM41)/2)</f>
        <v/>
      </c>
      <c r="AJ41" s="142"/>
      <c r="AK41" s="52" t="str">
        <f>IF(OR(ISBLANK('2. Collected Data'!AO41),ISBLANK('2. Collected Data'!AO141)),"",('2. Collected Data'!AO141+'2. Collected Data'!AO41)/2)</f>
        <v/>
      </c>
      <c r="AL41" s="52" t="str">
        <f>IF(OR(ISBLANK('2. Collected Data'!AP41),ISBLANK('2. Collected Data'!AP141)),"",('2. Collected Data'!AP141+'2. Collected Data'!AP41)/2)</f>
        <v/>
      </c>
      <c r="AM41" s="52" t="str">
        <f>IF(OR(ISBLANK('2. Collected Data'!AQ41),ISBLANK('2. Collected Data'!AQ141)),"",('2. Collected Data'!AQ141+'2. Collected Data'!AQ41)/2)</f>
        <v/>
      </c>
      <c r="AN41" s="52" t="str">
        <f>IF(OR(ISBLANK('2. Collected Data'!AR41),ISBLANK('2. Collected Data'!AR141)),"",('2. Collected Data'!AR141+'2. Collected Data'!AR41)/2)</f>
        <v/>
      </c>
      <c r="AO41" s="52" t="str">
        <f>IF(OR(ISBLANK('2. Collected Data'!AS41),ISBLANK('2. Collected Data'!AS141)),"",('2. Collected Data'!AS141+'2. Collected Data'!AS41)/2)</f>
        <v/>
      </c>
      <c r="AP41" s="52" t="str">
        <f>IF(OR(ISBLANK('2. Collected Data'!AT41),ISBLANK('2. Collected Data'!AT141)),"",('2. Collected Data'!AT141+'2. Collected Data'!AT41)/2)</f>
        <v/>
      </c>
      <c r="AQ41" s="95" t="str">
        <f>IF(OR(ISBLANK('2. Collected Data'!AU41),ISBLANK('2. Collected Data'!AU141)),"",('2. Collected Data'!AU141+'2. Collected Data'!AU41)/2)</f>
        <v/>
      </c>
      <c r="AR41" s="99" t="str">
        <f>IF(OR(ISBLANK('2. Collected Data'!AV41),ISBLANK('2. Collected Data'!AV141)),"",('2. Collected Data'!AV141-'2. Collected Data'!AV41))</f>
        <v/>
      </c>
      <c r="AS41" s="245" t="str">
        <f>IF(OR(ISBLANK('2. Collected Data'!AW41),ISBLANK('2. Collected Data'!AW141)),"",('2. Collected Data'!AW141+'2. Collected Data'!AW41)/2)</f>
        <v/>
      </c>
      <c r="AT41" s="245" t="str">
        <f>IF(OR(ISBLANK('2. Collected Data'!AX41),ISBLANK('2. Collected Data'!AX141)),"",('2. Collected Data'!AX141+'2. Collected Data'!AX41)/2)</f>
        <v/>
      </c>
      <c r="AU41" s="55"/>
      <c r="AV41" s="102"/>
      <c r="AW41" s="99"/>
      <c r="AX41" s="87" t="str">
        <f>IF(OR(ISBLANK('2. Collected Data'!BB41),ISBLANK('2. Collected Data'!BB141)),"",('2. Collected Data'!BB141+'2. Collected Data'!BB41)/2)</f>
        <v/>
      </c>
      <c r="AY41" s="83" t="str">
        <f>IF(OR(ISBLANK('2. Collected Data'!BC41),ISBLANK('2. Collected Data'!BC141)),"",('2. Collected Data'!BC141+'2. Collected Data'!BC41)/2)</f>
        <v/>
      </c>
      <c r="AZ41" s="83" t="str">
        <f>IF(OR(ISBLANK('2. Collected Data'!BD41),ISBLANK('2. Collected Data'!BD141)),"",('2. Collected Data'!BD141+'2. Collected Data'!BD41)/2)</f>
        <v/>
      </c>
      <c r="BA41" s="83" t="str">
        <f>IF(OR(ISBLANK('2. Collected Data'!BE41),ISBLANK('2. Collected Data'!BE141)),"",('2. Collected Data'!BE141+'2. Collected Data'!BE41)/2)</f>
        <v/>
      </c>
      <c r="BB41" s="83" t="str">
        <f>IF(OR(ISBLANK('2. Collected Data'!BF41),ISBLANK('2. Collected Data'!BF141)),"",('2. Collected Data'!BF141+'2. Collected Data'!BF41)/2)</f>
        <v/>
      </c>
      <c r="BC41" s="55"/>
      <c r="BD41" s="87" t="str">
        <f>IF(OR(ISBLANK('2. Collected Data'!BH41),ISBLANK('2. Collected Data'!BH141)),"",('2. Collected Data'!BH141+'2. Collected Data'!BH41)/2)</f>
        <v/>
      </c>
      <c r="BE41" s="150"/>
      <c r="BF41" s="55"/>
    </row>
    <row r="42" spans="1:58" s="237" customFormat="1" ht="11.25" customHeight="1" x14ac:dyDescent="0.15">
      <c r="A42" s="100" t="s">
        <v>336</v>
      </c>
      <c r="B42" s="231"/>
      <c r="C42" s="57">
        <f>IF(OR(ISBLANK('2. Collected Data'!G42),ISBLANK('2. Collected Data'!G142)),"",('2. Collected Data'!G142+'2. Collected Data'!G42)/2)</f>
        <v>9351</v>
      </c>
      <c r="D42" s="52">
        <f>IF(OR(ISBLANK('2. Collected Data'!H42),ISBLANK('2. Collected Data'!H142)),"",('2. Collected Data'!H142+'2. Collected Data'!H42)/2)</f>
        <v>4600</v>
      </c>
      <c r="E42" s="52">
        <f>IF(OR(ISBLANK('2. Collected Data'!I42),ISBLANK('2. Collected Data'!I142)),"",('2. Collected Data'!I142+'2. Collected Data'!I42)/2)</f>
        <v>335</v>
      </c>
      <c r="F42" s="52">
        <f>IF(OR(ISBLANK('2. Collected Data'!J42),ISBLANK('2. Collected Data'!J142)),"",('2. Collected Data'!J142+'2. Collected Data'!J42)/2)</f>
        <v>22</v>
      </c>
      <c r="G42" s="52">
        <f>IF(OR(ISBLANK('2. Collected Data'!K42),ISBLANK('2. Collected Data'!K142)),"",('2. Collected Data'!K142+'2. Collected Data'!K42)/2)</f>
        <v>2</v>
      </c>
      <c r="H42" s="52">
        <f>IF(OR(ISBLANK('2. Collected Data'!L42),ISBLANK('2. Collected Data'!L142)),"",('2. Collected Data'!L142+'2. Collected Data'!L42)/2)</f>
        <v>3</v>
      </c>
      <c r="I42" s="52">
        <f>IF(OR(ISBLANK('2. Collected Data'!M42),ISBLANK('2. Collected Data'!M142)),"",('2. Collected Data'!M142+'2. Collected Data'!M42)/2)</f>
        <v>503</v>
      </c>
      <c r="J42" s="52">
        <f>IF(OR(ISBLANK('2. Collected Data'!N42),ISBLANK('2. Collected Data'!N142)),"",('2. Collected Data'!N142+'2. Collected Data'!N42)/2)</f>
        <v>6</v>
      </c>
      <c r="K42" s="52">
        <f>IF(OR(ISBLANK('2. Collected Data'!O42),ISBLANK('2. Collected Data'!O142)),"",('2. Collected Data'!O142+'2. Collected Data'!O42)/2)</f>
        <v>165</v>
      </c>
      <c r="L42" s="52" t="str">
        <f>IF(OR(ISBLANK('2. Collected Data'!P42),ISBLANK('2. Collected Data'!P142)),"",('2. Collected Data'!P142+'2. Collected Data'!P42)/2)</f>
        <v/>
      </c>
      <c r="M42" s="52">
        <f>IF(OR(ISBLANK('2. Collected Data'!Q42),ISBLANK('2. Collected Data'!Q142)),"",('2. Collected Data'!Q142+'2. Collected Data'!Q42)/2)</f>
        <v>401</v>
      </c>
      <c r="N42" s="52">
        <f>IF(OR(ISBLANK('2. Collected Data'!R42),ISBLANK('2. Collected Data'!R142)),"",('2. Collected Data'!R142+'2. Collected Data'!R42)/2)</f>
        <v>1</v>
      </c>
      <c r="O42" s="52" t="str">
        <f>IF(OR(ISBLANK('2. Collected Data'!S42),ISBLANK('2. Collected Data'!S142)),"",('2. Collected Data'!S142+'2. Collected Data'!S42)/2)</f>
        <v/>
      </c>
      <c r="P42" s="52" t="str">
        <f>IF(OR(ISBLANK('2. Collected Data'!T42),ISBLANK('2. Collected Data'!T142)),"",('2. Collected Data'!T142+'2. Collected Data'!T42)/2)</f>
        <v/>
      </c>
      <c r="Q42" s="52">
        <f>IF(OR(ISBLANK('2. Collected Data'!U42),ISBLANK('2. Collected Data'!U142)),"",('2. Collected Data'!U142+'2. Collected Data'!U42)/2)</f>
        <v>300</v>
      </c>
      <c r="R42" s="52" t="str">
        <f>IF(OR(ISBLANK('2. Collected Data'!V42),ISBLANK('2. Collected Data'!V142)),"",('2. Collected Data'!V142+'2. Collected Data'!V42)/2)</f>
        <v/>
      </c>
      <c r="S42" s="52" t="str">
        <f>IF(OR(ISBLANK('2. Collected Data'!W42),ISBLANK('2. Collected Data'!W142)),"",('2. Collected Data'!W142+'2. Collected Data'!W42)/2)</f>
        <v/>
      </c>
      <c r="T42" s="52" t="str">
        <f>IF(OR(ISBLANK('2. Collected Data'!X42),ISBLANK('2. Collected Data'!X142)),"",('2. Collected Data'!X142+'2. Collected Data'!X42)/2)</f>
        <v/>
      </c>
      <c r="U42" s="52">
        <f>IF(OR(ISBLANK('2. Collected Data'!Y42),ISBLANK('2. Collected Data'!Y142)),"",('2. Collected Data'!Y142+'2. Collected Data'!Y42)/2)</f>
        <v>664</v>
      </c>
      <c r="V42" s="52" t="str">
        <f>IF(OR(ISBLANK('2. Collected Data'!Z42),ISBLANK('2. Collected Data'!Z142)),"",('2. Collected Data'!Z142+'2. Collected Data'!Z42)/2)</f>
        <v/>
      </c>
      <c r="W42" s="245">
        <f>IF(OR(ISBLANK('2. Collected Data'!AA42),ISBLANK('2. Collected Data'!AA142)),"",('2. Collected Data'!AA142+'2. Collected Data'!AA42)/2)</f>
        <v>0.46</v>
      </c>
      <c r="X42" s="245">
        <f>IF(OR(ISBLANK('2. Collected Data'!AB42),ISBLANK('2. Collected Data'!AB142)),"",('2. Collected Data'!AB142+'2. Collected Data'!AB42)/2)</f>
        <v>0.54</v>
      </c>
      <c r="Y42" s="245">
        <f>IF(OR(ISBLANK('2. Collected Data'!AC42),ISBLANK('2. Collected Data'!AC142)),"",('2. Collected Data'!AC142+'2. Collected Data'!AC42)/2)</f>
        <v>0</v>
      </c>
      <c r="Z42" s="52">
        <f>IF(OR(ISBLANK('2. Collected Data'!AD42),ISBLANK('2. Collected Data'!AD142)),"",('2. Collected Data'!AD142+'2. Collected Data'!AD42)/2)</f>
        <v>107</v>
      </c>
      <c r="AA42" s="52">
        <f>IF(OR(ISBLANK('2. Collected Data'!AE42),ISBLANK('2. Collected Data'!AE142)),"",('2. Collected Data'!AE142+'2. Collected Data'!AE42)/2)</f>
        <v>209630</v>
      </c>
      <c r="AB42" s="52">
        <f>IF(OR(ISBLANK('2. Collected Data'!AF42),ISBLANK('2. Collected Data'!AF142)),"",('2. Collected Data'!AF142+'2. Collected Data'!AF42)/2)</f>
        <v>44</v>
      </c>
      <c r="AC42" s="95">
        <f>IF(OR(ISBLANK('2. Collected Data'!AG42),ISBLANK('2. Collected Data'!AG142)),"",('2. Collected Data'!AG142+'2. Collected Data'!AG42)/2)</f>
        <v>232000</v>
      </c>
      <c r="AD42" s="99"/>
      <c r="AE42" s="143" t="str">
        <f>IF(OR(ISBLANK('2. Collected Data'!AI42),ISBLANK('2. Collected Data'!AI142)),"",('2. Collected Data'!AI142+'2. Collected Data'!AI42)/2)</f>
        <v/>
      </c>
      <c r="AF42" s="52">
        <f>IF(OR(ISBLANK('2. Collected Data'!AJ42),ISBLANK('2. Collected Data'!AJ142)),"",('2. Collected Data'!AJ142+'2. Collected Data'!AJ42)/2)</f>
        <v>100646.3</v>
      </c>
      <c r="AG42" s="52" t="str">
        <f>IF(OR(ISBLANK('2. Collected Data'!AK42),ISBLANK('2. Collected Data'!AK142)),"",('2. Collected Data'!AK142+'2. Collected Data'!AK42)/2)</f>
        <v/>
      </c>
      <c r="AH42" s="52">
        <f>IF(OR(ISBLANK('2. Collected Data'!AL42),ISBLANK('2. Collected Data'!AL142)),"",('2. Collected Data'!AL142+'2. Collected Data'!AL42)/2)</f>
        <v>43826.49</v>
      </c>
      <c r="AI42" s="52">
        <f>IF(OR(ISBLANK('2. Collected Data'!AM42),ISBLANK('2. Collected Data'!AM142)),"",('2. Collected Data'!AM142+'2. Collected Data'!AM42)/2)</f>
        <v>11645.67</v>
      </c>
      <c r="AJ42" s="142"/>
      <c r="AK42" s="54" t="e">
        <f>IF(OR(ISBLANK('2. Collected Data'!AO42),ISBLANK('2. Collected Data'!AO142)),"",('2. Collected Data'!AO142+'2. Collected Data'!AO42)/2)</f>
        <v>#VALUE!</v>
      </c>
      <c r="AL42" s="52">
        <f>IF(OR(ISBLANK('2. Collected Data'!AP42),ISBLANK('2. Collected Data'!AP142)),"",('2. Collected Data'!AP142+'2. Collected Data'!AP42)/2)</f>
        <v>45424.5</v>
      </c>
      <c r="AM42" s="52">
        <f>IF(OR(ISBLANK('2. Collected Data'!AQ42),ISBLANK('2. Collected Data'!AQ142)),"",('2. Collected Data'!AQ142+'2. Collected Data'!AQ42)/2)</f>
        <v>123354.5</v>
      </c>
      <c r="AN42" s="52" t="str">
        <f>IF(OR(ISBLANK('2. Collected Data'!AR42),ISBLANK('2. Collected Data'!AR142)),"",('2. Collected Data'!AR142+'2. Collected Data'!AR42)/2)</f>
        <v/>
      </c>
      <c r="AO42" s="52">
        <f>IF(OR(ISBLANK('2. Collected Data'!AS42),ISBLANK('2. Collected Data'!AS142)),"",('2. Collected Data'!AS142+'2. Collected Data'!AS42)/2)</f>
        <v>81866.5</v>
      </c>
      <c r="AP42" s="52" t="str">
        <f>IF(OR(ISBLANK('2. Collected Data'!AT42),ISBLANK('2. Collected Data'!AT142)),"",('2. Collected Data'!AT142+'2. Collected Data'!AT42)/2)</f>
        <v/>
      </c>
      <c r="AQ42" s="95" t="str">
        <f>IF(OR(ISBLANK('2. Collected Data'!AU42),ISBLANK('2. Collected Data'!AU142)),"",('2. Collected Data'!AU142+'2. Collected Data'!AU42)/2)</f>
        <v/>
      </c>
      <c r="AR42" s="99" t="str">
        <f>IF(OR(ISBLANK('2. Collected Data'!AV42),ISBLANK('2. Collected Data'!AV142)),"",('2. Collected Data'!AV142-'2. Collected Data'!AV42))</f>
        <v/>
      </c>
      <c r="AS42" s="245">
        <f>IF(OR(ISBLANK('2. Collected Data'!AW42),ISBLANK('2. Collected Data'!AW142)),"",('2. Collected Data'!AW142+'2. Collected Data'!AW42)/2)</f>
        <v>0.91999999999999993</v>
      </c>
      <c r="AT42" s="245">
        <f>IF(OR(ISBLANK('2. Collected Data'!AX42),ISBLANK('2. Collected Data'!AX142)),"",('2. Collected Data'!AX142+'2. Collected Data'!AX42)/2)</f>
        <v>0.08</v>
      </c>
      <c r="AU42" s="55"/>
      <c r="AV42" s="102"/>
      <c r="AW42" s="99"/>
      <c r="AX42" s="87">
        <f>IF(OR(ISBLANK('2. Collected Data'!BB42),ISBLANK('2. Collected Data'!BB142)),"",('2. Collected Data'!BB142+'2. Collected Data'!BB42)/2)</f>
        <v>58.66</v>
      </c>
      <c r="AY42" s="83">
        <f>IF(OR(ISBLANK('2. Collected Data'!BC42),ISBLANK('2. Collected Data'!BC142)),"",('2. Collected Data'!BC142+'2. Collected Data'!BC42)/2)</f>
        <v>10517307.940000001</v>
      </c>
      <c r="AZ42" s="83">
        <f>IF(OR(ISBLANK('2. Collected Data'!BD42),ISBLANK('2. Collected Data'!BD142)),"",('2. Collected Data'!BD142+'2. Collected Data'!BD42)/2)</f>
        <v>4868332</v>
      </c>
      <c r="BA42" s="83">
        <f>IF(OR(ISBLANK('2. Collected Data'!BE42),ISBLANK('2. Collected Data'!BE142)),"",('2. Collected Data'!BE142+'2. Collected Data'!BE42)/2)</f>
        <v>9764531.3900000006</v>
      </c>
      <c r="BB42" s="83">
        <f>IF(OR(ISBLANK('2. Collected Data'!BF42),ISBLANK('2. Collected Data'!BF142)),"",('2. Collected Data'!BF142+'2. Collected Data'!BF42)/2)</f>
        <v>32779571.509999998</v>
      </c>
      <c r="BC42" s="55"/>
      <c r="BD42" s="87">
        <f>IF(OR(ISBLANK('2. Collected Data'!BH42),ISBLANK('2. Collected Data'!BH142)),"",('2. Collected Data'!BH142+'2. Collected Data'!BH42)/2)</f>
        <v>60.614999999999995</v>
      </c>
      <c r="BE42" s="150"/>
      <c r="BF42" s="55"/>
    </row>
    <row r="43" spans="1:58" s="56" customFormat="1" ht="11.25" customHeight="1" x14ac:dyDescent="0.15">
      <c r="A43" s="100" t="s">
        <v>158</v>
      </c>
      <c r="B43" s="231"/>
      <c r="C43" s="57" t="str">
        <f>IF(OR(ISBLANK('2. Collected Data'!G43),ISBLANK('2. Collected Data'!G143)),"",('2. Collected Data'!G143+'2. Collected Data'!G43)/2)</f>
        <v/>
      </c>
      <c r="D43" s="52" t="str">
        <f>IF(OR(ISBLANK('2. Collected Data'!H43),ISBLANK('2. Collected Data'!H143)),"",('2. Collected Data'!H143+'2. Collected Data'!H43)/2)</f>
        <v/>
      </c>
      <c r="E43" s="52" t="str">
        <f>IF(OR(ISBLANK('2. Collected Data'!I43),ISBLANK('2. Collected Data'!I143)),"",('2. Collected Data'!I143+'2. Collected Data'!I43)/2)</f>
        <v/>
      </c>
      <c r="F43" s="52" t="str">
        <f>IF(OR(ISBLANK('2. Collected Data'!J43),ISBLANK('2. Collected Data'!J143)),"",('2. Collected Data'!J143+'2. Collected Data'!J43)/2)</f>
        <v/>
      </c>
      <c r="G43" s="52" t="str">
        <f>IF(OR(ISBLANK('2. Collected Data'!K43),ISBLANK('2. Collected Data'!K143)),"",('2. Collected Data'!K143+'2. Collected Data'!K43)/2)</f>
        <v/>
      </c>
      <c r="H43" s="52" t="str">
        <f>IF(OR(ISBLANK('2. Collected Data'!L43),ISBLANK('2. Collected Data'!L143)),"",('2. Collected Data'!L143+'2. Collected Data'!L43)/2)</f>
        <v/>
      </c>
      <c r="I43" s="52" t="str">
        <f>IF(OR(ISBLANK('2. Collected Data'!M43),ISBLANK('2. Collected Data'!M143)),"",('2. Collected Data'!M143+'2. Collected Data'!M43)/2)</f>
        <v/>
      </c>
      <c r="J43" s="52" t="str">
        <f>IF(OR(ISBLANK('2. Collected Data'!N43),ISBLANK('2. Collected Data'!N143)),"",('2. Collected Data'!N143+'2. Collected Data'!N43)/2)</f>
        <v/>
      </c>
      <c r="K43" s="52" t="str">
        <f>IF(OR(ISBLANK('2. Collected Data'!O43),ISBLANK('2. Collected Data'!O143)),"",('2. Collected Data'!O143+'2. Collected Data'!O43)/2)</f>
        <v/>
      </c>
      <c r="L43" s="52" t="str">
        <f>IF(OR(ISBLANK('2. Collected Data'!P43),ISBLANK('2. Collected Data'!P143)),"",('2. Collected Data'!P143+'2. Collected Data'!P43)/2)</f>
        <v/>
      </c>
      <c r="M43" s="52" t="str">
        <f>IF(OR(ISBLANK('2. Collected Data'!Q43),ISBLANK('2. Collected Data'!Q143)),"",('2. Collected Data'!Q143+'2. Collected Data'!Q43)/2)</f>
        <v/>
      </c>
      <c r="N43" s="52" t="str">
        <f>IF(OR(ISBLANK('2. Collected Data'!R43),ISBLANK('2. Collected Data'!R143)),"",('2. Collected Data'!R143+'2. Collected Data'!R43)/2)</f>
        <v/>
      </c>
      <c r="O43" s="52" t="str">
        <f>IF(OR(ISBLANK('2. Collected Data'!S43),ISBLANK('2. Collected Data'!S143)),"",('2. Collected Data'!S143+'2. Collected Data'!S43)/2)</f>
        <v/>
      </c>
      <c r="P43" s="52" t="str">
        <f>IF(OR(ISBLANK('2. Collected Data'!T43),ISBLANK('2. Collected Data'!T143)),"",('2. Collected Data'!T143+'2. Collected Data'!T43)/2)</f>
        <v/>
      </c>
      <c r="Q43" s="52" t="str">
        <f>IF(OR(ISBLANK('2. Collected Data'!U43),ISBLANK('2. Collected Data'!U143)),"",('2. Collected Data'!U143+'2. Collected Data'!U43)/2)</f>
        <v/>
      </c>
      <c r="R43" s="52" t="str">
        <f>IF(OR(ISBLANK('2. Collected Data'!V43),ISBLANK('2. Collected Data'!V143)),"",('2. Collected Data'!V143+'2. Collected Data'!V43)/2)</f>
        <v/>
      </c>
      <c r="S43" s="52" t="str">
        <f>IF(OR(ISBLANK('2. Collected Data'!W43),ISBLANK('2. Collected Data'!W143)),"",('2. Collected Data'!W143+'2. Collected Data'!W43)/2)</f>
        <v/>
      </c>
      <c r="T43" s="52" t="str">
        <f>IF(OR(ISBLANK('2. Collected Data'!X43),ISBLANK('2. Collected Data'!X143)),"",('2. Collected Data'!X143+'2. Collected Data'!X43)/2)</f>
        <v/>
      </c>
      <c r="U43" s="52" t="str">
        <f>IF(OR(ISBLANK('2. Collected Data'!Y43),ISBLANK('2. Collected Data'!Y143)),"",('2. Collected Data'!Y143+'2. Collected Data'!Y43)/2)</f>
        <v/>
      </c>
      <c r="V43" s="52" t="str">
        <f>IF(OR(ISBLANK('2. Collected Data'!Z43),ISBLANK('2. Collected Data'!Z143)),"",('2. Collected Data'!Z143+'2. Collected Data'!Z43)/2)</f>
        <v/>
      </c>
      <c r="W43" s="245" t="str">
        <f>IF(OR(ISBLANK('2. Collected Data'!AA43),ISBLANK('2. Collected Data'!AA143)),"",('2. Collected Data'!AA143+'2. Collected Data'!AA43)/2)</f>
        <v/>
      </c>
      <c r="X43" s="245" t="str">
        <f>IF(OR(ISBLANK('2. Collected Data'!AB43),ISBLANK('2. Collected Data'!AB143)),"",('2. Collected Data'!AB143+'2. Collected Data'!AB43)/2)</f>
        <v/>
      </c>
      <c r="Y43" s="245" t="str">
        <f>IF(OR(ISBLANK('2. Collected Data'!AC43),ISBLANK('2. Collected Data'!AC143)),"",('2. Collected Data'!AC143+'2. Collected Data'!AC43)/2)</f>
        <v/>
      </c>
      <c r="Z43" s="52" t="str">
        <f>IF(OR(ISBLANK('2. Collected Data'!AD43),ISBLANK('2. Collected Data'!AD143)),"",('2. Collected Data'!AD143+'2. Collected Data'!AD43)/2)</f>
        <v/>
      </c>
      <c r="AA43" s="52" t="str">
        <f>IF(OR(ISBLANK('2. Collected Data'!AE43),ISBLANK('2. Collected Data'!AE143)),"",('2. Collected Data'!AE143+'2. Collected Data'!AE43)/2)</f>
        <v/>
      </c>
      <c r="AB43" s="52" t="str">
        <f>IF(OR(ISBLANK('2. Collected Data'!AF43),ISBLANK('2. Collected Data'!AF143)),"",('2. Collected Data'!AF143+'2. Collected Data'!AF43)/2)</f>
        <v/>
      </c>
      <c r="AC43" s="95" t="str">
        <f>IF(OR(ISBLANK('2. Collected Data'!AG43),ISBLANK('2. Collected Data'!AG143)),"",('2. Collected Data'!AG143+'2. Collected Data'!AG43)/2)</f>
        <v/>
      </c>
      <c r="AD43" s="99"/>
      <c r="AE43" s="141" t="str">
        <f>IF(OR(ISBLANK('2. Collected Data'!AI43),ISBLANK('2. Collected Data'!AI143)),"",('2. Collected Data'!AI143+'2. Collected Data'!AI43)/2)</f>
        <v/>
      </c>
      <c r="AF43" s="52" t="str">
        <f>IF(OR(ISBLANK('2. Collected Data'!AJ43),ISBLANK('2. Collected Data'!AJ143)),"",('2. Collected Data'!AJ143+'2. Collected Data'!AJ43)/2)</f>
        <v/>
      </c>
      <c r="AG43" s="52" t="str">
        <f>IF(OR(ISBLANK('2. Collected Data'!AK43),ISBLANK('2. Collected Data'!AK143)),"",('2. Collected Data'!AK143+'2. Collected Data'!AK43)/2)</f>
        <v/>
      </c>
      <c r="AH43" s="52" t="str">
        <f>IF(OR(ISBLANK('2. Collected Data'!AL43),ISBLANK('2. Collected Data'!AL143)),"",('2. Collected Data'!AL143+'2. Collected Data'!AL43)/2)</f>
        <v/>
      </c>
      <c r="AI43" s="52" t="str">
        <f>IF(OR(ISBLANK('2. Collected Data'!AM43),ISBLANK('2. Collected Data'!AM143)),"",('2. Collected Data'!AM143+'2. Collected Data'!AM43)/2)</f>
        <v/>
      </c>
      <c r="AJ43" s="142"/>
      <c r="AK43" s="52" t="str">
        <f>IF(OR(ISBLANK('2. Collected Data'!AO43),ISBLANK('2. Collected Data'!AO143)),"",('2. Collected Data'!AO143+'2. Collected Data'!AO43)/2)</f>
        <v/>
      </c>
      <c r="AL43" s="52" t="str">
        <f>IF(OR(ISBLANK('2. Collected Data'!AP43),ISBLANK('2. Collected Data'!AP143)),"",('2. Collected Data'!AP143+'2. Collected Data'!AP43)/2)</f>
        <v/>
      </c>
      <c r="AM43" s="52" t="str">
        <f>IF(OR(ISBLANK('2. Collected Data'!AQ43),ISBLANK('2. Collected Data'!AQ143)),"",('2. Collected Data'!AQ143+'2. Collected Data'!AQ43)/2)</f>
        <v/>
      </c>
      <c r="AN43" s="52" t="str">
        <f>IF(OR(ISBLANK('2. Collected Data'!AR43),ISBLANK('2. Collected Data'!AR143)),"",('2. Collected Data'!AR143+'2. Collected Data'!AR43)/2)</f>
        <v/>
      </c>
      <c r="AO43" s="52" t="str">
        <f>IF(OR(ISBLANK('2. Collected Data'!AS43),ISBLANK('2. Collected Data'!AS143)),"",('2. Collected Data'!AS143+'2. Collected Data'!AS43)/2)</f>
        <v/>
      </c>
      <c r="AP43" s="52" t="str">
        <f>IF(OR(ISBLANK('2. Collected Data'!AT43),ISBLANK('2. Collected Data'!AT143)),"",('2. Collected Data'!AT143+'2. Collected Data'!AT43)/2)</f>
        <v/>
      </c>
      <c r="AQ43" s="95" t="str">
        <f>IF(OR(ISBLANK('2. Collected Data'!AU43),ISBLANK('2. Collected Data'!AU143)),"",('2. Collected Data'!AU143+'2. Collected Data'!AU43)/2)</f>
        <v/>
      </c>
      <c r="AR43" s="99" t="str">
        <f>IF(OR(ISBLANK('2. Collected Data'!AV43),ISBLANK('2. Collected Data'!AV143)),"",('2. Collected Data'!AV143-'2. Collected Data'!AV43))</f>
        <v/>
      </c>
      <c r="AS43" s="245" t="str">
        <f>IF(OR(ISBLANK('2. Collected Data'!AW43),ISBLANK('2. Collected Data'!AW143)),"",('2. Collected Data'!AW143+'2. Collected Data'!AW43)/2)</f>
        <v/>
      </c>
      <c r="AT43" s="245" t="str">
        <f>IF(OR(ISBLANK('2. Collected Data'!AX43),ISBLANK('2. Collected Data'!AX143)),"",('2. Collected Data'!AX143+'2. Collected Data'!AX43)/2)</f>
        <v/>
      </c>
      <c r="AU43" s="55"/>
      <c r="AV43" s="102"/>
      <c r="AW43" s="99"/>
      <c r="AX43" s="87" t="str">
        <f>IF(OR(ISBLANK('2. Collected Data'!BB43),ISBLANK('2. Collected Data'!BB143)),"",('2. Collected Data'!BB143+'2. Collected Data'!BB43)/2)</f>
        <v/>
      </c>
      <c r="AY43" s="83" t="str">
        <f>IF(OR(ISBLANK('2. Collected Data'!BC43),ISBLANK('2. Collected Data'!BC143)),"",('2. Collected Data'!BC143+'2. Collected Data'!BC43)/2)</f>
        <v/>
      </c>
      <c r="AZ43" s="83" t="str">
        <f>IF(OR(ISBLANK('2. Collected Data'!BD43),ISBLANK('2. Collected Data'!BD143)),"",('2. Collected Data'!BD143+'2. Collected Data'!BD43)/2)</f>
        <v/>
      </c>
      <c r="BA43" s="83" t="str">
        <f>IF(OR(ISBLANK('2. Collected Data'!BE43),ISBLANK('2. Collected Data'!BE143)),"",('2. Collected Data'!BE143+'2. Collected Data'!BE43)/2)</f>
        <v/>
      </c>
      <c r="BB43" s="83" t="str">
        <f>IF(OR(ISBLANK('2. Collected Data'!BF43),ISBLANK('2. Collected Data'!BF143)),"",('2. Collected Data'!BF143+'2. Collected Data'!BF43)/2)</f>
        <v/>
      </c>
      <c r="BC43" s="55"/>
      <c r="BD43" s="87" t="str">
        <f>IF(OR(ISBLANK('2. Collected Data'!BH43),ISBLANK('2. Collected Data'!BH143)),"",('2. Collected Data'!BH143+'2. Collected Data'!BH43)/2)</f>
        <v/>
      </c>
      <c r="BE43" s="150"/>
      <c r="BF43" s="55"/>
    </row>
    <row r="44" spans="1:58" s="56" customFormat="1" ht="11.25" customHeight="1" x14ac:dyDescent="0.15">
      <c r="A44" s="100" t="s">
        <v>357</v>
      </c>
      <c r="B44" s="231"/>
      <c r="C44" s="57" t="str">
        <f>IF(OR(ISBLANK('2. Collected Data'!G44),ISBLANK('2. Collected Data'!G144)),"",('2. Collected Data'!G144+'2. Collected Data'!G44)/2)</f>
        <v/>
      </c>
      <c r="D44" s="52" t="str">
        <f>IF(OR(ISBLANK('2. Collected Data'!H44),ISBLANK('2. Collected Data'!H144)),"",('2. Collected Data'!H144+'2. Collected Data'!H44)/2)</f>
        <v/>
      </c>
      <c r="E44" s="52" t="str">
        <f>IF(OR(ISBLANK('2. Collected Data'!I44),ISBLANK('2. Collected Data'!I144)),"",('2. Collected Data'!I144+'2. Collected Data'!I44)/2)</f>
        <v/>
      </c>
      <c r="F44" s="52" t="str">
        <f>IF(OR(ISBLANK('2. Collected Data'!J44),ISBLANK('2. Collected Data'!J144)),"",('2. Collected Data'!J144+'2. Collected Data'!J44)/2)</f>
        <v/>
      </c>
      <c r="G44" s="52" t="str">
        <f>IF(OR(ISBLANK('2. Collected Data'!K44),ISBLANK('2. Collected Data'!K144)),"",('2. Collected Data'!K144+'2. Collected Data'!K44)/2)</f>
        <v/>
      </c>
      <c r="H44" s="52" t="str">
        <f>IF(OR(ISBLANK('2. Collected Data'!L44),ISBLANK('2. Collected Data'!L144)),"",('2. Collected Data'!L144+'2. Collected Data'!L44)/2)</f>
        <v/>
      </c>
      <c r="I44" s="52" t="str">
        <f>IF(OR(ISBLANK('2. Collected Data'!M44),ISBLANK('2. Collected Data'!M144)),"",('2. Collected Data'!M144+'2. Collected Data'!M44)/2)</f>
        <v/>
      </c>
      <c r="J44" s="52" t="str">
        <f>IF(OR(ISBLANK('2. Collected Data'!N44),ISBLANK('2. Collected Data'!N144)),"",('2. Collected Data'!N144+'2. Collected Data'!N44)/2)</f>
        <v/>
      </c>
      <c r="K44" s="52" t="str">
        <f>IF(OR(ISBLANK('2. Collected Data'!O44),ISBLANK('2. Collected Data'!O144)),"",('2. Collected Data'!O144+'2. Collected Data'!O44)/2)</f>
        <v/>
      </c>
      <c r="L44" s="52" t="str">
        <f>IF(OR(ISBLANK('2. Collected Data'!P44),ISBLANK('2. Collected Data'!P144)),"",('2. Collected Data'!P144+'2. Collected Data'!P44)/2)</f>
        <v/>
      </c>
      <c r="M44" s="52" t="str">
        <f>IF(OR(ISBLANK('2. Collected Data'!Q44),ISBLANK('2. Collected Data'!Q144)),"",('2. Collected Data'!Q144+'2. Collected Data'!Q44)/2)</f>
        <v/>
      </c>
      <c r="N44" s="52" t="str">
        <f>IF(OR(ISBLANK('2. Collected Data'!R44),ISBLANK('2. Collected Data'!R144)),"",('2. Collected Data'!R144+'2. Collected Data'!R44)/2)</f>
        <v/>
      </c>
      <c r="O44" s="52" t="str">
        <f>IF(OR(ISBLANK('2. Collected Data'!S44),ISBLANK('2. Collected Data'!S144)),"",('2. Collected Data'!S144+'2. Collected Data'!S44)/2)</f>
        <v/>
      </c>
      <c r="P44" s="52" t="str">
        <f>IF(OR(ISBLANK('2. Collected Data'!T44),ISBLANK('2. Collected Data'!T144)),"",('2. Collected Data'!T144+'2. Collected Data'!T44)/2)</f>
        <v/>
      </c>
      <c r="Q44" s="52" t="str">
        <f>IF(OR(ISBLANK('2. Collected Data'!U44),ISBLANK('2. Collected Data'!U144)),"",('2. Collected Data'!U144+'2. Collected Data'!U44)/2)</f>
        <v/>
      </c>
      <c r="R44" s="52" t="str">
        <f>IF(OR(ISBLANK('2. Collected Data'!V44),ISBLANK('2. Collected Data'!V144)),"",('2. Collected Data'!V144+'2. Collected Data'!V44)/2)</f>
        <v/>
      </c>
      <c r="S44" s="52" t="str">
        <f>IF(OR(ISBLANK('2. Collected Data'!W44),ISBLANK('2. Collected Data'!W144)),"",('2. Collected Data'!W144+'2. Collected Data'!W44)/2)</f>
        <v/>
      </c>
      <c r="T44" s="52" t="str">
        <f>IF(OR(ISBLANK('2. Collected Data'!X44),ISBLANK('2. Collected Data'!X144)),"",('2. Collected Data'!X144+'2. Collected Data'!X44)/2)</f>
        <v/>
      </c>
      <c r="U44" s="52" t="str">
        <f>IF(OR(ISBLANK('2. Collected Data'!Y44),ISBLANK('2. Collected Data'!Y144)),"",('2. Collected Data'!Y144+'2. Collected Data'!Y44)/2)</f>
        <v/>
      </c>
      <c r="V44" s="52" t="str">
        <f>IF(OR(ISBLANK('2. Collected Data'!Z44),ISBLANK('2. Collected Data'!Z144)),"",('2. Collected Data'!Z144+'2. Collected Data'!Z44)/2)</f>
        <v/>
      </c>
      <c r="W44" s="245" t="str">
        <f>IF(OR(ISBLANK('2. Collected Data'!AA44),ISBLANK('2. Collected Data'!AA144)),"",('2. Collected Data'!AA144+'2. Collected Data'!AA44)/2)</f>
        <v/>
      </c>
      <c r="X44" s="245" t="str">
        <f>IF(OR(ISBLANK('2. Collected Data'!AB44),ISBLANK('2. Collected Data'!AB144)),"",('2. Collected Data'!AB144+'2. Collected Data'!AB44)/2)</f>
        <v/>
      </c>
      <c r="Y44" s="245" t="str">
        <f>IF(OR(ISBLANK('2. Collected Data'!AC44),ISBLANK('2. Collected Data'!AC144)),"",('2. Collected Data'!AC144+'2. Collected Data'!AC44)/2)</f>
        <v/>
      </c>
      <c r="Z44" s="52" t="str">
        <f>IF(OR(ISBLANK('2. Collected Data'!AD44),ISBLANK('2. Collected Data'!AD144)),"",('2. Collected Data'!AD144+'2. Collected Data'!AD44)/2)</f>
        <v/>
      </c>
      <c r="AA44" s="52" t="str">
        <f>IF(OR(ISBLANK('2. Collected Data'!AE44),ISBLANK('2. Collected Data'!AE144)),"",('2. Collected Data'!AE144+'2. Collected Data'!AE44)/2)</f>
        <v/>
      </c>
      <c r="AB44" s="52" t="str">
        <f>IF(OR(ISBLANK('2. Collected Data'!AF44),ISBLANK('2. Collected Data'!AF144)),"",('2. Collected Data'!AF144+'2. Collected Data'!AF44)/2)</f>
        <v/>
      </c>
      <c r="AC44" s="95" t="str">
        <f>IF(OR(ISBLANK('2. Collected Data'!AG44),ISBLANK('2. Collected Data'!AG144)),"",('2. Collected Data'!AG144+'2. Collected Data'!AG44)/2)</f>
        <v/>
      </c>
      <c r="AD44" s="99"/>
      <c r="AE44" s="141" t="str">
        <f>IF(OR(ISBLANK('2. Collected Data'!AI44),ISBLANK('2. Collected Data'!AI144)),"",('2. Collected Data'!AI144+'2. Collected Data'!AI44)/2)</f>
        <v/>
      </c>
      <c r="AF44" s="52" t="str">
        <f>IF(OR(ISBLANK('2. Collected Data'!AJ44),ISBLANK('2. Collected Data'!AJ144)),"",('2. Collected Data'!AJ144+'2. Collected Data'!AJ44)/2)</f>
        <v/>
      </c>
      <c r="AG44" s="52" t="str">
        <f>IF(OR(ISBLANK('2. Collected Data'!AK44),ISBLANK('2. Collected Data'!AK144)),"",('2. Collected Data'!AK144+'2. Collected Data'!AK44)/2)</f>
        <v/>
      </c>
      <c r="AH44" s="52" t="str">
        <f>IF(OR(ISBLANK('2. Collected Data'!AL44),ISBLANK('2. Collected Data'!AL144)),"",('2. Collected Data'!AL144+'2. Collected Data'!AL44)/2)</f>
        <v/>
      </c>
      <c r="AI44" s="52" t="str">
        <f>IF(OR(ISBLANK('2. Collected Data'!AM44),ISBLANK('2. Collected Data'!AM144)),"",('2. Collected Data'!AM144+'2. Collected Data'!AM44)/2)</f>
        <v/>
      </c>
      <c r="AJ44" s="142"/>
      <c r="AK44" s="52" t="str">
        <f>IF(OR(ISBLANK('2. Collected Data'!AO44),ISBLANK('2. Collected Data'!AO144)),"",('2. Collected Data'!AO144+'2. Collected Data'!AO44)/2)</f>
        <v/>
      </c>
      <c r="AL44" s="52" t="str">
        <f>IF(OR(ISBLANK('2. Collected Data'!AP44),ISBLANK('2. Collected Data'!AP144)),"",('2. Collected Data'!AP144+'2. Collected Data'!AP44)/2)</f>
        <v/>
      </c>
      <c r="AM44" s="52" t="str">
        <f>IF(OR(ISBLANK('2. Collected Data'!AQ44),ISBLANK('2. Collected Data'!AQ144)),"",('2. Collected Data'!AQ144+'2. Collected Data'!AQ44)/2)</f>
        <v/>
      </c>
      <c r="AN44" s="52" t="str">
        <f>IF(OR(ISBLANK('2. Collected Data'!AR44),ISBLANK('2. Collected Data'!AR144)),"",('2. Collected Data'!AR144+'2. Collected Data'!AR44)/2)</f>
        <v/>
      </c>
      <c r="AO44" s="52" t="str">
        <f>IF(OR(ISBLANK('2. Collected Data'!AS44),ISBLANK('2. Collected Data'!AS144)),"",('2. Collected Data'!AS144+'2. Collected Data'!AS44)/2)</f>
        <v/>
      </c>
      <c r="AP44" s="52" t="str">
        <f>IF(OR(ISBLANK('2. Collected Data'!AT44),ISBLANK('2. Collected Data'!AT144)),"",('2. Collected Data'!AT144+'2. Collected Data'!AT44)/2)</f>
        <v/>
      </c>
      <c r="AQ44" s="95" t="str">
        <f>IF(OR(ISBLANK('2. Collected Data'!AU44),ISBLANK('2. Collected Data'!AU144)),"",('2. Collected Data'!AU144+'2. Collected Data'!AU44)/2)</f>
        <v/>
      </c>
      <c r="AR44" s="99" t="str">
        <f>IF(OR(ISBLANK('2. Collected Data'!AV44),ISBLANK('2. Collected Data'!AV144)),"",('2. Collected Data'!AV144-'2. Collected Data'!AV44))</f>
        <v/>
      </c>
      <c r="AS44" s="245" t="str">
        <f>IF(OR(ISBLANK('2. Collected Data'!AW44),ISBLANK('2. Collected Data'!AW144)),"",('2. Collected Data'!AW144+'2. Collected Data'!AW44)/2)</f>
        <v/>
      </c>
      <c r="AT44" s="245" t="str">
        <f>IF(OR(ISBLANK('2. Collected Data'!AX44),ISBLANK('2. Collected Data'!AX144)),"",('2. Collected Data'!AX144+'2. Collected Data'!AX44)/2)</f>
        <v/>
      </c>
      <c r="AU44" s="55"/>
      <c r="AV44" s="102"/>
      <c r="AW44" s="99"/>
      <c r="AX44" s="87" t="str">
        <f>IF(OR(ISBLANK('2. Collected Data'!BB44),ISBLANK('2. Collected Data'!BB144)),"",('2. Collected Data'!BB144+'2. Collected Data'!BB44)/2)</f>
        <v/>
      </c>
      <c r="AY44" s="83" t="str">
        <f>IF(OR(ISBLANK('2. Collected Data'!BC44),ISBLANK('2. Collected Data'!BC144)),"",('2. Collected Data'!BC144+'2. Collected Data'!BC44)/2)</f>
        <v/>
      </c>
      <c r="AZ44" s="83" t="str">
        <f>IF(OR(ISBLANK('2. Collected Data'!BD44),ISBLANK('2. Collected Data'!BD144)),"",('2. Collected Data'!BD144+'2. Collected Data'!BD44)/2)</f>
        <v/>
      </c>
      <c r="BA44" s="83" t="str">
        <f>IF(OR(ISBLANK('2. Collected Data'!BE44),ISBLANK('2. Collected Data'!BE144)),"",('2. Collected Data'!BE144+'2. Collected Data'!BE44)/2)</f>
        <v/>
      </c>
      <c r="BB44" s="83" t="str">
        <f>IF(OR(ISBLANK('2. Collected Data'!BF44),ISBLANK('2. Collected Data'!BF144)),"",('2. Collected Data'!BF144+'2. Collected Data'!BF44)/2)</f>
        <v/>
      </c>
      <c r="BC44" s="55"/>
      <c r="BD44" s="87" t="str">
        <f>IF(OR(ISBLANK('2. Collected Data'!BH44),ISBLANK('2. Collected Data'!BH144)),"",('2. Collected Data'!BH144+'2. Collected Data'!BH44)/2)</f>
        <v/>
      </c>
      <c r="BE44" s="150"/>
      <c r="BF44" s="55"/>
    </row>
    <row r="45" spans="1:58" s="56" customFormat="1" ht="11.25" customHeight="1" x14ac:dyDescent="0.15">
      <c r="A45" s="100" t="s">
        <v>100</v>
      </c>
      <c r="B45" s="231"/>
      <c r="C45" s="57">
        <f>IF(OR(ISBLANK('2. Collected Data'!G45),ISBLANK('2. Collected Data'!G145)),"",('2. Collected Data'!G145+'2. Collected Data'!G45)/2)</f>
        <v>43546</v>
      </c>
      <c r="D45" s="52" t="str">
        <f>IF(OR(ISBLANK('2. Collected Data'!H45),ISBLANK('2. Collected Data'!H145)),"",('2. Collected Data'!H145+'2. Collected Data'!H45)/2)</f>
        <v/>
      </c>
      <c r="E45" s="52">
        <f>IF(OR(ISBLANK('2. Collected Data'!I45),ISBLANK('2. Collected Data'!I145)),"",('2. Collected Data'!I145+'2. Collected Data'!I45)/2)</f>
        <v>1464</v>
      </c>
      <c r="F45" s="52">
        <f>IF(OR(ISBLANK('2. Collected Data'!J45),ISBLANK('2. Collected Data'!J145)),"",('2. Collected Data'!J145+'2. Collected Data'!J45)/2)</f>
        <v>48.5</v>
      </c>
      <c r="G45" s="52">
        <f>IF(OR(ISBLANK('2. Collected Data'!K45),ISBLANK('2. Collected Data'!K145)),"",('2. Collected Data'!K145+'2. Collected Data'!K45)/2)</f>
        <v>51.5</v>
      </c>
      <c r="H45" s="52">
        <f>IF(OR(ISBLANK('2. Collected Data'!L45),ISBLANK('2. Collected Data'!L145)),"",('2. Collected Data'!L145+'2. Collected Data'!L45)/2)</f>
        <v>62</v>
      </c>
      <c r="I45" s="52">
        <f>IF(OR(ISBLANK('2. Collected Data'!M45),ISBLANK('2. Collected Data'!M145)),"",('2. Collected Data'!M145+'2. Collected Data'!M45)/2)</f>
        <v>1464</v>
      </c>
      <c r="J45" s="52">
        <f>IF(OR(ISBLANK('2. Collected Data'!N45),ISBLANK('2. Collected Data'!N145)),"",('2. Collected Data'!N145+'2. Collected Data'!N45)/2)</f>
        <v>116.5</v>
      </c>
      <c r="K45" s="52">
        <f>IF(OR(ISBLANK('2. Collected Data'!O45),ISBLANK('2. Collected Data'!O145)),"",('2. Collected Data'!O145+'2. Collected Data'!O45)/2)</f>
        <v>1390.5</v>
      </c>
      <c r="L45" s="52" t="str">
        <f>IF(OR(ISBLANK('2. Collected Data'!P45),ISBLANK('2. Collected Data'!P145)),"",('2. Collected Data'!P145+'2. Collected Data'!P45)/2)</f>
        <v/>
      </c>
      <c r="M45" s="52" t="str">
        <f>IF(OR(ISBLANK('2. Collected Data'!Q45),ISBLANK('2. Collected Data'!Q145)),"",('2. Collected Data'!Q145+'2. Collected Data'!Q45)/2)</f>
        <v/>
      </c>
      <c r="N45" s="52" t="str">
        <f>IF(OR(ISBLANK('2. Collected Data'!R45),ISBLANK('2. Collected Data'!R145)),"",('2. Collected Data'!R145+'2. Collected Data'!R45)/2)</f>
        <v/>
      </c>
      <c r="O45" s="52" t="str">
        <f>IF(OR(ISBLANK('2. Collected Data'!S45),ISBLANK('2. Collected Data'!S145)),"",('2. Collected Data'!S145+'2. Collected Data'!S45)/2)</f>
        <v/>
      </c>
      <c r="P45" s="52" t="str">
        <f>IF(OR(ISBLANK('2. Collected Data'!T45),ISBLANK('2. Collected Data'!T145)),"",('2. Collected Data'!T145+'2. Collected Data'!T45)/2)</f>
        <v/>
      </c>
      <c r="Q45" s="52" t="str">
        <f>IF(OR(ISBLANK('2. Collected Data'!U45),ISBLANK('2. Collected Data'!U145)),"",('2. Collected Data'!U145+'2. Collected Data'!U45)/2)</f>
        <v/>
      </c>
      <c r="R45" s="52" t="str">
        <f>IF(OR(ISBLANK('2. Collected Data'!V45),ISBLANK('2. Collected Data'!V145)),"",('2. Collected Data'!V145+'2. Collected Data'!V45)/2)</f>
        <v/>
      </c>
      <c r="S45" s="52" t="str">
        <f>IF(OR(ISBLANK('2. Collected Data'!W45),ISBLANK('2. Collected Data'!W145)),"",('2. Collected Data'!W145+'2. Collected Data'!W45)/2)</f>
        <v/>
      </c>
      <c r="T45" s="52" t="str">
        <f>IF(OR(ISBLANK('2. Collected Data'!X45),ISBLANK('2. Collected Data'!X145)),"",('2. Collected Data'!X145+'2. Collected Data'!X45)/2)</f>
        <v/>
      </c>
      <c r="U45" s="52">
        <f>IF(OR(ISBLANK('2. Collected Data'!Y45),ISBLANK('2. Collected Data'!Y145)),"",('2. Collected Data'!Y145+'2. Collected Data'!Y45)/2)</f>
        <v>3442.5</v>
      </c>
      <c r="V45" s="52">
        <f>IF(OR(ISBLANK('2. Collected Data'!Z45),ISBLANK('2. Collected Data'!Z145)),"",('2. Collected Data'!Z145+'2. Collected Data'!Z45)/2)</f>
        <v>295</v>
      </c>
      <c r="W45" s="245">
        <f>IF(OR(ISBLANK('2. Collected Data'!AA45),ISBLANK('2. Collected Data'!AA145)),"",('2. Collected Data'!AA145+'2. Collected Data'!AA45)/2)</f>
        <v>0.84</v>
      </c>
      <c r="X45" s="245">
        <f>IF(OR(ISBLANK('2. Collected Data'!AB45),ISBLANK('2. Collected Data'!AB145)),"",('2. Collected Data'!AB145+'2. Collected Data'!AB45)/2)</f>
        <v>0</v>
      </c>
      <c r="Y45" s="245">
        <f>IF(OR(ISBLANK('2. Collected Data'!AC45),ISBLANK('2. Collected Data'!AC145)),"",('2. Collected Data'!AC145+'2. Collected Data'!AC45)/2)</f>
        <v>0.16</v>
      </c>
      <c r="Z45" s="52">
        <f>IF(OR(ISBLANK('2. Collected Data'!AD45),ISBLANK('2. Collected Data'!AD145)),"",('2. Collected Data'!AD145+'2. Collected Data'!AD45)/2)</f>
        <v>256.5</v>
      </c>
      <c r="AA45" s="52">
        <f>IF(OR(ISBLANK('2. Collected Data'!AE45),ISBLANK('2. Collected Data'!AE145)),"",('2. Collected Data'!AE145+'2. Collected Data'!AE45)/2)</f>
        <v>495090</v>
      </c>
      <c r="AB45" s="52">
        <f>IF(OR(ISBLANK('2. Collected Data'!AF45),ISBLANK('2. Collected Data'!AF145)),"",('2. Collected Data'!AF145+'2. Collected Data'!AF45)/2)</f>
        <v>158</v>
      </c>
      <c r="AC45" s="95">
        <f>IF(OR(ISBLANK('2. Collected Data'!AG45),ISBLANK('2. Collected Data'!AG145)),"",('2. Collected Data'!AG145+'2. Collected Data'!AG45)/2)</f>
        <v>1050000</v>
      </c>
      <c r="AD45" s="99"/>
      <c r="AE45" s="141">
        <f>IF(OR(ISBLANK('2. Collected Data'!AI45),ISBLANK('2. Collected Data'!AI145)),"",('2. Collected Data'!AI145+'2. Collected Data'!AI45)/2)</f>
        <v>836298.5</v>
      </c>
      <c r="AF45" s="52" t="str">
        <f>IF(OR(ISBLANK('2. Collected Data'!AJ45),ISBLANK('2. Collected Data'!AJ145)),"",('2. Collected Data'!AJ145+'2. Collected Data'!AJ45)/2)</f>
        <v/>
      </c>
      <c r="AG45" s="52" t="str">
        <f>IF(OR(ISBLANK('2. Collected Data'!AK45),ISBLANK('2. Collected Data'!AK145)),"",('2. Collected Data'!AK145+'2. Collected Data'!AK45)/2)</f>
        <v/>
      </c>
      <c r="AH45" s="52">
        <f>IF(OR(ISBLANK('2. Collected Data'!AL45),ISBLANK('2. Collected Data'!AL145)),"",('2. Collected Data'!AL145+'2. Collected Data'!AL45)/2)</f>
        <v>11362.5</v>
      </c>
      <c r="AI45" s="52" t="str">
        <f>IF(OR(ISBLANK('2. Collected Data'!AM45),ISBLANK('2. Collected Data'!AM145)),"",('2. Collected Data'!AM145+'2. Collected Data'!AM45)/2)</f>
        <v/>
      </c>
      <c r="AJ45" s="142"/>
      <c r="AK45" s="52">
        <f>IF(OR(ISBLANK('2. Collected Data'!AO45),ISBLANK('2. Collected Data'!AO145)),"",('2. Collected Data'!AO145+'2. Collected Data'!AO45)/2)</f>
        <v>828257.5</v>
      </c>
      <c r="AL45" s="52">
        <f>IF(OR(ISBLANK('2. Collected Data'!AP45),ISBLANK('2. Collected Data'!AP145)),"",('2. Collected Data'!AP145+'2. Collected Data'!AP45)/2)</f>
        <v>52025</v>
      </c>
      <c r="AM45" s="52">
        <f>IF(OR(ISBLANK('2. Collected Data'!AQ45),ISBLANK('2. Collected Data'!AQ145)),"",('2. Collected Data'!AQ145+'2. Collected Data'!AQ45)/2)</f>
        <v>160762.5</v>
      </c>
      <c r="AN45" s="52" t="str">
        <f>IF(OR(ISBLANK('2. Collected Data'!AR45),ISBLANK('2. Collected Data'!AR145)),"",('2. Collected Data'!AR145+'2. Collected Data'!AR45)/2)</f>
        <v/>
      </c>
      <c r="AO45" s="52" t="str">
        <f>IF(OR(ISBLANK('2. Collected Data'!AS45),ISBLANK('2. Collected Data'!AS145)),"",('2. Collected Data'!AS145+'2. Collected Data'!AS45)/2)</f>
        <v/>
      </c>
      <c r="AP45" s="52">
        <f>IF(OR(ISBLANK('2. Collected Data'!AT45),ISBLANK('2. Collected Data'!AT145)),"",('2. Collected Data'!AT145+'2. Collected Data'!AT45)/2)</f>
        <v>300</v>
      </c>
      <c r="AQ45" s="95" t="str">
        <f>IF(OR(ISBLANK('2. Collected Data'!AU45),ISBLANK('2. Collected Data'!AU145)),"",('2. Collected Data'!AU145+'2. Collected Data'!AU45)/2)</f>
        <v/>
      </c>
      <c r="AR45" s="99" t="str">
        <f>IF(OR(ISBLANK('2. Collected Data'!AV45),ISBLANK('2. Collected Data'!AV145)),"",('2. Collected Data'!AV145-'2. Collected Data'!AV45))</f>
        <v/>
      </c>
      <c r="AS45" s="245">
        <f>IF(OR(ISBLANK('2. Collected Data'!AW45),ISBLANK('2. Collected Data'!AW145)),"",('2. Collected Data'!AW145+'2. Collected Data'!AW45)/2)</f>
        <v>0.5</v>
      </c>
      <c r="AT45" s="245">
        <f>IF(OR(ISBLANK('2. Collected Data'!AX45),ISBLANK('2. Collected Data'!AX145)),"",('2. Collected Data'!AX145+'2. Collected Data'!AX45)/2)</f>
        <v>0.5</v>
      </c>
      <c r="AU45" s="55"/>
      <c r="AV45" s="102"/>
      <c r="AW45" s="99"/>
      <c r="AX45" s="87">
        <f>IF(OR(ISBLANK('2. Collected Data'!BB45),ISBLANK('2. Collected Data'!BB145)),"",('2. Collected Data'!BB145+'2. Collected Data'!BB45)/2)</f>
        <v>56.935000000000002</v>
      </c>
      <c r="AY45" s="83">
        <f>IF(OR(ISBLANK('2. Collected Data'!BC45),ISBLANK('2. Collected Data'!BC145)),"",('2. Collected Data'!BC145+'2. Collected Data'!BC45)/2)</f>
        <v>198000000</v>
      </c>
      <c r="AZ45" s="83">
        <f>IF(OR(ISBLANK('2. Collected Data'!BD45),ISBLANK('2. Collected Data'!BD145)),"",('2. Collected Data'!BD145+'2. Collected Data'!BD45)/2)</f>
        <v>42500000</v>
      </c>
      <c r="BA45" s="83">
        <f>IF(OR(ISBLANK('2. Collected Data'!BE45),ISBLANK('2. Collected Data'!BE145)),"",('2. Collected Data'!BE145+'2. Collected Data'!BE45)/2)</f>
        <v>64500000</v>
      </c>
      <c r="BB45" s="83">
        <f>IF(OR(ISBLANK('2. Collected Data'!BF45),ISBLANK('2. Collected Data'!BF145)),"",('2. Collected Data'!BF145+'2. Collected Data'!BF45)/2)</f>
        <v>365000000</v>
      </c>
      <c r="BC45" s="55"/>
      <c r="BD45" s="87">
        <f>IF(OR(ISBLANK('2. Collected Data'!BH45),ISBLANK('2. Collected Data'!BH145)),"",('2. Collected Data'!BH145+'2. Collected Data'!BH45)/2)</f>
        <v>59.144999999999996</v>
      </c>
      <c r="BE45" s="150"/>
      <c r="BF45" s="55"/>
    </row>
    <row r="46" spans="1:58" s="237" customFormat="1" ht="11.25" customHeight="1" x14ac:dyDescent="0.15">
      <c r="A46" s="100" t="s">
        <v>358</v>
      </c>
      <c r="B46" s="231"/>
      <c r="C46" s="57" t="str">
        <f>IF(OR(ISBLANK('2. Collected Data'!G46),ISBLANK('2. Collected Data'!G146)),"",('2. Collected Data'!G146+'2. Collected Data'!G46)/2)</f>
        <v/>
      </c>
      <c r="D46" s="52" t="str">
        <f>IF(OR(ISBLANK('2. Collected Data'!H46),ISBLANK('2. Collected Data'!H146)),"",('2. Collected Data'!H146+'2. Collected Data'!H46)/2)</f>
        <v/>
      </c>
      <c r="E46" s="52" t="str">
        <f>IF(OR(ISBLANK('2. Collected Data'!I46),ISBLANK('2. Collected Data'!I146)),"",('2. Collected Data'!I146+'2. Collected Data'!I46)/2)</f>
        <v/>
      </c>
      <c r="F46" s="52" t="str">
        <f>IF(OR(ISBLANK('2. Collected Data'!J46),ISBLANK('2. Collected Data'!J146)),"",('2. Collected Data'!J146+'2. Collected Data'!J46)/2)</f>
        <v/>
      </c>
      <c r="G46" s="52" t="str">
        <f>IF(OR(ISBLANK('2. Collected Data'!K46),ISBLANK('2. Collected Data'!K146)),"",('2. Collected Data'!K146+'2. Collected Data'!K46)/2)</f>
        <v/>
      </c>
      <c r="H46" s="52" t="str">
        <f>IF(OR(ISBLANK('2. Collected Data'!L46),ISBLANK('2. Collected Data'!L146)),"",('2. Collected Data'!L146+'2. Collected Data'!L46)/2)</f>
        <v/>
      </c>
      <c r="I46" s="52" t="str">
        <f>IF(OR(ISBLANK('2. Collected Data'!M46),ISBLANK('2. Collected Data'!M146)),"",('2. Collected Data'!M146+'2. Collected Data'!M46)/2)</f>
        <v/>
      </c>
      <c r="J46" s="52" t="str">
        <f>IF(OR(ISBLANK('2. Collected Data'!N46),ISBLANK('2. Collected Data'!N146)),"",('2. Collected Data'!N146+'2. Collected Data'!N46)/2)</f>
        <v/>
      </c>
      <c r="K46" s="52" t="str">
        <f>IF(OR(ISBLANK('2. Collected Data'!O46),ISBLANK('2. Collected Data'!O146)),"",('2. Collected Data'!O146+'2. Collected Data'!O46)/2)</f>
        <v/>
      </c>
      <c r="L46" s="52" t="str">
        <f>IF(OR(ISBLANK('2. Collected Data'!P46),ISBLANK('2. Collected Data'!P146)),"",('2. Collected Data'!P146+'2. Collected Data'!P46)/2)</f>
        <v/>
      </c>
      <c r="M46" s="52" t="str">
        <f>IF(OR(ISBLANK('2. Collected Data'!Q46),ISBLANK('2. Collected Data'!Q146)),"",('2. Collected Data'!Q146+'2. Collected Data'!Q46)/2)</f>
        <v/>
      </c>
      <c r="N46" s="52" t="str">
        <f>IF(OR(ISBLANK('2. Collected Data'!R46),ISBLANK('2. Collected Data'!R146)),"",('2. Collected Data'!R146+'2. Collected Data'!R46)/2)</f>
        <v/>
      </c>
      <c r="O46" s="52" t="str">
        <f>IF(OR(ISBLANK('2. Collected Data'!S46),ISBLANK('2. Collected Data'!S146)),"",('2. Collected Data'!S146+'2. Collected Data'!S46)/2)</f>
        <v/>
      </c>
      <c r="P46" s="52" t="str">
        <f>IF(OR(ISBLANK('2. Collected Data'!T46),ISBLANK('2. Collected Data'!T146)),"",('2. Collected Data'!T146+'2. Collected Data'!T46)/2)</f>
        <v/>
      </c>
      <c r="Q46" s="52" t="str">
        <f>IF(OR(ISBLANK('2. Collected Data'!U46),ISBLANK('2. Collected Data'!U146)),"",('2. Collected Data'!U146+'2. Collected Data'!U46)/2)</f>
        <v/>
      </c>
      <c r="R46" s="52" t="str">
        <f>IF(OR(ISBLANK('2. Collected Data'!V46),ISBLANK('2. Collected Data'!V146)),"",('2. Collected Data'!V146+'2. Collected Data'!V46)/2)</f>
        <v/>
      </c>
      <c r="S46" s="52" t="str">
        <f>IF(OR(ISBLANK('2. Collected Data'!W46),ISBLANK('2. Collected Data'!W146)),"",('2. Collected Data'!W146+'2. Collected Data'!W46)/2)</f>
        <v/>
      </c>
      <c r="T46" s="52" t="str">
        <f>IF(OR(ISBLANK('2. Collected Data'!X46),ISBLANK('2. Collected Data'!X146)),"",('2. Collected Data'!X146+'2. Collected Data'!X46)/2)</f>
        <v/>
      </c>
      <c r="U46" s="52" t="str">
        <f>IF(OR(ISBLANK('2. Collected Data'!Y46),ISBLANK('2. Collected Data'!Y146)),"",('2. Collected Data'!Y146+'2. Collected Data'!Y46)/2)</f>
        <v/>
      </c>
      <c r="V46" s="52" t="str">
        <f>IF(OR(ISBLANK('2. Collected Data'!Z46),ISBLANK('2. Collected Data'!Z146)),"",('2. Collected Data'!Z146+'2. Collected Data'!Z46)/2)</f>
        <v/>
      </c>
      <c r="W46" s="245" t="str">
        <f>IF(OR(ISBLANK('2. Collected Data'!AA46),ISBLANK('2. Collected Data'!AA146)),"",('2. Collected Data'!AA146+'2. Collected Data'!AA46)/2)</f>
        <v/>
      </c>
      <c r="X46" s="245" t="str">
        <f>IF(OR(ISBLANK('2. Collected Data'!AB46),ISBLANK('2. Collected Data'!AB146)),"",('2. Collected Data'!AB146+'2. Collected Data'!AB46)/2)</f>
        <v/>
      </c>
      <c r="Y46" s="245" t="str">
        <f>IF(OR(ISBLANK('2. Collected Data'!AC46),ISBLANK('2. Collected Data'!AC146)),"",('2. Collected Data'!AC146+'2. Collected Data'!AC46)/2)</f>
        <v/>
      </c>
      <c r="Z46" s="52" t="str">
        <f>IF(OR(ISBLANK('2. Collected Data'!AD46),ISBLANK('2. Collected Data'!AD146)),"",('2. Collected Data'!AD146+'2. Collected Data'!AD46)/2)</f>
        <v/>
      </c>
      <c r="AA46" s="52" t="str">
        <f>IF(OR(ISBLANK('2. Collected Data'!AE46),ISBLANK('2. Collected Data'!AE146)),"",('2. Collected Data'!AE146+'2. Collected Data'!AE46)/2)</f>
        <v/>
      </c>
      <c r="AB46" s="52" t="str">
        <f>IF(OR(ISBLANK('2. Collected Data'!AF46),ISBLANK('2. Collected Data'!AF146)),"",('2. Collected Data'!AF146+'2. Collected Data'!AF46)/2)</f>
        <v/>
      </c>
      <c r="AC46" s="95" t="str">
        <f>IF(OR(ISBLANK('2. Collected Data'!AG46),ISBLANK('2. Collected Data'!AG146)),"",('2. Collected Data'!AG146+'2. Collected Data'!AG46)/2)</f>
        <v/>
      </c>
      <c r="AD46" s="99"/>
      <c r="AE46" s="141" t="str">
        <f>IF(OR(ISBLANK('2. Collected Data'!AI46),ISBLANK('2. Collected Data'!AI146)),"",('2. Collected Data'!AI146+'2. Collected Data'!AI46)/2)</f>
        <v/>
      </c>
      <c r="AF46" s="52" t="str">
        <f>IF(OR(ISBLANK('2. Collected Data'!AJ46),ISBLANK('2. Collected Data'!AJ146)),"",('2. Collected Data'!AJ146+'2. Collected Data'!AJ46)/2)</f>
        <v/>
      </c>
      <c r="AG46" s="52" t="str">
        <f>IF(OR(ISBLANK('2. Collected Data'!AK46),ISBLANK('2. Collected Data'!AK146)),"",('2. Collected Data'!AK146+'2. Collected Data'!AK46)/2)</f>
        <v/>
      </c>
      <c r="AH46" s="52" t="str">
        <f>IF(OR(ISBLANK('2. Collected Data'!AL46),ISBLANK('2. Collected Data'!AL146)),"",('2. Collected Data'!AL146+'2. Collected Data'!AL46)/2)</f>
        <v/>
      </c>
      <c r="AI46" s="52" t="str">
        <f>IF(OR(ISBLANK('2. Collected Data'!AM46),ISBLANK('2. Collected Data'!AM146)),"",('2. Collected Data'!AM146+'2. Collected Data'!AM46)/2)</f>
        <v/>
      </c>
      <c r="AJ46" s="142"/>
      <c r="AK46" s="52" t="str">
        <f>IF(OR(ISBLANK('2. Collected Data'!AO46),ISBLANK('2. Collected Data'!AO146)),"",('2. Collected Data'!AO146+'2. Collected Data'!AO46)/2)</f>
        <v/>
      </c>
      <c r="AL46" s="52" t="str">
        <f>IF(OR(ISBLANK('2. Collected Data'!AP46),ISBLANK('2. Collected Data'!AP146)),"",('2. Collected Data'!AP146+'2. Collected Data'!AP46)/2)</f>
        <v/>
      </c>
      <c r="AM46" s="52" t="str">
        <f>IF(OR(ISBLANK('2. Collected Data'!AQ46),ISBLANK('2. Collected Data'!AQ146)),"",('2. Collected Data'!AQ146+'2. Collected Data'!AQ46)/2)</f>
        <v/>
      </c>
      <c r="AN46" s="52" t="str">
        <f>IF(OR(ISBLANK('2. Collected Data'!AR46),ISBLANK('2. Collected Data'!AR146)),"",('2. Collected Data'!AR146+'2. Collected Data'!AR46)/2)</f>
        <v/>
      </c>
      <c r="AO46" s="52" t="str">
        <f>IF(OR(ISBLANK('2. Collected Data'!AS46),ISBLANK('2. Collected Data'!AS146)),"",('2. Collected Data'!AS146+'2. Collected Data'!AS46)/2)</f>
        <v/>
      </c>
      <c r="AP46" s="52" t="str">
        <f>IF(OR(ISBLANK('2. Collected Data'!AT46),ISBLANK('2. Collected Data'!AT146)),"",('2. Collected Data'!AT146+'2. Collected Data'!AT46)/2)</f>
        <v/>
      </c>
      <c r="AQ46" s="95" t="str">
        <f>IF(OR(ISBLANK('2. Collected Data'!AU46),ISBLANK('2. Collected Data'!AU146)),"",('2. Collected Data'!AU146+'2. Collected Data'!AU46)/2)</f>
        <v/>
      </c>
      <c r="AR46" s="99" t="str">
        <f>IF(OR(ISBLANK('2. Collected Data'!AV46),ISBLANK('2. Collected Data'!AV146)),"",('2. Collected Data'!AV146-'2. Collected Data'!AV46))</f>
        <v/>
      </c>
      <c r="AS46" s="245" t="str">
        <f>IF(OR(ISBLANK('2. Collected Data'!AW46),ISBLANK('2. Collected Data'!AW146)),"",('2. Collected Data'!AW146+'2. Collected Data'!AW46)/2)</f>
        <v/>
      </c>
      <c r="AT46" s="245" t="str">
        <f>IF(OR(ISBLANK('2. Collected Data'!AX46),ISBLANK('2. Collected Data'!AX146)),"",('2. Collected Data'!AX146+'2. Collected Data'!AX46)/2)</f>
        <v/>
      </c>
      <c r="AU46" s="55"/>
      <c r="AV46" s="102"/>
      <c r="AW46" s="99"/>
      <c r="AX46" s="87" t="str">
        <f>IF(OR(ISBLANK('2. Collected Data'!BB46),ISBLANK('2. Collected Data'!BB146)),"",('2. Collected Data'!BB146+'2. Collected Data'!BB46)/2)</f>
        <v/>
      </c>
      <c r="AY46" s="83" t="str">
        <f>IF(OR(ISBLANK('2. Collected Data'!BC46),ISBLANK('2. Collected Data'!BC146)),"",('2. Collected Data'!BC146+'2. Collected Data'!BC46)/2)</f>
        <v/>
      </c>
      <c r="AZ46" s="83" t="str">
        <f>IF(OR(ISBLANK('2. Collected Data'!BD46),ISBLANK('2. Collected Data'!BD146)),"",('2. Collected Data'!BD146+'2. Collected Data'!BD46)/2)</f>
        <v/>
      </c>
      <c r="BA46" s="83" t="str">
        <f>IF(OR(ISBLANK('2. Collected Data'!BE46),ISBLANK('2. Collected Data'!BE146)),"",('2. Collected Data'!BE146+'2. Collected Data'!BE46)/2)</f>
        <v/>
      </c>
      <c r="BB46" s="83" t="str">
        <f>IF(OR(ISBLANK('2. Collected Data'!BF46),ISBLANK('2. Collected Data'!BF146)),"",('2. Collected Data'!BF146+'2. Collected Data'!BF46)/2)</f>
        <v/>
      </c>
      <c r="BC46" s="55"/>
      <c r="BD46" s="87" t="str">
        <f>IF(OR(ISBLANK('2. Collected Data'!BH46),ISBLANK('2. Collected Data'!BH146)),"",('2. Collected Data'!BH146+'2. Collected Data'!BH46)/2)</f>
        <v/>
      </c>
      <c r="BE46" s="150"/>
      <c r="BF46" s="55"/>
    </row>
    <row r="47" spans="1:58" s="56" customFormat="1" ht="11.25" customHeight="1" x14ac:dyDescent="0.15">
      <c r="A47" s="100" t="s">
        <v>143</v>
      </c>
      <c r="B47" s="231"/>
      <c r="C47" s="57">
        <f>IF(OR(ISBLANK('2. Collected Data'!G47),ISBLANK('2. Collected Data'!G147)),"",('2. Collected Data'!G147+'2. Collected Data'!G47)/2)</f>
        <v>17055.5</v>
      </c>
      <c r="D47" s="52">
        <f>IF(OR(ISBLANK('2. Collected Data'!H47),ISBLANK('2. Collected Data'!H147)),"",('2. Collected Data'!H147+'2. Collected Data'!H47)/2)</f>
        <v>8528</v>
      </c>
      <c r="E47" s="52">
        <f>IF(OR(ISBLANK('2. Collected Data'!I47),ISBLANK('2. Collected Data'!I147)),"",('2. Collected Data'!I147+'2. Collected Data'!I47)/2)</f>
        <v>360.5</v>
      </c>
      <c r="F47" s="52">
        <f>IF(OR(ISBLANK('2. Collected Data'!J47),ISBLANK('2. Collected Data'!J147)),"",('2. Collected Data'!J147+'2. Collected Data'!J47)/2)</f>
        <v>23</v>
      </c>
      <c r="G47" s="52">
        <f>IF(OR(ISBLANK('2. Collected Data'!K47),ISBLANK('2. Collected Data'!K147)),"",('2. Collected Data'!K147+'2. Collected Data'!K47)/2)</f>
        <v>39</v>
      </c>
      <c r="H47" s="52">
        <f>IF(OR(ISBLANK('2. Collected Data'!L47),ISBLANK('2. Collected Data'!L147)),"",('2. Collected Data'!L147+'2. Collected Data'!L47)/2)</f>
        <v>25</v>
      </c>
      <c r="I47" s="52">
        <f>IF(OR(ISBLANK('2. Collected Data'!M47),ISBLANK('2. Collected Data'!M147)),"",('2. Collected Data'!M147+'2. Collected Data'!M47)/2)</f>
        <v>219</v>
      </c>
      <c r="J47" s="52">
        <f>IF(OR(ISBLANK('2. Collected Data'!N47),ISBLANK('2. Collected Data'!N147)),"",('2. Collected Data'!N147+'2. Collected Data'!N47)/2)</f>
        <v>287</v>
      </c>
      <c r="K47" s="52">
        <f>IF(OR(ISBLANK('2. Collected Data'!O47),ISBLANK('2. Collected Data'!O147)),"",('2. Collected Data'!O147+'2. Collected Data'!O47)/2)</f>
        <v>360</v>
      </c>
      <c r="L47" s="52">
        <f>IF(OR(ISBLANK('2. Collected Data'!P47),ISBLANK('2. Collected Data'!P147)),"",('2. Collected Data'!P147+'2. Collected Data'!P47)/2)</f>
        <v>2.5</v>
      </c>
      <c r="M47" s="52" t="str">
        <f>IF(OR(ISBLANK('2. Collected Data'!Q47),ISBLANK('2. Collected Data'!Q147)),"",('2. Collected Data'!Q147+'2. Collected Data'!Q47)/2)</f>
        <v/>
      </c>
      <c r="N47" s="52" t="str">
        <f>IF(OR(ISBLANK('2. Collected Data'!R47),ISBLANK('2. Collected Data'!R147)),"",('2. Collected Data'!R147+'2. Collected Data'!R47)/2)</f>
        <v/>
      </c>
      <c r="O47" s="52" t="str">
        <f>IF(OR(ISBLANK('2. Collected Data'!S47),ISBLANK('2. Collected Data'!S147)),"",('2. Collected Data'!S147+'2. Collected Data'!S47)/2)</f>
        <v/>
      </c>
      <c r="P47" s="52" t="str">
        <f>IF(OR(ISBLANK('2. Collected Data'!T47),ISBLANK('2. Collected Data'!T147)),"",('2. Collected Data'!T147+'2. Collected Data'!T47)/2)</f>
        <v/>
      </c>
      <c r="Q47" s="52" t="str">
        <f>IF(OR(ISBLANK('2. Collected Data'!U47),ISBLANK('2. Collected Data'!U147)),"",('2. Collected Data'!U147+'2. Collected Data'!U47)/2)</f>
        <v/>
      </c>
      <c r="R47" s="52" t="str">
        <f>IF(OR(ISBLANK('2. Collected Data'!V47),ISBLANK('2. Collected Data'!V147)),"",('2. Collected Data'!V147+'2. Collected Data'!V47)/2)</f>
        <v/>
      </c>
      <c r="S47" s="52" t="str">
        <f>IF(OR(ISBLANK('2. Collected Data'!W47),ISBLANK('2. Collected Data'!W147)),"",('2. Collected Data'!W147+'2. Collected Data'!W47)/2)</f>
        <v/>
      </c>
      <c r="T47" s="52" t="str">
        <f>IF(OR(ISBLANK('2. Collected Data'!X47),ISBLANK('2. Collected Data'!X147)),"",('2. Collected Data'!X147+'2. Collected Data'!X47)/2)</f>
        <v/>
      </c>
      <c r="U47" s="52">
        <f>IF(OR(ISBLANK('2. Collected Data'!Y47),ISBLANK('2. Collected Data'!Y147)),"",('2. Collected Data'!Y147+'2. Collected Data'!Y47)/2)</f>
        <v>371</v>
      </c>
      <c r="V47" s="52">
        <f>IF(OR(ISBLANK('2. Collected Data'!Z47),ISBLANK('2. Collected Data'!Z147)),"",('2. Collected Data'!Z147+'2. Collected Data'!Z47)/2)</f>
        <v>0</v>
      </c>
      <c r="W47" s="245">
        <f>IF(OR(ISBLANK('2. Collected Data'!AA47),ISBLANK('2. Collected Data'!AA147)),"",('2. Collected Data'!AA147+'2. Collected Data'!AA47)/2)</f>
        <v>0.98</v>
      </c>
      <c r="X47" s="245">
        <f>IF(OR(ISBLANK('2. Collected Data'!AB47),ISBLANK('2. Collected Data'!AB147)),"",('2. Collected Data'!AB147+'2. Collected Data'!AB47)/2)</f>
        <v>0</v>
      </c>
      <c r="Y47" s="245">
        <f>IF(OR(ISBLANK('2. Collected Data'!AC47),ISBLANK('2. Collected Data'!AC147)),"",('2. Collected Data'!AC147+'2. Collected Data'!AC47)/2)</f>
        <v>0.02</v>
      </c>
      <c r="Z47" s="52">
        <f>IF(OR(ISBLANK('2. Collected Data'!AD47),ISBLANK('2. Collected Data'!AD147)),"",('2. Collected Data'!AD147+'2. Collected Data'!AD47)/2)</f>
        <v>68.5</v>
      </c>
      <c r="AA47" s="52">
        <f>IF(OR(ISBLANK('2. Collected Data'!AE47),ISBLANK('2. Collected Data'!AE147)),"",('2. Collected Data'!AE147+'2. Collected Data'!AE47)/2)</f>
        <v>92650</v>
      </c>
      <c r="AB47" s="52">
        <f>IF(OR(ISBLANK('2. Collected Data'!AF47),ISBLANK('2. Collected Data'!AF147)),"",('2. Collected Data'!AF147+'2. Collected Data'!AF47)/2)</f>
        <v>84.5</v>
      </c>
      <c r="AC47" s="95">
        <f>IF(OR(ISBLANK('2. Collected Data'!AG47),ISBLANK('2. Collected Data'!AG147)),"",('2. Collected Data'!AG147+'2. Collected Data'!AG47)/2)</f>
        <v>1637750</v>
      </c>
      <c r="AD47" s="99"/>
      <c r="AE47" s="141">
        <f>IF(OR(ISBLANK('2. Collected Data'!AI47),ISBLANK('2. Collected Data'!AI147)),"",('2. Collected Data'!AI147+'2. Collected Data'!AI47)/2)</f>
        <v>37155</v>
      </c>
      <c r="AF47" s="52">
        <f>IF(OR(ISBLANK('2. Collected Data'!AJ47),ISBLANK('2. Collected Data'!AJ147)),"",('2. Collected Data'!AJ147+'2. Collected Data'!AJ47)/2)</f>
        <v>0</v>
      </c>
      <c r="AG47" s="52">
        <f>IF(OR(ISBLANK('2. Collected Data'!AK47),ISBLANK('2. Collected Data'!AK147)),"",('2. Collected Data'!AK147+'2. Collected Data'!AK47)/2)</f>
        <v>0</v>
      </c>
      <c r="AH47" s="52">
        <f>IF(OR(ISBLANK('2. Collected Data'!AL47),ISBLANK('2. Collected Data'!AL147)),"",('2. Collected Data'!AL147+'2. Collected Data'!AL47)/2)</f>
        <v>42815.5</v>
      </c>
      <c r="AI47" s="52" t="str">
        <f>IF(OR(ISBLANK('2. Collected Data'!AM47),ISBLANK('2. Collected Data'!AM147)),"",('2. Collected Data'!AM147+'2. Collected Data'!AM47)/2)</f>
        <v/>
      </c>
      <c r="AJ47" s="142"/>
      <c r="AK47" s="52">
        <f>IF(OR(ISBLANK('2. Collected Data'!AO47),ISBLANK('2. Collected Data'!AO147)),"",('2. Collected Data'!AO147+'2. Collected Data'!AO47)/2)</f>
        <v>1744888</v>
      </c>
      <c r="AL47" s="52">
        <f>IF(OR(ISBLANK('2. Collected Data'!AP47),ISBLANK('2. Collected Data'!AP147)),"",('2. Collected Data'!AP147+'2. Collected Data'!AP47)/2)</f>
        <v>0</v>
      </c>
      <c r="AM47" s="52">
        <f>IF(OR(ISBLANK('2. Collected Data'!AQ47),ISBLANK('2. Collected Data'!AQ147)),"",('2. Collected Data'!AQ147+'2. Collected Data'!AQ47)/2)</f>
        <v>0</v>
      </c>
      <c r="AN47" s="52">
        <f>IF(OR(ISBLANK('2. Collected Data'!AR47),ISBLANK('2. Collected Data'!AR147)),"",('2. Collected Data'!AR147+'2. Collected Data'!AR47)/2)</f>
        <v>4715</v>
      </c>
      <c r="AO47" s="52">
        <f>IF(OR(ISBLANK('2. Collected Data'!AS47),ISBLANK('2. Collected Data'!AS147)),"",('2. Collected Data'!AS147+'2. Collected Data'!AS47)/2)</f>
        <v>0</v>
      </c>
      <c r="AP47" s="52">
        <f>IF(OR(ISBLANK('2. Collected Data'!AT47),ISBLANK('2. Collected Data'!AT147)),"",('2. Collected Data'!AT147+'2. Collected Data'!AT47)/2)</f>
        <v>234494.5</v>
      </c>
      <c r="AQ47" s="95" t="str">
        <f>IF(OR(ISBLANK('2. Collected Data'!AU47),ISBLANK('2. Collected Data'!AU147)),"",('2. Collected Data'!AU147+'2. Collected Data'!AU47)/2)</f>
        <v/>
      </c>
      <c r="AR47" s="99" t="str">
        <f>IF(OR(ISBLANK('2. Collected Data'!AV47),ISBLANK('2. Collected Data'!AV147)),"",('2. Collected Data'!AV147-'2. Collected Data'!AV47))</f>
        <v/>
      </c>
      <c r="AS47" s="245">
        <f>IF(OR(ISBLANK('2. Collected Data'!AW47),ISBLANK('2. Collected Data'!AW147)),"",('2. Collected Data'!AW147+'2. Collected Data'!AW47)/2)</f>
        <v>0.8</v>
      </c>
      <c r="AT47" s="245">
        <f>IF(OR(ISBLANK('2. Collected Data'!AX47),ISBLANK('2. Collected Data'!AX147)),"",('2. Collected Data'!AX147+'2. Collected Data'!AX47)/2)</f>
        <v>0.2</v>
      </c>
      <c r="AU47" s="55"/>
      <c r="AV47" s="102"/>
      <c r="AW47" s="99"/>
      <c r="AX47" s="87">
        <f>IF(OR(ISBLANK('2. Collected Data'!BB47),ISBLANK('2. Collected Data'!BB147)),"",('2. Collected Data'!BB147+'2. Collected Data'!BB47)/2)</f>
        <v>80.460000000000008</v>
      </c>
      <c r="AY47" s="83">
        <f>IF(OR(ISBLANK('2. Collected Data'!BC47),ISBLANK('2. Collected Data'!BC147)),"",('2. Collected Data'!BC147+'2. Collected Data'!BC47)/2)</f>
        <v>8348879</v>
      </c>
      <c r="AZ47" s="83">
        <f>IF(OR(ISBLANK('2. Collected Data'!BD47),ISBLANK('2. Collected Data'!BD147)),"",('2. Collected Data'!BD147+'2. Collected Data'!BD47)/2)</f>
        <v>6828494.5</v>
      </c>
      <c r="BA47" s="83">
        <f>IF(OR(ISBLANK('2. Collected Data'!BE47),ISBLANK('2. Collected Data'!BE147)),"",('2. Collected Data'!BE147+'2. Collected Data'!BE47)/2)</f>
        <v>3699679.5</v>
      </c>
      <c r="BB47" s="83">
        <f>IF(OR(ISBLANK('2. Collected Data'!BF47),ISBLANK('2. Collected Data'!BF147)),"",('2. Collected Data'!BF147+'2. Collected Data'!BF47)/2)</f>
        <v>19109366</v>
      </c>
      <c r="BC47" s="55"/>
      <c r="BD47" s="87">
        <f>IF(OR(ISBLANK('2. Collected Data'!BH47),ISBLANK('2. Collected Data'!BH147)),"",('2. Collected Data'!BH147+'2. Collected Data'!BH47)/2)</f>
        <v>77.685000000000002</v>
      </c>
      <c r="BE47" s="150"/>
      <c r="BF47" s="55"/>
    </row>
    <row r="48" spans="1:58" s="237" customFormat="1" ht="11.25" customHeight="1" x14ac:dyDescent="0.15">
      <c r="A48" s="100" t="s">
        <v>116</v>
      </c>
      <c r="B48" s="231"/>
      <c r="C48" s="57">
        <f>IF(OR(ISBLANK('2. Collected Data'!G48),ISBLANK('2. Collected Data'!G148)),"",('2. Collected Data'!G148+'2. Collected Data'!G48)/2)</f>
        <v>43337</v>
      </c>
      <c r="D48" s="52">
        <f>IF(OR(ISBLANK('2. Collected Data'!H48),ISBLANK('2. Collected Data'!H148)),"",('2. Collected Data'!H148+'2. Collected Data'!H48)/2)</f>
        <v>19232</v>
      </c>
      <c r="E48" s="52">
        <f>IF(OR(ISBLANK('2. Collected Data'!I48),ISBLANK('2. Collected Data'!I148)),"",('2. Collected Data'!I148+'2. Collected Data'!I48)/2)</f>
        <v>1618</v>
      </c>
      <c r="F48" s="52">
        <f>IF(OR(ISBLANK('2. Collected Data'!J48),ISBLANK('2. Collected Data'!J148)),"",('2. Collected Data'!J148+'2. Collected Data'!J48)/2)</f>
        <v>57</v>
      </c>
      <c r="G48" s="52">
        <f>IF(OR(ISBLANK('2. Collected Data'!K48),ISBLANK('2. Collected Data'!K148)),"",('2. Collected Data'!K148+'2. Collected Data'!K48)/2)</f>
        <v>12</v>
      </c>
      <c r="H48" s="52">
        <f>IF(OR(ISBLANK('2. Collected Data'!L48),ISBLANK('2. Collected Data'!L148)),"",('2. Collected Data'!L148+'2. Collected Data'!L48)/2)</f>
        <v>3</v>
      </c>
      <c r="I48" s="52">
        <f>IF(OR(ISBLANK('2. Collected Data'!M48),ISBLANK('2. Collected Data'!M148)),"",('2. Collected Data'!M148+'2. Collected Data'!M48)/2)</f>
        <v>357.5</v>
      </c>
      <c r="J48" s="52">
        <f>IF(OR(ISBLANK('2. Collected Data'!N48),ISBLANK('2. Collected Data'!N148)),"",('2. Collected Data'!N148+'2. Collected Data'!N48)/2)</f>
        <v>182</v>
      </c>
      <c r="K48" s="52">
        <f>IF(OR(ISBLANK('2. Collected Data'!O48),ISBLANK('2. Collected Data'!O148)),"",('2. Collected Data'!O148+'2. Collected Data'!O48)/2)</f>
        <v>1510</v>
      </c>
      <c r="L48" s="52">
        <f>IF(OR(ISBLANK('2. Collected Data'!P48),ISBLANK('2. Collected Data'!P148)),"",('2. Collected Data'!P148+'2. Collected Data'!P48)/2)</f>
        <v>3</v>
      </c>
      <c r="M48" s="52">
        <f>IF(OR(ISBLANK('2. Collected Data'!Q48),ISBLANK('2. Collected Data'!Q148)),"",('2. Collected Data'!Q148+'2. Collected Data'!Q48)/2)</f>
        <v>12</v>
      </c>
      <c r="N48" s="52">
        <f>IF(OR(ISBLANK('2. Collected Data'!R48),ISBLANK('2. Collected Data'!R148)),"",('2. Collected Data'!R148+'2. Collected Data'!R48)/2)</f>
        <v>0</v>
      </c>
      <c r="O48" s="52">
        <f>IF(OR(ISBLANK('2. Collected Data'!S48),ISBLANK('2. Collected Data'!S148)),"",('2. Collected Data'!S148+'2. Collected Data'!S48)/2)</f>
        <v>0</v>
      </c>
      <c r="P48" s="52">
        <f>IF(OR(ISBLANK('2. Collected Data'!T48),ISBLANK('2. Collected Data'!T148)),"",('2. Collected Data'!T148+'2. Collected Data'!T48)/2)</f>
        <v>0</v>
      </c>
      <c r="Q48" s="52">
        <f>IF(OR(ISBLANK('2. Collected Data'!U48),ISBLANK('2. Collected Data'!U148)),"",('2. Collected Data'!U148+'2. Collected Data'!U48)/2)</f>
        <v>0</v>
      </c>
      <c r="R48" s="52">
        <f>IF(OR(ISBLANK('2. Collected Data'!V48),ISBLANK('2. Collected Data'!V148)),"",('2. Collected Data'!V148+'2. Collected Data'!V48)/2)</f>
        <v>0</v>
      </c>
      <c r="S48" s="52">
        <f>IF(OR(ISBLANK('2. Collected Data'!W48),ISBLANK('2. Collected Data'!W148)),"",('2. Collected Data'!W148+'2. Collected Data'!W48)/2)</f>
        <v>0</v>
      </c>
      <c r="T48" s="52">
        <f>IF(OR(ISBLANK('2. Collected Data'!X48),ISBLANK('2. Collected Data'!X148)),"",('2. Collected Data'!X148+'2. Collected Data'!X48)/2)</f>
        <v>0</v>
      </c>
      <c r="U48" s="52">
        <f>IF(OR(ISBLANK('2. Collected Data'!Y48),ISBLANK('2. Collected Data'!Y148)),"",('2. Collected Data'!Y148+'2. Collected Data'!Y48)/2)</f>
        <v>2367</v>
      </c>
      <c r="V48" s="52">
        <f>IF(OR(ISBLANK('2. Collected Data'!Z48),ISBLANK('2. Collected Data'!Z148)),"",('2. Collected Data'!Z148+'2. Collected Data'!Z48)/2)</f>
        <v>335</v>
      </c>
      <c r="W48" s="245">
        <f>IF(OR(ISBLANK('2. Collected Data'!AA48),ISBLANK('2. Collected Data'!AA148)),"",('2. Collected Data'!AA148+'2. Collected Data'!AA48)/2)</f>
        <v>0.99</v>
      </c>
      <c r="X48" s="245">
        <f>IF(OR(ISBLANK('2. Collected Data'!AB48),ISBLANK('2. Collected Data'!AB148)),"",('2. Collected Data'!AB148+'2. Collected Data'!AB48)/2)</f>
        <v>0</v>
      </c>
      <c r="Y48" s="245">
        <f>IF(OR(ISBLANK('2. Collected Data'!AC48),ISBLANK('2. Collected Data'!AC148)),"",('2. Collected Data'!AC148+'2. Collected Data'!AC48)/2)</f>
        <v>0.01</v>
      </c>
      <c r="Z48" s="52">
        <f>IF(OR(ISBLANK('2. Collected Data'!AD48),ISBLANK('2. Collected Data'!AD148)),"",('2. Collected Data'!AD148+'2. Collected Data'!AD48)/2)</f>
        <v>236</v>
      </c>
      <c r="AA48" s="52">
        <f>IF(OR(ISBLANK('2. Collected Data'!AE48),ISBLANK('2. Collected Data'!AE148)),"",('2. Collected Data'!AE148+'2. Collected Data'!AE48)/2)</f>
        <v>719049</v>
      </c>
      <c r="AB48" s="52">
        <f>IF(OR(ISBLANK('2. Collected Data'!AF48),ISBLANK('2. Collected Data'!AF148)),"",('2. Collected Data'!AF148+'2. Collected Data'!AF48)/2)</f>
        <v>206</v>
      </c>
      <c r="AC48" s="95">
        <f>IF(OR(ISBLANK('2. Collected Data'!AG48),ISBLANK('2. Collected Data'!AG148)),"",('2. Collected Data'!AG148+'2. Collected Data'!AG48)/2)</f>
        <v>2812000</v>
      </c>
      <c r="AD48" s="99"/>
      <c r="AE48" s="141">
        <f>IF(OR(ISBLANK('2. Collected Data'!AI48),ISBLANK('2. Collected Data'!AI148)),"",('2. Collected Data'!AI148+'2. Collected Data'!AI48)/2)</f>
        <v>763636.5</v>
      </c>
      <c r="AF48" s="52">
        <f>IF(OR(ISBLANK('2. Collected Data'!AJ48),ISBLANK('2. Collected Data'!AJ148)),"",('2. Collected Data'!AJ148+'2. Collected Data'!AJ48)/2)</f>
        <v>0</v>
      </c>
      <c r="AG48" s="52">
        <f>IF(OR(ISBLANK('2. Collected Data'!AK48),ISBLANK('2. Collected Data'!AK148)),"",('2. Collected Data'!AK148+'2. Collected Data'!AK48)/2)</f>
        <v>0</v>
      </c>
      <c r="AH48" s="52">
        <f>IF(OR(ISBLANK('2. Collected Data'!AL48),ISBLANK('2. Collected Data'!AL148)),"",('2. Collected Data'!AL148+'2. Collected Data'!AL48)/2)</f>
        <v>8377</v>
      </c>
      <c r="AI48" s="52" t="str">
        <f>IF(OR(ISBLANK('2. Collected Data'!AM48),ISBLANK('2. Collected Data'!AM148)),"",('2. Collected Data'!AM148+'2. Collected Data'!AM48)/2)</f>
        <v/>
      </c>
      <c r="AJ48" s="142"/>
      <c r="AK48" s="52">
        <f>IF(OR(ISBLANK('2. Collected Data'!AO48),ISBLANK('2. Collected Data'!AO148)),"",('2. Collected Data'!AO148+'2. Collected Data'!AO48)/2)</f>
        <v>7866061.5</v>
      </c>
      <c r="AL48" s="52">
        <f>IF(OR(ISBLANK('2. Collected Data'!AP48),ISBLANK('2. Collected Data'!AP148)),"",('2. Collected Data'!AP148+'2. Collected Data'!AP48)/2)</f>
        <v>1182743.5</v>
      </c>
      <c r="AM48" s="52">
        <f>IF(OR(ISBLANK('2. Collected Data'!AQ48),ISBLANK('2. Collected Data'!AQ148)),"",('2. Collected Data'!AQ148+'2. Collected Data'!AQ48)/2)</f>
        <v>0</v>
      </c>
      <c r="AN48" s="52">
        <f>IF(OR(ISBLANK('2. Collected Data'!AR48),ISBLANK('2. Collected Data'!AR148)),"",('2. Collected Data'!AR148+'2. Collected Data'!AR48)/2)</f>
        <v>0</v>
      </c>
      <c r="AO48" s="52">
        <f>IF(OR(ISBLANK('2. Collected Data'!AS48),ISBLANK('2. Collected Data'!AS148)),"",('2. Collected Data'!AS148+'2. Collected Data'!AS48)/2)</f>
        <v>412294.5</v>
      </c>
      <c r="AP48" s="52">
        <f>IF(OR(ISBLANK('2. Collected Data'!AT48),ISBLANK('2. Collected Data'!AT148)),"",('2. Collected Data'!AT148+'2. Collected Data'!AT48)/2)</f>
        <v>674912</v>
      </c>
      <c r="AQ48" s="95">
        <f>IF(OR(ISBLANK('2. Collected Data'!AU48),ISBLANK('2. Collected Data'!AU148)),"",('2. Collected Data'!AU148+'2. Collected Data'!AU48)/2)</f>
        <v>8687</v>
      </c>
      <c r="AR48" s="99" t="str">
        <f>IF(OR(ISBLANK('2. Collected Data'!AV48),ISBLANK('2. Collected Data'!AV148)),"",('2. Collected Data'!AV148-'2. Collected Data'!AV48))</f>
        <v/>
      </c>
      <c r="AS48" s="245">
        <f>IF(OR(ISBLANK('2. Collected Data'!AW48),ISBLANK('2. Collected Data'!AW148)),"",('2. Collected Data'!AW148+'2. Collected Data'!AW48)/2)</f>
        <v>0.83000000000000007</v>
      </c>
      <c r="AT48" s="245">
        <f>IF(OR(ISBLANK('2. Collected Data'!AX48),ISBLANK('2. Collected Data'!AX148)),"",('2. Collected Data'!AX148+'2. Collected Data'!AX48)/2)</f>
        <v>0.16999999999999998</v>
      </c>
      <c r="AU48" s="55"/>
      <c r="AV48" s="102"/>
      <c r="AW48" s="99"/>
      <c r="AX48" s="87">
        <f>IF(OR(ISBLANK('2. Collected Data'!BB48),ISBLANK('2. Collected Data'!BB148)),"",('2. Collected Data'!BB148+'2. Collected Data'!BB48)/2)</f>
        <v>69.180000000000007</v>
      </c>
      <c r="AY48" s="83">
        <f>IF(OR(ISBLANK('2. Collected Data'!BC48),ISBLANK('2. Collected Data'!BC148)),"",('2. Collected Data'!BC148+'2. Collected Data'!BC48)/2)</f>
        <v>19343695.5</v>
      </c>
      <c r="AZ48" s="83">
        <f>IF(OR(ISBLANK('2. Collected Data'!BD48),ISBLANK('2. Collected Data'!BD148)),"",('2. Collected Data'!BD148+'2. Collected Data'!BD48)/2)</f>
        <v>19205440.5</v>
      </c>
      <c r="BA48" s="83">
        <f>IF(OR(ISBLANK('2. Collected Data'!BE48),ISBLANK('2. Collected Data'!BE148)),"",('2. Collected Data'!BE148+'2. Collected Data'!BE48)/2)</f>
        <v>52138976.5</v>
      </c>
      <c r="BB48" s="83">
        <f>IF(OR(ISBLANK('2. Collected Data'!BF48),ISBLANK('2. Collected Data'!BF148)),"",('2. Collected Data'!BF148+'2. Collected Data'!BF48)/2)</f>
        <v>100726853</v>
      </c>
      <c r="BC48" s="55"/>
      <c r="BD48" s="87">
        <f>IF(OR(ISBLANK('2. Collected Data'!BH48),ISBLANK('2. Collected Data'!BH148)),"",('2. Collected Data'!BH148+'2. Collected Data'!BH48)/2)</f>
        <v>52.534999999999997</v>
      </c>
      <c r="BE48" s="150"/>
      <c r="BF48" s="55"/>
    </row>
    <row r="49" spans="1:58" s="237" customFormat="1" ht="11.25" customHeight="1" x14ac:dyDescent="0.15">
      <c r="A49" s="100" t="s">
        <v>359</v>
      </c>
      <c r="B49" s="231"/>
      <c r="C49" s="57" t="str">
        <f>IF(OR(ISBLANK('2. Collected Data'!G49),ISBLANK('2. Collected Data'!G149)),"",('2. Collected Data'!G149+'2. Collected Data'!G49)/2)</f>
        <v/>
      </c>
      <c r="D49" s="52" t="str">
        <f>IF(OR(ISBLANK('2. Collected Data'!H49),ISBLANK('2. Collected Data'!H149)),"",('2. Collected Data'!H149+'2. Collected Data'!H49)/2)</f>
        <v/>
      </c>
      <c r="E49" s="52" t="str">
        <f>IF(OR(ISBLANK('2. Collected Data'!I49),ISBLANK('2. Collected Data'!I149)),"",('2. Collected Data'!I149+'2. Collected Data'!I49)/2)</f>
        <v/>
      </c>
      <c r="F49" s="52" t="str">
        <f>IF(OR(ISBLANK('2. Collected Data'!J49),ISBLANK('2. Collected Data'!J149)),"",('2. Collected Data'!J149+'2. Collected Data'!J49)/2)</f>
        <v/>
      </c>
      <c r="G49" s="52" t="str">
        <f>IF(OR(ISBLANK('2. Collected Data'!K49),ISBLANK('2. Collected Data'!K149)),"",('2. Collected Data'!K149+'2. Collected Data'!K49)/2)</f>
        <v/>
      </c>
      <c r="H49" s="52" t="str">
        <f>IF(OR(ISBLANK('2. Collected Data'!L49),ISBLANK('2. Collected Data'!L149)),"",('2. Collected Data'!L149+'2. Collected Data'!L49)/2)</f>
        <v/>
      </c>
      <c r="I49" s="52" t="str">
        <f>IF(OR(ISBLANK('2. Collected Data'!M49),ISBLANK('2. Collected Data'!M149)),"",('2. Collected Data'!M149+'2. Collected Data'!M49)/2)</f>
        <v/>
      </c>
      <c r="J49" s="52" t="str">
        <f>IF(OR(ISBLANK('2. Collected Data'!N49),ISBLANK('2. Collected Data'!N149)),"",('2. Collected Data'!N149+'2. Collected Data'!N49)/2)</f>
        <v/>
      </c>
      <c r="K49" s="52" t="str">
        <f>IF(OR(ISBLANK('2. Collected Data'!O49),ISBLANK('2. Collected Data'!O149)),"",('2. Collected Data'!O149+'2. Collected Data'!O49)/2)</f>
        <v/>
      </c>
      <c r="L49" s="52" t="str">
        <f>IF(OR(ISBLANK('2. Collected Data'!P49),ISBLANK('2. Collected Data'!P149)),"",('2. Collected Data'!P149+'2. Collected Data'!P49)/2)</f>
        <v/>
      </c>
      <c r="M49" s="52" t="str">
        <f>IF(OR(ISBLANK('2. Collected Data'!Q49),ISBLANK('2. Collected Data'!Q149)),"",('2. Collected Data'!Q149+'2. Collected Data'!Q49)/2)</f>
        <v/>
      </c>
      <c r="N49" s="52" t="str">
        <f>IF(OR(ISBLANK('2. Collected Data'!R49),ISBLANK('2. Collected Data'!R149)),"",('2. Collected Data'!R149+'2. Collected Data'!R49)/2)</f>
        <v/>
      </c>
      <c r="O49" s="52" t="str">
        <f>IF(OR(ISBLANK('2. Collected Data'!S49),ISBLANK('2. Collected Data'!S149)),"",('2. Collected Data'!S149+'2. Collected Data'!S49)/2)</f>
        <v/>
      </c>
      <c r="P49" s="52" t="str">
        <f>IF(OR(ISBLANK('2. Collected Data'!T49),ISBLANK('2. Collected Data'!T149)),"",('2. Collected Data'!T149+'2. Collected Data'!T49)/2)</f>
        <v/>
      </c>
      <c r="Q49" s="52" t="str">
        <f>IF(OR(ISBLANK('2. Collected Data'!U49),ISBLANK('2. Collected Data'!U149)),"",('2. Collected Data'!U149+'2. Collected Data'!U49)/2)</f>
        <v/>
      </c>
      <c r="R49" s="52" t="str">
        <f>IF(OR(ISBLANK('2. Collected Data'!V49),ISBLANK('2. Collected Data'!V149)),"",('2. Collected Data'!V149+'2. Collected Data'!V49)/2)</f>
        <v/>
      </c>
      <c r="S49" s="52" t="str">
        <f>IF(OR(ISBLANK('2. Collected Data'!W49),ISBLANK('2. Collected Data'!W149)),"",('2. Collected Data'!W149+'2. Collected Data'!W49)/2)</f>
        <v/>
      </c>
      <c r="T49" s="52" t="str">
        <f>IF(OR(ISBLANK('2. Collected Data'!X49),ISBLANK('2. Collected Data'!X149)),"",('2. Collected Data'!X149+'2. Collected Data'!X49)/2)</f>
        <v/>
      </c>
      <c r="U49" s="52" t="str">
        <f>IF(OR(ISBLANK('2. Collected Data'!Y49),ISBLANK('2. Collected Data'!Y149)),"",('2. Collected Data'!Y149+'2. Collected Data'!Y49)/2)</f>
        <v/>
      </c>
      <c r="V49" s="52" t="str">
        <f>IF(OR(ISBLANK('2. Collected Data'!Z49),ISBLANK('2. Collected Data'!Z149)),"",('2. Collected Data'!Z149+'2. Collected Data'!Z49)/2)</f>
        <v/>
      </c>
      <c r="W49" s="245" t="str">
        <f>IF(OR(ISBLANK('2. Collected Data'!AA49),ISBLANK('2. Collected Data'!AA149)),"",('2. Collected Data'!AA149+'2. Collected Data'!AA49)/2)</f>
        <v/>
      </c>
      <c r="X49" s="245" t="str">
        <f>IF(OR(ISBLANK('2. Collected Data'!AB49),ISBLANK('2. Collected Data'!AB149)),"",('2. Collected Data'!AB149+'2. Collected Data'!AB49)/2)</f>
        <v/>
      </c>
      <c r="Y49" s="245" t="str">
        <f>IF(OR(ISBLANK('2. Collected Data'!AC49),ISBLANK('2. Collected Data'!AC149)),"",('2. Collected Data'!AC149+'2. Collected Data'!AC49)/2)</f>
        <v/>
      </c>
      <c r="Z49" s="52" t="str">
        <f>IF(OR(ISBLANK('2. Collected Data'!AD49),ISBLANK('2. Collected Data'!AD149)),"",('2. Collected Data'!AD149+'2. Collected Data'!AD49)/2)</f>
        <v/>
      </c>
      <c r="AA49" s="52" t="str">
        <f>IF(OR(ISBLANK('2. Collected Data'!AE49),ISBLANK('2. Collected Data'!AE149)),"",('2. Collected Data'!AE149+'2. Collected Data'!AE49)/2)</f>
        <v/>
      </c>
      <c r="AB49" s="52" t="str">
        <f>IF(OR(ISBLANK('2. Collected Data'!AF49),ISBLANK('2. Collected Data'!AF149)),"",('2. Collected Data'!AF149+'2. Collected Data'!AF49)/2)</f>
        <v/>
      </c>
      <c r="AC49" s="95" t="str">
        <f>IF(OR(ISBLANK('2. Collected Data'!AG49),ISBLANK('2. Collected Data'!AG149)),"",('2. Collected Data'!AG149+'2. Collected Data'!AG49)/2)</f>
        <v/>
      </c>
      <c r="AD49" s="99"/>
      <c r="AE49" s="141" t="str">
        <f>IF(OR(ISBLANK('2. Collected Data'!AI49),ISBLANK('2. Collected Data'!AI149)),"",('2. Collected Data'!AI149+'2. Collected Data'!AI49)/2)</f>
        <v/>
      </c>
      <c r="AF49" s="52" t="str">
        <f>IF(OR(ISBLANK('2. Collected Data'!AJ49),ISBLANK('2. Collected Data'!AJ149)),"",('2. Collected Data'!AJ149+'2. Collected Data'!AJ49)/2)</f>
        <v/>
      </c>
      <c r="AG49" s="52" t="str">
        <f>IF(OR(ISBLANK('2. Collected Data'!AK49),ISBLANK('2. Collected Data'!AK149)),"",('2. Collected Data'!AK149+'2. Collected Data'!AK49)/2)</f>
        <v/>
      </c>
      <c r="AH49" s="52" t="str">
        <f>IF(OR(ISBLANK('2. Collected Data'!AL49),ISBLANK('2. Collected Data'!AL149)),"",('2. Collected Data'!AL149+'2. Collected Data'!AL49)/2)</f>
        <v/>
      </c>
      <c r="AI49" s="52" t="str">
        <f>IF(OR(ISBLANK('2. Collected Data'!AM49),ISBLANK('2. Collected Data'!AM149)),"",('2. Collected Data'!AM149+'2. Collected Data'!AM49)/2)</f>
        <v/>
      </c>
      <c r="AJ49" s="142"/>
      <c r="AK49" s="52" t="str">
        <f>IF(OR(ISBLANK('2. Collected Data'!AO49),ISBLANK('2. Collected Data'!AO149)),"",('2. Collected Data'!AO149+'2. Collected Data'!AO49)/2)</f>
        <v/>
      </c>
      <c r="AL49" s="52" t="str">
        <f>IF(OR(ISBLANK('2. Collected Data'!AP49),ISBLANK('2. Collected Data'!AP149)),"",('2. Collected Data'!AP149+'2. Collected Data'!AP49)/2)</f>
        <v/>
      </c>
      <c r="AM49" s="52" t="str">
        <f>IF(OR(ISBLANK('2. Collected Data'!AQ49),ISBLANK('2. Collected Data'!AQ149)),"",('2. Collected Data'!AQ149+'2. Collected Data'!AQ49)/2)</f>
        <v/>
      </c>
      <c r="AN49" s="52" t="str">
        <f>IF(OR(ISBLANK('2. Collected Data'!AR49),ISBLANK('2. Collected Data'!AR149)),"",('2. Collected Data'!AR149+'2. Collected Data'!AR49)/2)</f>
        <v/>
      </c>
      <c r="AO49" s="52" t="str">
        <f>IF(OR(ISBLANK('2. Collected Data'!AS49),ISBLANK('2. Collected Data'!AS149)),"",('2. Collected Data'!AS149+'2. Collected Data'!AS49)/2)</f>
        <v/>
      </c>
      <c r="AP49" s="52" t="str">
        <f>IF(OR(ISBLANK('2. Collected Data'!AT49),ISBLANK('2. Collected Data'!AT149)),"",('2. Collected Data'!AT149+'2. Collected Data'!AT49)/2)</f>
        <v/>
      </c>
      <c r="AQ49" s="95" t="str">
        <f>IF(OR(ISBLANK('2. Collected Data'!AU49),ISBLANK('2. Collected Data'!AU149)),"",('2. Collected Data'!AU149+'2. Collected Data'!AU49)/2)</f>
        <v/>
      </c>
      <c r="AR49" s="99" t="str">
        <f>IF(OR(ISBLANK('2. Collected Data'!AV49),ISBLANK('2. Collected Data'!AV149)),"",('2. Collected Data'!AV149-'2. Collected Data'!AV49))</f>
        <v/>
      </c>
      <c r="AS49" s="245" t="str">
        <f>IF(OR(ISBLANK('2. Collected Data'!AW49),ISBLANK('2. Collected Data'!AW149)),"",('2. Collected Data'!AW149+'2. Collected Data'!AW49)/2)</f>
        <v/>
      </c>
      <c r="AT49" s="245" t="str">
        <f>IF(OR(ISBLANK('2. Collected Data'!AX49),ISBLANK('2. Collected Data'!AX149)),"",('2. Collected Data'!AX149+'2. Collected Data'!AX49)/2)</f>
        <v/>
      </c>
      <c r="AU49" s="55"/>
      <c r="AV49" s="102"/>
      <c r="AW49" s="99"/>
      <c r="AX49" s="87" t="str">
        <f>IF(OR(ISBLANK('2. Collected Data'!BB49),ISBLANK('2. Collected Data'!BB149)),"",('2. Collected Data'!BB149+'2. Collected Data'!BB49)/2)</f>
        <v/>
      </c>
      <c r="AY49" s="83" t="str">
        <f>IF(OR(ISBLANK('2. Collected Data'!BC49),ISBLANK('2. Collected Data'!BC149)),"",('2. Collected Data'!BC149+'2. Collected Data'!BC49)/2)</f>
        <v/>
      </c>
      <c r="AZ49" s="83" t="str">
        <f>IF(OR(ISBLANK('2. Collected Data'!BD49),ISBLANK('2. Collected Data'!BD149)),"",('2. Collected Data'!BD149+'2. Collected Data'!BD49)/2)</f>
        <v/>
      </c>
      <c r="BA49" s="83" t="str">
        <f>IF(OR(ISBLANK('2. Collected Data'!BE49),ISBLANK('2. Collected Data'!BE149)),"",('2. Collected Data'!BE149+'2. Collected Data'!BE49)/2)</f>
        <v/>
      </c>
      <c r="BB49" s="83" t="str">
        <f>IF(OR(ISBLANK('2. Collected Data'!BF49),ISBLANK('2. Collected Data'!BF149)),"",('2. Collected Data'!BF149+'2. Collected Data'!BF49)/2)</f>
        <v/>
      </c>
      <c r="BC49" s="55"/>
      <c r="BD49" s="87" t="str">
        <f>IF(OR(ISBLANK('2. Collected Data'!BH49),ISBLANK('2. Collected Data'!BH149)),"",('2. Collected Data'!BH149+'2. Collected Data'!BH49)/2)</f>
        <v/>
      </c>
      <c r="BE49" s="150"/>
      <c r="BF49" s="55"/>
    </row>
    <row r="50" spans="1:58" s="56" customFormat="1" ht="11.25" customHeight="1" x14ac:dyDescent="0.15">
      <c r="A50" s="100" t="s">
        <v>144</v>
      </c>
      <c r="B50" s="231"/>
      <c r="C50" s="57">
        <f>IF(OR(ISBLANK('2. Collected Data'!G50),ISBLANK('2. Collected Data'!G150)),"",('2. Collected Data'!G150+'2. Collected Data'!G50)/2)</f>
        <v>19090</v>
      </c>
      <c r="D50" s="52">
        <f>IF(OR(ISBLANK('2. Collected Data'!H50),ISBLANK('2. Collected Data'!H150)),"",('2. Collected Data'!H150+'2. Collected Data'!H50)/2)</f>
        <v>8029</v>
      </c>
      <c r="E50" s="52">
        <f>IF(OR(ISBLANK('2. Collected Data'!I50),ISBLANK('2. Collected Data'!I150)),"",('2. Collected Data'!I150+'2. Collected Data'!I50)/2)</f>
        <v>464</v>
      </c>
      <c r="F50" s="52">
        <f>IF(OR(ISBLANK('2. Collected Data'!J50),ISBLANK('2. Collected Data'!J150)),"",('2. Collected Data'!J150+'2. Collected Data'!J50)/2)</f>
        <v>61.5</v>
      </c>
      <c r="G50" s="52">
        <f>IF(OR(ISBLANK('2. Collected Data'!K50),ISBLANK('2. Collected Data'!K150)),"",('2. Collected Data'!K150+'2. Collected Data'!K50)/2)</f>
        <v>29</v>
      </c>
      <c r="H50" s="52">
        <f>IF(OR(ISBLANK('2. Collected Data'!L50),ISBLANK('2. Collected Data'!L150)),"",('2. Collected Data'!L150+'2. Collected Data'!L50)/2)</f>
        <v>0</v>
      </c>
      <c r="I50" s="52">
        <f>IF(OR(ISBLANK('2. Collected Data'!M50),ISBLANK('2. Collected Data'!M150)),"",('2. Collected Data'!M150+'2. Collected Data'!M50)/2)</f>
        <v>309.5</v>
      </c>
      <c r="J50" s="52">
        <f>IF(OR(ISBLANK('2. Collected Data'!N50),ISBLANK('2. Collected Data'!N150)),"",('2. Collected Data'!N150+'2. Collected Data'!N50)/2)</f>
        <v>37</v>
      </c>
      <c r="K50" s="52" t="str">
        <f>IF(OR(ISBLANK('2. Collected Data'!O50),ISBLANK('2. Collected Data'!O150)),"",('2. Collected Data'!O150+'2. Collected Data'!O50)/2)</f>
        <v/>
      </c>
      <c r="L50" s="52">
        <f>IF(OR(ISBLANK('2. Collected Data'!P50),ISBLANK('2. Collected Data'!P150)),"",('2. Collected Data'!P150+'2. Collected Data'!P50)/2)</f>
        <v>0</v>
      </c>
      <c r="M50" s="52">
        <f>IF(OR(ISBLANK('2. Collected Data'!Q50),ISBLANK('2. Collected Data'!Q150)),"",('2. Collected Data'!Q150+'2. Collected Data'!Q50)/2)</f>
        <v>0</v>
      </c>
      <c r="N50" s="52">
        <f>IF(OR(ISBLANK('2. Collected Data'!R50),ISBLANK('2. Collected Data'!R150)),"",('2. Collected Data'!R150+'2. Collected Data'!R50)/2)</f>
        <v>0</v>
      </c>
      <c r="O50" s="52">
        <f>IF(OR(ISBLANK('2. Collected Data'!S50),ISBLANK('2. Collected Data'!S150)),"",('2. Collected Data'!S150+'2. Collected Data'!S50)/2)</f>
        <v>0</v>
      </c>
      <c r="P50" s="52">
        <f>IF(OR(ISBLANK('2. Collected Data'!T50),ISBLANK('2. Collected Data'!T150)),"",('2. Collected Data'!T150+'2. Collected Data'!T50)/2)</f>
        <v>0</v>
      </c>
      <c r="Q50" s="52">
        <f>IF(OR(ISBLANK('2. Collected Data'!U50),ISBLANK('2. Collected Data'!U150)),"",('2. Collected Data'!U150+'2. Collected Data'!U50)/2)</f>
        <v>0</v>
      </c>
      <c r="R50" s="52">
        <f>IF(OR(ISBLANK('2. Collected Data'!V50),ISBLANK('2. Collected Data'!V150)),"",('2. Collected Data'!V150+'2. Collected Data'!V50)/2)</f>
        <v>0</v>
      </c>
      <c r="S50" s="52">
        <f>IF(OR(ISBLANK('2. Collected Data'!W50),ISBLANK('2. Collected Data'!W150)),"",('2. Collected Data'!W150+'2. Collected Data'!W50)/2)</f>
        <v>0</v>
      </c>
      <c r="T50" s="52">
        <f>IF(OR(ISBLANK('2. Collected Data'!X50),ISBLANK('2. Collected Data'!X150)),"",('2. Collected Data'!X150+'2. Collected Data'!X50)/2)</f>
        <v>0</v>
      </c>
      <c r="U50" s="52">
        <f>IF(OR(ISBLANK('2. Collected Data'!Y50),ISBLANK('2. Collected Data'!Y150)),"",('2. Collected Data'!Y150+'2. Collected Data'!Y50)/2)</f>
        <v>950</v>
      </c>
      <c r="V50" s="52">
        <f>IF(OR(ISBLANK('2. Collected Data'!Z50),ISBLANK('2. Collected Data'!Z150)),"",('2. Collected Data'!Z150+'2. Collected Data'!Z50)/2)</f>
        <v>65.5</v>
      </c>
      <c r="W50" s="245">
        <f>IF(OR(ISBLANK('2. Collected Data'!AA50),ISBLANK('2. Collected Data'!AA150)),"",('2. Collected Data'!AA150+'2. Collected Data'!AA50)/2)</f>
        <v>1</v>
      </c>
      <c r="X50" s="245">
        <f>IF(OR(ISBLANK('2. Collected Data'!AB50),ISBLANK('2. Collected Data'!AB150)),"",('2. Collected Data'!AB150+'2. Collected Data'!AB50)/2)</f>
        <v>0</v>
      </c>
      <c r="Y50" s="245">
        <f>IF(OR(ISBLANK('2. Collected Data'!AC50),ISBLANK('2. Collected Data'!AC150)),"",('2. Collected Data'!AC150+'2. Collected Data'!AC50)/2)</f>
        <v>0</v>
      </c>
      <c r="Z50" s="52">
        <f>IF(OR(ISBLANK('2. Collected Data'!AD50),ISBLANK('2. Collected Data'!AD150)),"",('2. Collected Data'!AD150+'2. Collected Data'!AD50)/2)</f>
        <v>3</v>
      </c>
      <c r="AA50" s="52">
        <f>IF(OR(ISBLANK('2. Collected Data'!AE50),ISBLANK('2. Collected Data'!AE150)),"",('2. Collected Data'!AE150+'2. Collected Data'!AE50)/2)</f>
        <v>1000</v>
      </c>
      <c r="AB50" s="52">
        <f>IF(OR(ISBLANK('2. Collected Data'!AF50),ISBLANK('2. Collected Data'!AF150)),"",('2. Collected Data'!AF150+'2. Collected Data'!AF50)/2)</f>
        <v>101</v>
      </c>
      <c r="AC50" s="95">
        <f>IF(OR(ISBLANK('2. Collected Data'!AG50),ISBLANK('2. Collected Data'!AG150)),"",('2. Collected Data'!AG150+'2. Collected Data'!AG50)/2)</f>
        <v>2031900</v>
      </c>
      <c r="AD50" s="99"/>
      <c r="AE50" s="141">
        <f>IF(OR(ISBLANK('2. Collected Data'!AI50),ISBLANK('2. Collected Data'!AI150)),"",('2. Collected Data'!AI150+'2. Collected Data'!AI50)/2)</f>
        <v>486</v>
      </c>
      <c r="AF50" s="52">
        <f>IF(OR(ISBLANK('2. Collected Data'!AJ50),ISBLANK('2. Collected Data'!AJ150)),"",('2. Collected Data'!AJ150+'2. Collected Data'!AJ50)/2)</f>
        <v>0</v>
      </c>
      <c r="AG50" s="52">
        <f>IF(OR(ISBLANK('2. Collected Data'!AK50),ISBLANK('2. Collected Data'!AK150)),"",('2. Collected Data'!AK150+'2. Collected Data'!AK50)/2)</f>
        <v>0</v>
      </c>
      <c r="AH50" s="52">
        <f>IF(OR(ISBLANK('2. Collected Data'!AL50),ISBLANK('2. Collected Data'!AL150)),"",('2. Collected Data'!AL150+'2. Collected Data'!AL50)/2)</f>
        <v>214713.5</v>
      </c>
      <c r="AI50" s="52" t="str">
        <f>IF(OR(ISBLANK('2. Collected Data'!AM50),ISBLANK('2. Collected Data'!AM150)),"",('2. Collected Data'!AM150+'2. Collected Data'!AM50)/2)</f>
        <v/>
      </c>
      <c r="AJ50" s="142"/>
      <c r="AK50" s="52">
        <f>IF(OR(ISBLANK('2. Collected Data'!AO50),ISBLANK('2. Collected Data'!AO150)),"",('2. Collected Data'!AO150+'2. Collected Data'!AO50)/2)</f>
        <v>0</v>
      </c>
      <c r="AL50" s="52">
        <f>IF(OR(ISBLANK('2. Collected Data'!AP50),ISBLANK('2. Collected Data'!AP150)),"",('2. Collected Data'!AP150+'2. Collected Data'!AP50)/2)</f>
        <v>0</v>
      </c>
      <c r="AM50" s="52">
        <f>IF(OR(ISBLANK('2. Collected Data'!AQ50),ISBLANK('2. Collected Data'!AQ150)),"",('2. Collected Data'!AQ150+'2. Collected Data'!AQ50)/2)</f>
        <v>3836437.5</v>
      </c>
      <c r="AN50" s="52">
        <f>IF(OR(ISBLANK('2. Collected Data'!AR50),ISBLANK('2. Collected Data'!AR150)),"",('2. Collected Data'!AR150+'2. Collected Data'!AR50)/2)</f>
        <v>0</v>
      </c>
      <c r="AO50" s="52">
        <f>IF(OR(ISBLANK('2. Collected Data'!AS50),ISBLANK('2. Collected Data'!AS150)),"",('2. Collected Data'!AS150+'2. Collected Data'!AS50)/2)</f>
        <v>0</v>
      </c>
      <c r="AP50" s="52">
        <f>IF(OR(ISBLANK('2. Collected Data'!AT50),ISBLANK('2. Collected Data'!AT150)),"",('2. Collected Data'!AT150+'2. Collected Data'!AT50)/2)</f>
        <v>0</v>
      </c>
      <c r="AQ50" s="95" t="str">
        <f>IF(OR(ISBLANK('2. Collected Data'!AU50),ISBLANK('2. Collected Data'!AU150)),"",('2. Collected Data'!AU150+'2. Collected Data'!AU50)/2)</f>
        <v/>
      </c>
      <c r="AR50" s="99" t="str">
        <f>IF(OR(ISBLANK('2. Collected Data'!AV50),ISBLANK('2. Collected Data'!AV150)),"",('2. Collected Data'!AV150-'2. Collected Data'!AV50))</f>
        <v/>
      </c>
      <c r="AS50" s="245">
        <f>IF(OR(ISBLANK('2. Collected Data'!AW50),ISBLANK('2. Collected Data'!AW150)),"",('2. Collected Data'!AW150+'2. Collected Data'!AW50)/2)</f>
        <v>0</v>
      </c>
      <c r="AT50" s="245">
        <f>IF(OR(ISBLANK('2. Collected Data'!AX50),ISBLANK('2. Collected Data'!AX150)),"",('2. Collected Data'!AX150+'2. Collected Data'!AX50)/2)</f>
        <v>1</v>
      </c>
      <c r="AU50" s="55"/>
      <c r="AV50" s="102"/>
      <c r="AW50" s="99"/>
      <c r="AX50" s="87">
        <f>IF(OR(ISBLANK('2. Collected Data'!BB50),ISBLANK('2. Collected Data'!BB150)),"",('2. Collected Data'!BB150+'2. Collected Data'!BB50)/2)</f>
        <v>92.5</v>
      </c>
      <c r="AY50" s="83">
        <f>IF(OR(ISBLANK('2. Collected Data'!BC50),ISBLANK('2. Collected Data'!BC150)),"",('2. Collected Data'!BC150+'2. Collected Data'!BC50)/2)</f>
        <v>10064309</v>
      </c>
      <c r="AZ50" s="83">
        <f>IF(OR(ISBLANK('2. Collected Data'!BD50),ISBLANK('2. Collected Data'!BD150)),"",('2. Collected Data'!BD150+'2. Collected Data'!BD50)/2)</f>
        <v>7298889</v>
      </c>
      <c r="BA50" s="83">
        <f>IF(OR(ISBLANK('2. Collected Data'!BE50),ISBLANK('2. Collected Data'!BE150)),"",('2. Collected Data'!BE150+'2. Collected Data'!BE50)/2)</f>
        <v>6138888</v>
      </c>
      <c r="BB50" s="83">
        <f>IF(OR(ISBLANK('2. Collected Data'!BF50),ISBLANK('2. Collected Data'!BF150)),"",('2. Collected Data'!BF150+'2. Collected Data'!BF50)/2)</f>
        <v>23834874</v>
      </c>
      <c r="BC50" s="55"/>
      <c r="BD50" s="87">
        <f>IF(OR(ISBLANK('2. Collected Data'!BH50),ISBLANK('2. Collected Data'!BH150)),"",('2. Collected Data'!BH150+'2. Collected Data'!BH50)/2)</f>
        <v>92.5</v>
      </c>
      <c r="BE50" s="150"/>
      <c r="BF50" s="55"/>
    </row>
    <row r="51" spans="1:58" s="237" customFormat="1" ht="11.25" customHeight="1" x14ac:dyDescent="0.15">
      <c r="A51" s="100" t="s">
        <v>145</v>
      </c>
      <c r="B51" s="231"/>
      <c r="C51" s="57">
        <f>IF(OR(ISBLANK('2. Collected Data'!G51),ISBLANK('2. Collected Data'!G151)),"",('2. Collected Data'!G151+'2. Collected Data'!G51)/2)</f>
        <v>96000</v>
      </c>
      <c r="D51" s="52">
        <f>IF(OR(ISBLANK('2. Collected Data'!H51),ISBLANK('2. Collected Data'!H151)),"",('2. Collected Data'!H151+'2. Collected Data'!H51)/2)</f>
        <v>44500</v>
      </c>
      <c r="E51" s="52">
        <f>IF(OR(ISBLANK('2. Collected Data'!I51),ISBLANK('2. Collected Data'!I151)),"",('2. Collected Data'!I151+'2. Collected Data'!I51)/2)</f>
        <v>2353</v>
      </c>
      <c r="F51" s="52">
        <f>IF(OR(ISBLANK('2. Collected Data'!J51),ISBLANK('2. Collected Data'!J151)),"",('2. Collected Data'!J151+'2. Collected Data'!J51)/2)</f>
        <v>137</v>
      </c>
      <c r="G51" s="52">
        <f>IF(OR(ISBLANK('2. Collected Data'!K51),ISBLANK('2. Collected Data'!K151)),"",('2. Collected Data'!K151+'2. Collected Data'!K51)/2)</f>
        <v>36</v>
      </c>
      <c r="H51" s="52">
        <f>IF(OR(ISBLANK('2. Collected Data'!L51),ISBLANK('2. Collected Data'!L151)),"",('2. Collected Data'!L151+'2. Collected Data'!L51)/2)</f>
        <v>10.5</v>
      </c>
      <c r="I51" s="52">
        <f>IF(OR(ISBLANK('2. Collected Data'!M51),ISBLANK('2. Collected Data'!M151)),"",('2. Collected Data'!M151+'2. Collected Data'!M51)/2)</f>
        <v>1702.5</v>
      </c>
      <c r="J51" s="52">
        <f>IF(OR(ISBLANK('2. Collected Data'!N51),ISBLANK('2. Collected Data'!N151)),"",('2. Collected Data'!N151+'2. Collected Data'!N51)/2)</f>
        <v>0</v>
      </c>
      <c r="K51" s="52">
        <f>IF(OR(ISBLANK('2. Collected Data'!O51),ISBLANK('2. Collected Data'!O151)),"",('2. Collected Data'!O151+'2. Collected Data'!O51)/2)</f>
        <v>2353</v>
      </c>
      <c r="L51" s="52">
        <f>IF(OR(ISBLANK('2. Collected Data'!P51),ISBLANK('2. Collected Data'!P151)),"",('2. Collected Data'!P151+'2. Collected Data'!P51)/2)</f>
        <v>0</v>
      </c>
      <c r="M51" s="52">
        <f>IF(OR(ISBLANK('2. Collected Data'!Q51),ISBLANK('2. Collected Data'!Q151)),"",('2. Collected Data'!Q151+'2. Collected Data'!Q51)/2)</f>
        <v>657.5</v>
      </c>
      <c r="N51" s="52">
        <f>IF(OR(ISBLANK('2. Collected Data'!R51),ISBLANK('2. Collected Data'!R151)),"",('2. Collected Data'!R151+'2. Collected Data'!R51)/2)</f>
        <v>50</v>
      </c>
      <c r="O51" s="52">
        <f>IF(OR(ISBLANK('2. Collected Data'!S51),ISBLANK('2. Collected Data'!S151)),"",('2. Collected Data'!S151+'2. Collected Data'!S51)/2)</f>
        <v>25</v>
      </c>
      <c r="P51" s="52">
        <f>IF(OR(ISBLANK('2. Collected Data'!T51),ISBLANK('2. Collected Data'!T151)),"",('2. Collected Data'!T151+'2. Collected Data'!T51)/2)</f>
        <v>0</v>
      </c>
      <c r="Q51" s="52">
        <f>IF(OR(ISBLANK('2. Collected Data'!U51),ISBLANK('2. Collected Data'!U151)),"",('2. Collected Data'!U151+'2. Collected Data'!U51)/2)</f>
        <v>250</v>
      </c>
      <c r="R51" s="52">
        <f>IF(OR(ISBLANK('2. Collected Data'!V51),ISBLANK('2. Collected Data'!V151)),"",('2. Collected Data'!V151+'2. Collected Data'!V51)/2)</f>
        <v>0</v>
      </c>
      <c r="S51" s="52">
        <f>IF(OR(ISBLANK('2. Collected Data'!W51),ISBLANK('2. Collected Data'!W151)),"",('2. Collected Data'!W151+'2. Collected Data'!W51)/2)</f>
        <v>0</v>
      </c>
      <c r="T51" s="52">
        <f>IF(OR(ISBLANK('2. Collected Data'!X51),ISBLANK('2. Collected Data'!X151)),"",('2. Collected Data'!X151+'2. Collected Data'!X51)/2)</f>
        <v>0</v>
      </c>
      <c r="U51" s="52">
        <f>IF(OR(ISBLANK('2. Collected Data'!Y51),ISBLANK('2. Collected Data'!Y151)),"",('2. Collected Data'!Y151+'2. Collected Data'!Y51)/2)</f>
        <v>4402</v>
      </c>
      <c r="V51" s="52">
        <f>IF(OR(ISBLANK('2. Collected Data'!Z51),ISBLANK('2. Collected Data'!Z151)),"",('2. Collected Data'!Z151+'2. Collected Data'!Z51)/2)</f>
        <v>737</v>
      </c>
      <c r="W51" s="245">
        <f>IF(OR(ISBLANK('2. Collected Data'!AA51),ISBLANK('2. Collected Data'!AA151)),"",('2. Collected Data'!AA151+'2. Collected Data'!AA51)/2)</f>
        <v>0.84000000000000008</v>
      </c>
      <c r="X51" s="245">
        <f>IF(OR(ISBLANK('2. Collected Data'!AB51),ISBLANK('2. Collected Data'!AB151)),"",('2. Collected Data'!AB151+'2. Collected Data'!AB51)/2)</f>
        <v>0.04</v>
      </c>
      <c r="Y51" s="245">
        <f>IF(OR(ISBLANK('2. Collected Data'!AC51),ISBLANK('2. Collected Data'!AC151)),"",('2. Collected Data'!AC151+'2. Collected Data'!AC51)/2)</f>
        <v>0.12</v>
      </c>
      <c r="Z51" s="52">
        <f>IF(OR(ISBLANK('2. Collected Data'!AD51),ISBLANK('2. Collected Data'!AD151)),"",('2. Collected Data'!AD151+'2. Collected Data'!AD51)/2)</f>
        <v>445</v>
      </c>
      <c r="AA51" s="52">
        <f>IF(OR(ISBLANK('2. Collected Data'!AE51),ISBLANK('2. Collected Data'!AE151)),"",('2. Collected Data'!AE151+'2. Collected Data'!AE51)/2)</f>
        <v>818000</v>
      </c>
      <c r="AB51" s="52">
        <f>IF(OR(ISBLANK('2. Collected Data'!AF51),ISBLANK('2. Collected Data'!AF151)),"",('2. Collected Data'!AF151+'2. Collected Data'!AF51)/2)</f>
        <v>62</v>
      </c>
      <c r="AC51" s="95">
        <f>IF(OR(ISBLANK('2. Collected Data'!AG51),ISBLANK('2. Collected Data'!AG151)),"",('2. Collected Data'!AG151+'2. Collected Data'!AG51)/2)</f>
        <v>1950500</v>
      </c>
      <c r="AD51" s="99"/>
      <c r="AE51" s="141">
        <f>IF(OR(ISBLANK('2. Collected Data'!AI51),ISBLANK('2. Collected Data'!AI151)),"",('2. Collected Data'!AI151+'2. Collected Data'!AI51)/2)</f>
        <v>822500</v>
      </c>
      <c r="AF51" s="52">
        <f>IF(OR(ISBLANK('2. Collected Data'!AJ51),ISBLANK('2. Collected Data'!AJ151)),"",('2. Collected Data'!AJ151+'2. Collected Data'!AJ51)/2)</f>
        <v>0</v>
      </c>
      <c r="AG51" s="52">
        <f>IF(OR(ISBLANK('2. Collected Data'!AK51),ISBLANK('2. Collected Data'!AK151)),"",('2. Collected Data'!AK151+'2. Collected Data'!AK51)/2)</f>
        <v>0</v>
      </c>
      <c r="AH51" s="52">
        <f>IF(OR(ISBLANK('2. Collected Data'!AL51),ISBLANK('2. Collected Data'!AL151)),"",('2. Collected Data'!AL151+'2. Collected Data'!AL51)/2)</f>
        <v>616500</v>
      </c>
      <c r="AI51" s="52">
        <f>IF(OR(ISBLANK('2. Collected Data'!AM51),ISBLANK('2. Collected Data'!AM151)),"",('2. Collected Data'!AM151+'2. Collected Data'!AM51)/2)</f>
        <v>0</v>
      </c>
      <c r="AJ51" s="142"/>
      <c r="AK51" s="52">
        <f>IF(OR(ISBLANK('2. Collected Data'!AO51),ISBLANK('2. Collected Data'!AO151)),"",('2. Collected Data'!AO151+'2. Collected Data'!AO51)/2)</f>
        <v>8400000</v>
      </c>
      <c r="AL51" s="52">
        <f>IF(OR(ISBLANK('2. Collected Data'!AP51),ISBLANK('2. Collected Data'!AP151)),"",('2. Collected Data'!AP151+'2. Collected Data'!AP51)/2)</f>
        <v>0</v>
      </c>
      <c r="AM51" s="52">
        <f>IF(OR(ISBLANK('2. Collected Data'!AQ51),ISBLANK('2. Collected Data'!AQ151)),"",('2. Collected Data'!AQ151+'2. Collected Data'!AQ51)/2)</f>
        <v>0</v>
      </c>
      <c r="AN51" s="52">
        <f>IF(OR(ISBLANK('2. Collected Data'!AR51),ISBLANK('2. Collected Data'!AR151)),"",('2. Collected Data'!AR151+'2. Collected Data'!AR51)/2)</f>
        <v>0</v>
      </c>
      <c r="AO51" s="52">
        <f>IF(OR(ISBLANK('2. Collected Data'!AS51),ISBLANK('2. Collected Data'!AS151)),"",('2. Collected Data'!AS151+'2. Collected Data'!AS51)/2)</f>
        <v>0</v>
      </c>
      <c r="AP51" s="52">
        <f>IF(OR(ISBLANK('2. Collected Data'!AT51),ISBLANK('2. Collected Data'!AT151)),"",('2. Collected Data'!AT151+'2. Collected Data'!AT51)/2)</f>
        <v>0</v>
      </c>
      <c r="AQ51" s="95">
        <f>IF(OR(ISBLANK('2. Collected Data'!AU51),ISBLANK('2. Collected Data'!AU151)),"",('2. Collected Data'!AU151+'2. Collected Data'!AU51)/2)</f>
        <v>0</v>
      </c>
      <c r="AR51" s="99" t="str">
        <f>IF(OR(ISBLANK('2. Collected Data'!AV51),ISBLANK('2. Collected Data'!AV151)),"",('2. Collected Data'!AV151-'2. Collected Data'!AV51))</f>
        <v/>
      </c>
      <c r="AS51" s="245">
        <f>IF(OR(ISBLANK('2. Collected Data'!AW51),ISBLANK('2. Collected Data'!AW151)),"",('2. Collected Data'!AW151+'2. Collected Data'!AW51)/2)</f>
        <v>1</v>
      </c>
      <c r="AT51" s="245">
        <f>IF(OR(ISBLANK('2. Collected Data'!AX51),ISBLANK('2. Collected Data'!AX151)),"",('2. Collected Data'!AX151+'2. Collected Data'!AX51)/2)</f>
        <v>0</v>
      </c>
      <c r="AU51" s="55"/>
      <c r="AV51" s="102"/>
      <c r="AW51" s="99"/>
      <c r="AX51" s="87">
        <f>IF(OR(ISBLANK('2. Collected Data'!BB51),ISBLANK('2. Collected Data'!BB151)),"",('2. Collected Data'!BB151+'2. Collected Data'!BB51)/2)</f>
        <v>67.985000000000014</v>
      </c>
      <c r="AY51" s="83">
        <f>IF(OR(ISBLANK('2. Collected Data'!BC51),ISBLANK('2. Collected Data'!BC151)),"",('2. Collected Data'!BC151+'2. Collected Data'!BC51)/2)</f>
        <v>106500000</v>
      </c>
      <c r="AZ51" s="83">
        <f>IF(OR(ISBLANK('2. Collected Data'!BD51),ISBLANK('2. Collected Data'!BD151)),"",('2. Collected Data'!BD151+'2. Collected Data'!BD51)/2)</f>
        <v>41450000</v>
      </c>
      <c r="BA51" s="83">
        <f>IF(OR(ISBLANK('2. Collected Data'!BE51),ISBLANK('2. Collected Data'!BE151)),"",('2. Collected Data'!BE151+'2. Collected Data'!BE51)/2)</f>
        <v>70350000</v>
      </c>
      <c r="BB51" s="83">
        <f>IF(OR(ISBLANK('2. Collected Data'!BF51),ISBLANK('2. Collected Data'!BF151)),"",('2. Collected Data'!BF151+'2. Collected Data'!BF51)/2)</f>
        <v>215000000</v>
      </c>
      <c r="BC51" s="55"/>
      <c r="BD51" s="87">
        <f>IF(OR(ISBLANK('2. Collected Data'!BH51),ISBLANK('2. Collected Data'!BH151)),"",('2. Collected Data'!BH151+'2. Collected Data'!BH51)/2)</f>
        <v>65.84</v>
      </c>
      <c r="BE51" s="150"/>
      <c r="BF51" s="55"/>
    </row>
    <row r="52" spans="1:58" s="237" customFormat="1" ht="11.25" customHeight="1" x14ac:dyDescent="0.15">
      <c r="A52" s="100" t="s">
        <v>324</v>
      </c>
      <c r="B52" s="231"/>
      <c r="C52" s="57" t="str">
        <f>IF(OR(ISBLANK('2. Collected Data'!G52),ISBLANK('2. Collected Data'!G152)),"",('2. Collected Data'!G152+'2. Collected Data'!G52)/2)</f>
        <v/>
      </c>
      <c r="D52" s="52" t="str">
        <f>IF(OR(ISBLANK('2. Collected Data'!H52),ISBLANK('2. Collected Data'!H152)),"",('2. Collected Data'!H152+'2. Collected Data'!H52)/2)</f>
        <v/>
      </c>
      <c r="E52" s="52" t="str">
        <f>IF(OR(ISBLANK('2. Collected Data'!I52),ISBLANK('2. Collected Data'!I152)),"",('2. Collected Data'!I152+'2. Collected Data'!I52)/2)</f>
        <v/>
      </c>
      <c r="F52" s="52" t="str">
        <f>IF(OR(ISBLANK('2. Collected Data'!J52),ISBLANK('2. Collected Data'!J152)),"",('2. Collected Data'!J152+'2. Collected Data'!J52)/2)</f>
        <v/>
      </c>
      <c r="G52" s="52" t="str">
        <f>IF(OR(ISBLANK('2. Collected Data'!K52),ISBLANK('2. Collected Data'!K152)),"",('2. Collected Data'!K152+'2. Collected Data'!K52)/2)</f>
        <v/>
      </c>
      <c r="H52" s="52" t="str">
        <f>IF(OR(ISBLANK('2. Collected Data'!L52),ISBLANK('2. Collected Data'!L152)),"",('2. Collected Data'!L152+'2. Collected Data'!L52)/2)</f>
        <v/>
      </c>
      <c r="I52" s="52" t="str">
        <f>IF(OR(ISBLANK('2. Collected Data'!M52),ISBLANK('2. Collected Data'!M152)),"",('2. Collected Data'!M152+'2. Collected Data'!M52)/2)</f>
        <v/>
      </c>
      <c r="J52" s="52" t="str">
        <f>IF(OR(ISBLANK('2. Collected Data'!N52),ISBLANK('2. Collected Data'!N152)),"",('2. Collected Data'!N152+'2. Collected Data'!N52)/2)</f>
        <v/>
      </c>
      <c r="K52" s="52" t="str">
        <f>IF(OR(ISBLANK('2. Collected Data'!O52),ISBLANK('2. Collected Data'!O152)),"",('2. Collected Data'!O152+'2. Collected Data'!O52)/2)</f>
        <v/>
      </c>
      <c r="L52" s="52" t="str">
        <f>IF(OR(ISBLANK('2. Collected Data'!P52),ISBLANK('2. Collected Data'!P152)),"",('2. Collected Data'!P152+'2. Collected Data'!P52)/2)</f>
        <v/>
      </c>
      <c r="M52" s="52" t="str">
        <f>IF(OR(ISBLANK('2. Collected Data'!Q52),ISBLANK('2. Collected Data'!Q152)),"",('2. Collected Data'!Q152+'2. Collected Data'!Q52)/2)</f>
        <v/>
      </c>
      <c r="N52" s="52" t="str">
        <f>IF(OR(ISBLANK('2. Collected Data'!R52),ISBLANK('2. Collected Data'!R152)),"",('2. Collected Data'!R152+'2. Collected Data'!R52)/2)</f>
        <v/>
      </c>
      <c r="O52" s="52" t="str">
        <f>IF(OR(ISBLANK('2. Collected Data'!S52),ISBLANK('2. Collected Data'!S152)),"",('2. Collected Data'!S152+'2. Collected Data'!S52)/2)</f>
        <v/>
      </c>
      <c r="P52" s="52" t="str">
        <f>IF(OR(ISBLANK('2. Collected Data'!T52),ISBLANK('2. Collected Data'!T152)),"",('2. Collected Data'!T152+'2. Collected Data'!T52)/2)</f>
        <v/>
      </c>
      <c r="Q52" s="52" t="str">
        <f>IF(OR(ISBLANK('2. Collected Data'!U52),ISBLANK('2. Collected Data'!U152)),"",('2. Collected Data'!U152+'2. Collected Data'!U52)/2)</f>
        <v/>
      </c>
      <c r="R52" s="52" t="str">
        <f>IF(OR(ISBLANK('2. Collected Data'!V52),ISBLANK('2. Collected Data'!V152)),"",('2. Collected Data'!V152+'2. Collected Data'!V52)/2)</f>
        <v/>
      </c>
      <c r="S52" s="52" t="str">
        <f>IF(OR(ISBLANK('2. Collected Data'!W52),ISBLANK('2. Collected Data'!W152)),"",('2. Collected Data'!W152+'2. Collected Data'!W52)/2)</f>
        <v/>
      </c>
      <c r="T52" s="52" t="str">
        <f>IF(OR(ISBLANK('2. Collected Data'!X52),ISBLANK('2. Collected Data'!X152)),"",('2. Collected Data'!X152+'2. Collected Data'!X52)/2)</f>
        <v/>
      </c>
      <c r="U52" s="52" t="str">
        <f>IF(OR(ISBLANK('2. Collected Data'!Y52),ISBLANK('2. Collected Data'!Y152)),"",('2. Collected Data'!Y152+'2. Collected Data'!Y52)/2)</f>
        <v/>
      </c>
      <c r="V52" s="52" t="str">
        <f>IF(OR(ISBLANK('2. Collected Data'!Z52),ISBLANK('2. Collected Data'!Z152)),"",('2. Collected Data'!Z152+'2. Collected Data'!Z52)/2)</f>
        <v/>
      </c>
      <c r="W52" s="245" t="str">
        <f>IF(OR(ISBLANK('2. Collected Data'!AA52),ISBLANK('2. Collected Data'!AA152)),"",('2. Collected Data'!AA152+'2. Collected Data'!AA52)/2)</f>
        <v/>
      </c>
      <c r="X52" s="245" t="str">
        <f>IF(OR(ISBLANK('2. Collected Data'!AB52),ISBLANK('2. Collected Data'!AB152)),"",('2. Collected Data'!AB152+'2. Collected Data'!AB52)/2)</f>
        <v/>
      </c>
      <c r="Y52" s="245" t="str">
        <f>IF(OR(ISBLANK('2. Collected Data'!AC52),ISBLANK('2. Collected Data'!AC152)),"",('2. Collected Data'!AC152+'2. Collected Data'!AC52)/2)</f>
        <v/>
      </c>
      <c r="Z52" s="52" t="str">
        <f>IF(OR(ISBLANK('2. Collected Data'!AD52),ISBLANK('2. Collected Data'!AD152)),"",('2. Collected Data'!AD152+'2. Collected Data'!AD52)/2)</f>
        <v/>
      </c>
      <c r="AA52" s="52" t="str">
        <f>IF(OR(ISBLANK('2. Collected Data'!AE52),ISBLANK('2. Collected Data'!AE152)),"",('2. Collected Data'!AE152+'2. Collected Data'!AE52)/2)</f>
        <v/>
      </c>
      <c r="AB52" s="52" t="str">
        <f>IF(OR(ISBLANK('2. Collected Data'!AF52),ISBLANK('2. Collected Data'!AF152)),"",('2. Collected Data'!AF152+'2. Collected Data'!AF52)/2)</f>
        <v/>
      </c>
      <c r="AC52" s="95" t="str">
        <f>IF(OR(ISBLANK('2. Collected Data'!AG52),ISBLANK('2. Collected Data'!AG152)),"",('2. Collected Data'!AG152+'2. Collected Data'!AG52)/2)</f>
        <v/>
      </c>
      <c r="AD52" s="99"/>
      <c r="AE52" s="141" t="str">
        <f>IF(OR(ISBLANK('2. Collected Data'!AI52),ISBLANK('2. Collected Data'!AI152)),"",('2. Collected Data'!AI152+'2. Collected Data'!AI52)/2)</f>
        <v/>
      </c>
      <c r="AF52" s="52" t="str">
        <f>IF(OR(ISBLANK('2. Collected Data'!AJ52),ISBLANK('2. Collected Data'!AJ152)),"",('2. Collected Data'!AJ152+'2. Collected Data'!AJ52)/2)</f>
        <v/>
      </c>
      <c r="AG52" s="52" t="str">
        <f>IF(OR(ISBLANK('2. Collected Data'!AK52),ISBLANK('2. Collected Data'!AK152)),"",('2. Collected Data'!AK152+'2. Collected Data'!AK52)/2)</f>
        <v/>
      </c>
      <c r="AH52" s="52" t="str">
        <f>IF(OR(ISBLANK('2. Collected Data'!AL52),ISBLANK('2. Collected Data'!AL152)),"",('2. Collected Data'!AL152+'2. Collected Data'!AL52)/2)</f>
        <v/>
      </c>
      <c r="AI52" s="52" t="str">
        <f>IF(OR(ISBLANK('2. Collected Data'!AM52),ISBLANK('2. Collected Data'!AM152)),"",('2. Collected Data'!AM152+'2. Collected Data'!AM52)/2)</f>
        <v/>
      </c>
      <c r="AJ52" s="142"/>
      <c r="AK52" s="52" t="str">
        <f>IF(OR(ISBLANK('2. Collected Data'!AO52),ISBLANK('2. Collected Data'!AO152)),"",('2. Collected Data'!AO152+'2. Collected Data'!AO52)/2)</f>
        <v/>
      </c>
      <c r="AL52" s="52" t="str">
        <f>IF(OR(ISBLANK('2. Collected Data'!AP52),ISBLANK('2. Collected Data'!AP152)),"",('2. Collected Data'!AP152+'2. Collected Data'!AP52)/2)</f>
        <v/>
      </c>
      <c r="AM52" s="52" t="str">
        <f>IF(OR(ISBLANK('2. Collected Data'!AQ52),ISBLANK('2. Collected Data'!AQ152)),"",('2. Collected Data'!AQ152+'2. Collected Data'!AQ52)/2)</f>
        <v/>
      </c>
      <c r="AN52" s="52" t="str">
        <f>IF(OR(ISBLANK('2. Collected Data'!AR52),ISBLANK('2. Collected Data'!AR152)),"",('2. Collected Data'!AR152+'2. Collected Data'!AR52)/2)</f>
        <v/>
      </c>
      <c r="AO52" s="52" t="str">
        <f>IF(OR(ISBLANK('2. Collected Data'!AS52),ISBLANK('2. Collected Data'!AS152)),"",('2. Collected Data'!AS152+'2. Collected Data'!AS52)/2)</f>
        <v/>
      </c>
      <c r="AP52" s="52" t="str">
        <f>IF(OR(ISBLANK('2. Collected Data'!AT52),ISBLANK('2. Collected Data'!AT152)),"",('2. Collected Data'!AT152+'2. Collected Data'!AT52)/2)</f>
        <v/>
      </c>
      <c r="AQ52" s="95" t="str">
        <f>IF(OR(ISBLANK('2. Collected Data'!AU52),ISBLANK('2. Collected Data'!AU152)),"",('2. Collected Data'!AU152+'2. Collected Data'!AU52)/2)</f>
        <v/>
      </c>
      <c r="AR52" s="99" t="str">
        <f>IF(OR(ISBLANK('2. Collected Data'!AV52),ISBLANK('2. Collected Data'!AV152)),"",('2. Collected Data'!AV152-'2. Collected Data'!AV52))</f>
        <v/>
      </c>
      <c r="AS52" s="245" t="str">
        <f>IF(OR(ISBLANK('2. Collected Data'!AW52),ISBLANK('2. Collected Data'!AW152)),"",('2. Collected Data'!AW152+'2. Collected Data'!AW52)/2)</f>
        <v/>
      </c>
      <c r="AT52" s="245" t="str">
        <f>IF(OR(ISBLANK('2. Collected Data'!AX52),ISBLANK('2. Collected Data'!AX152)),"",('2. Collected Data'!AX152+'2. Collected Data'!AX52)/2)</f>
        <v/>
      </c>
      <c r="AU52" s="55"/>
      <c r="AV52" s="102"/>
      <c r="AW52" s="99"/>
      <c r="AX52" s="87" t="str">
        <f>IF(OR(ISBLANK('2. Collected Data'!BB52),ISBLANK('2. Collected Data'!BB152)),"",('2. Collected Data'!BB152+'2. Collected Data'!BB52)/2)</f>
        <v/>
      </c>
      <c r="AY52" s="83" t="str">
        <f>IF(OR(ISBLANK('2. Collected Data'!BC52),ISBLANK('2. Collected Data'!BC152)),"",('2. Collected Data'!BC152+'2. Collected Data'!BC52)/2)</f>
        <v/>
      </c>
      <c r="AZ52" s="83" t="str">
        <f>IF(OR(ISBLANK('2. Collected Data'!BD52),ISBLANK('2. Collected Data'!BD152)),"",('2. Collected Data'!BD152+'2. Collected Data'!BD52)/2)</f>
        <v/>
      </c>
      <c r="BA52" s="83" t="str">
        <f>IF(OR(ISBLANK('2. Collected Data'!BE52),ISBLANK('2. Collected Data'!BE152)),"",('2. Collected Data'!BE152+'2. Collected Data'!BE52)/2)</f>
        <v/>
      </c>
      <c r="BB52" s="83" t="str">
        <f>IF(OR(ISBLANK('2. Collected Data'!BF52),ISBLANK('2. Collected Data'!BF152)),"",('2. Collected Data'!BF152+'2. Collected Data'!BF52)/2)</f>
        <v/>
      </c>
      <c r="BC52" s="55"/>
      <c r="BD52" s="87" t="str">
        <f>IF(OR(ISBLANK('2. Collected Data'!BH52),ISBLANK('2. Collected Data'!BH152)),"",('2. Collected Data'!BH152+'2. Collected Data'!BH52)/2)</f>
        <v/>
      </c>
      <c r="BE52" s="150"/>
      <c r="BF52" s="55"/>
    </row>
    <row r="53" spans="1:58" s="56" customFormat="1" ht="11.25" customHeight="1" x14ac:dyDescent="0.15">
      <c r="A53" s="100" t="s">
        <v>70</v>
      </c>
      <c r="B53" s="231"/>
      <c r="C53" s="57">
        <f>IF(OR(ISBLANK('2. Collected Data'!G53),ISBLANK('2. Collected Data'!G153)),"",('2. Collected Data'!G153+'2. Collected Data'!G53)/2)</f>
        <v>90556</v>
      </c>
      <c r="D53" s="52">
        <f>IF(OR(ISBLANK('2. Collected Data'!H53),ISBLANK('2. Collected Data'!H153)),"",('2. Collected Data'!H153+'2. Collected Data'!H53)/2)</f>
        <v>41384</v>
      </c>
      <c r="E53" s="52">
        <f>IF(OR(ISBLANK('2. Collected Data'!I53),ISBLANK('2. Collected Data'!I153)),"",('2. Collected Data'!I153+'2. Collected Data'!I53)/2)</f>
        <v>556</v>
      </c>
      <c r="F53" s="52">
        <f>IF(OR(ISBLANK('2. Collected Data'!J53),ISBLANK('2. Collected Data'!J153)),"",('2. Collected Data'!J153+'2. Collected Data'!J53)/2)</f>
        <v>114</v>
      </c>
      <c r="G53" s="52">
        <f>IF(OR(ISBLANK('2. Collected Data'!K53),ISBLANK('2. Collected Data'!K153)),"",('2. Collected Data'!K153+'2. Collected Data'!K53)/2)</f>
        <v>0</v>
      </c>
      <c r="H53" s="52">
        <f>IF(OR(ISBLANK('2. Collected Data'!L53),ISBLANK('2. Collected Data'!L153)),"",('2. Collected Data'!L153+'2. Collected Data'!L53)/2)</f>
        <v>0</v>
      </c>
      <c r="I53" s="52">
        <f>IF(OR(ISBLANK('2. Collected Data'!M53),ISBLANK('2. Collected Data'!M153)),"",('2. Collected Data'!M153+'2. Collected Data'!M53)/2)</f>
        <v>0</v>
      </c>
      <c r="J53" s="52">
        <f>IF(OR(ISBLANK('2. Collected Data'!N53),ISBLANK('2. Collected Data'!N153)),"",('2. Collected Data'!N153+'2. Collected Data'!N53)/2)</f>
        <v>0</v>
      </c>
      <c r="K53" s="52">
        <f>IF(OR(ISBLANK('2. Collected Data'!O53),ISBLANK('2. Collected Data'!O153)),"",('2. Collected Data'!O153+'2. Collected Data'!O53)/2)</f>
        <v>100</v>
      </c>
      <c r="L53" s="52">
        <f>IF(OR(ISBLANK('2. Collected Data'!P53),ISBLANK('2. Collected Data'!P153)),"",('2. Collected Data'!P153+'2. Collected Data'!P53)/2)</f>
        <v>23</v>
      </c>
      <c r="M53" s="52">
        <f>IF(OR(ISBLANK('2. Collected Data'!Q53),ISBLANK('2. Collected Data'!Q153)),"",('2. Collected Data'!Q153+'2. Collected Data'!Q53)/2)</f>
        <v>20</v>
      </c>
      <c r="N53" s="52">
        <f>IF(OR(ISBLANK('2. Collected Data'!R53),ISBLANK('2. Collected Data'!R153)),"",('2. Collected Data'!R153+'2. Collected Data'!R53)/2)</f>
        <v>31.5</v>
      </c>
      <c r="O53" s="52">
        <f>IF(OR(ISBLANK('2. Collected Data'!S53),ISBLANK('2. Collected Data'!S153)),"",('2. Collected Data'!S153+'2. Collected Data'!S53)/2)</f>
        <v>0</v>
      </c>
      <c r="P53" s="52">
        <f>IF(OR(ISBLANK('2. Collected Data'!T53),ISBLANK('2. Collected Data'!T153)),"",('2. Collected Data'!T153+'2. Collected Data'!T53)/2)</f>
        <v>0</v>
      </c>
      <c r="Q53" s="52">
        <f>IF(OR(ISBLANK('2. Collected Data'!U53),ISBLANK('2. Collected Data'!U153)),"",('2. Collected Data'!U153+'2. Collected Data'!U53)/2)</f>
        <v>0</v>
      </c>
      <c r="R53" s="52">
        <f>IF(OR(ISBLANK('2. Collected Data'!V53),ISBLANK('2. Collected Data'!V153)),"",('2. Collected Data'!V153+'2. Collected Data'!V53)/2)</f>
        <v>0</v>
      </c>
      <c r="S53" s="52">
        <f>IF(OR(ISBLANK('2. Collected Data'!W53),ISBLANK('2. Collected Data'!W153)),"",('2. Collected Data'!W153+'2. Collected Data'!W53)/2)</f>
        <v>0</v>
      </c>
      <c r="T53" s="52">
        <f>IF(OR(ISBLANK('2. Collected Data'!X53),ISBLANK('2. Collected Data'!X153)),"",('2. Collected Data'!X153+'2. Collected Data'!X53)/2)</f>
        <v>0</v>
      </c>
      <c r="U53" s="52">
        <f>IF(OR(ISBLANK('2. Collected Data'!Y53),ISBLANK('2. Collected Data'!Y153)),"",('2. Collected Data'!Y153+'2. Collected Data'!Y53)/2)</f>
        <v>3195.5</v>
      </c>
      <c r="V53" s="52">
        <f>IF(OR(ISBLANK('2. Collected Data'!Z53),ISBLANK('2. Collected Data'!Z153)),"",('2. Collected Data'!Z153+'2. Collected Data'!Z53)/2)</f>
        <v>0</v>
      </c>
      <c r="W53" s="245">
        <f>IF(OR(ISBLANK('2. Collected Data'!AA53),ISBLANK('2. Collected Data'!AA153)),"",('2. Collected Data'!AA153+'2. Collected Data'!AA53)/2)</f>
        <v>0.95</v>
      </c>
      <c r="X53" s="245">
        <f>IF(OR(ISBLANK('2. Collected Data'!AB53),ISBLANK('2. Collected Data'!AB153)),"",('2. Collected Data'!AB153+'2. Collected Data'!AB53)/2)</f>
        <v>0.02</v>
      </c>
      <c r="Y53" s="245">
        <f>IF(OR(ISBLANK('2. Collected Data'!AC53),ISBLANK('2. Collected Data'!AC153)),"",('2. Collected Data'!AC153+'2. Collected Data'!AC53)/2)</f>
        <v>0.03</v>
      </c>
      <c r="Z53" s="52">
        <f>IF(OR(ISBLANK('2. Collected Data'!AD53),ISBLANK('2. Collected Data'!AD153)),"",('2. Collected Data'!AD153+'2. Collected Data'!AD53)/2)</f>
        <v>69</v>
      </c>
      <c r="AA53" s="52">
        <f>IF(OR(ISBLANK('2. Collected Data'!AE53),ISBLANK('2. Collected Data'!AE153)),"",('2. Collected Data'!AE153+'2. Collected Data'!AE53)/2)</f>
        <v>57000</v>
      </c>
      <c r="AB53" s="52">
        <f>IF(OR(ISBLANK('2. Collected Data'!AF53),ISBLANK('2. Collected Data'!AF153)),"",('2. Collected Data'!AF153+'2. Collected Data'!AF53)/2)</f>
        <v>150</v>
      </c>
      <c r="AC53" s="95">
        <f>IF(OR(ISBLANK('2. Collected Data'!AG53),ISBLANK('2. Collected Data'!AG153)),"",('2. Collected Data'!AG153+'2. Collected Data'!AG53)/2)</f>
        <v>528000</v>
      </c>
      <c r="AD53" s="99"/>
      <c r="AE53" s="141">
        <f>IF(OR(ISBLANK('2. Collected Data'!AI53),ISBLANK('2. Collected Data'!AI153)),"",('2. Collected Data'!AI153+'2. Collected Data'!AI53)/2)</f>
        <v>14120</v>
      </c>
      <c r="AF53" s="52">
        <f>IF(OR(ISBLANK('2. Collected Data'!AJ53),ISBLANK('2. Collected Data'!AJ153)),"",('2. Collected Data'!AJ153+'2. Collected Data'!AJ53)/2)</f>
        <v>0</v>
      </c>
      <c r="AG53" s="52">
        <f>IF(OR(ISBLANK('2. Collected Data'!AK53),ISBLANK('2. Collected Data'!AK153)),"",('2. Collected Data'!AK153+'2. Collected Data'!AK53)/2)</f>
        <v>0</v>
      </c>
      <c r="AH53" s="52">
        <f>IF(OR(ISBLANK('2. Collected Data'!AL53),ISBLANK('2. Collected Data'!AL153)),"",('2. Collected Data'!AL153+'2. Collected Data'!AL53)/2)</f>
        <v>5125</v>
      </c>
      <c r="AI53" s="52">
        <f>IF(OR(ISBLANK('2. Collected Data'!AM53),ISBLANK('2. Collected Data'!AM153)),"",('2. Collected Data'!AM153+'2. Collected Data'!AM53)/2)</f>
        <v>0</v>
      </c>
      <c r="AJ53" s="142"/>
      <c r="AK53" s="52">
        <f>IF(OR(ISBLANK('2. Collected Data'!AO53),ISBLANK('2. Collected Data'!AO153)),"",('2. Collected Data'!AO153+'2. Collected Data'!AO53)/2)</f>
        <v>1307939</v>
      </c>
      <c r="AL53" s="52">
        <f>IF(OR(ISBLANK('2. Collected Data'!AP53),ISBLANK('2. Collected Data'!AP153)),"",('2. Collected Data'!AP153+'2. Collected Data'!AP53)/2)</f>
        <v>43809.5</v>
      </c>
      <c r="AM53" s="52">
        <f>IF(OR(ISBLANK('2. Collected Data'!AQ53),ISBLANK('2. Collected Data'!AQ153)),"",('2. Collected Data'!AQ153+'2. Collected Data'!AQ53)/2)</f>
        <v>0</v>
      </c>
      <c r="AN53" s="52">
        <f>IF(OR(ISBLANK('2. Collected Data'!AR53),ISBLANK('2. Collected Data'!AR153)),"",('2. Collected Data'!AR153+'2. Collected Data'!AR53)/2)</f>
        <v>0</v>
      </c>
      <c r="AO53" s="52">
        <f>IF(OR(ISBLANK('2. Collected Data'!AS53),ISBLANK('2. Collected Data'!AS153)),"",('2. Collected Data'!AS153+'2. Collected Data'!AS53)/2)</f>
        <v>0</v>
      </c>
      <c r="AP53" s="52">
        <f>IF(OR(ISBLANK('2. Collected Data'!AT53),ISBLANK('2. Collected Data'!AT153)),"",('2. Collected Data'!AT153+'2. Collected Data'!AT53)/2)</f>
        <v>0</v>
      </c>
      <c r="AQ53" s="95">
        <f>IF(OR(ISBLANK('2. Collected Data'!AU53),ISBLANK('2. Collected Data'!AU153)),"",('2. Collected Data'!AU153+'2. Collected Data'!AU53)/2)</f>
        <v>0</v>
      </c>
      <c r="AR53" s="99" t="str">
        <f>IF(OR(ISBLANK('2. Collected Data'!AV53),ISBLANK('2. Collected Data'!AV153)),"",('2. Collected Data'!AV153-'2. Collected Data'!AV53))</f>
        <v/>
      </c>
      <c r="AS53" s="245">
        <f>IF(OR(ISBLANK('2. Collected Data'!AW53),ISBLANK('2. Collected Data'!AW153)),"",('2. Collected Data'!AW153+'2. Collected Data'!AW53)/2)</f>
        <v>0.96499999999999997</v>
      </c>
      <c r="AT53" s="245">
        <f>IF(OR(ISBLANK('2. Collected Data'!AX53),ISBLANK('2. Collected Data'!AX153)),"",('2. Collected Data'!AX153+'2. Collected Data'!AX53)/2)</f>
        <v>3.5000000000000003E-2</v>
      </c>
      <c r="AU53" s="55"/>
      <c r="AV53" s="102"/>
      <c r="AW53" s="99"/>
      <c r="AX53" s="87">
        <f>IF(OR(ISBLANK('2. Collected Data'!BB53),ISBLANK('2. Collected Data'!BB153)),"",('2. Collected Data'!BB153+'2. Collected Data'!BB53)/2)</f>
        <v>106.2</v>
      </c>
      <c r="AY53" s="83">
        <f>IF(OR(ISBLANK('2. Collected Data'!BC53),ISBLANK('2. Collected Data'!BC153)),"",('2. Collected Data'!BC153+'2. Collected Data'!BC53)/2)</f>
        <v>1224351.5</v>
      </c>
      <c r="AZ53" s="83">
        <f>IF(OR(ISBLANK('2. Collected Data'!BD53),ISBLANK('2. Collected Data'!BD153)),"",('2. Collected Data'!BD153+'2. Collected Data'!BD53)/2)</f>
        <v>368665.5</v>
      </c>
      <c r="BA53" s="83">
        <f>IF(OR(ISBLANK('2. Collected Data'!BE53),ISBLANK('2. Collected Data'!BE153)),"",('2. Collected Data'!BE153+'2. Collected Data'!BE53)/2)</f>
        <v>1556880.5</v>
      </c>
      <c r="BB53" s="83">
        <f>IF(OR(ISBLANK('2. Collected Data'!BF53),ISBLANK('2. Collected Data'!BF153)),"",('2. Collected Data'!BF153+'2. Collected Data'!BF53)/2)</f>
        <v>3152717.5</v>
      </c>
      <c r="BC53" s="55"/>
      <c r="BD53" s="87">
        <f>IF(OR(ISBLANK('2. Collected Data'!BH53),ISBLANK('2. Collected Data'!BH153)),"",('2. Collected Data'!BH153+'2. Collected Data'!BH53)/2)</f>
        <v>108.2</v>
      </c>
      <c r="BE53" s="150"/>
      <c r="BF53" s="55"/>
    </row>
    <row r="54" spans="1:58" s="237" customFormat="1" ht="11.25" customHeight="1" x14ac:dyDescent="0.15">
      <c r="A54" s="100" t="s">
        <v>146</v>
      </c>
      <c r="B54" s="231"/>
      <c r="C54" s="57">
        <f>IF(OR(ISBLANK('2. Collected Data'!G54),ISBLANK('2. Collected Data'!G154)),"",('2. Collected Data'!G154+'2. Collected Data'!G54)/2)</f>
        <v>18445</v>
      </c>
      <c r="D54" s="52">
        <f>IF(OR(ISBLANK('2. Collected Data'!H54),ISBLANK('2. Collected Data'!H154)),"",('2. Collected Data'!H154+'2. Collected Data'!H54)/2)</f>
        <v>3904</v>
      </c>
      <c r="E54" s="52">
        <f>IF(OR(ISBLANK('2. Collected Data'!I54),ISBLANK('2. Collected Data'!I154)),"",('2. Collected Data'!I154+'2. Collected Data'!I54)/2)</f>
        <v>496</v>
      </c>
      <c r="F54" s="52">
        <f>IF(OR(ISBLANK('2. Collected Data'!J54),ISBLANK('2. Collected Data'!J154)),"",('2. Collected Data'!J154+'2. Collected Data'!J54)/2)</f>
        <v>25.5</v>
      </c>
      <c r="G54" s="52">
        <f>IF(OR(ISBLANK('2. Collected Data'!K54),ISBLANK('2. Collected Data'!K154)),"",('2. Collected Data'!K154+'2. Collected Data'!K54)/2)</f>
        <v>57.5</v>
      </c>
      <c r="H54" s="52">
        <f>IF(OR(ISBLANK('2. Collected Data'!L54),ISBLANK('2. Collected Data'!L154)),"",('2. Collected Data'!L154+'2. Collected Data'!L54)/2)</f>
        <v>0</v>
      </c>
      <c r="I54" s="52">
        <f>IF(OR(ISBLANK('2. Collected Data'!M54),ISBLANK('2. Collected Data'!M154)),"",('2. Collected Data'!M154+'2. Collected Data'!M54)/2)</f>
        <v>523</v>
      </c>
      <c r="J54" s="52">
        <f>IF(OR(ISBLANK('2. Collected Data'!N54),ISBLANK('2. Collected Data'!N154)),"",('2. Collected Data'!N154+'2. Collected Data'!N54)/2)</f>
        <v>242.5</v>
      </c>
      <c r="K54" s="52">
        <f>IF(OR(ISBLANK('2. Collected Data'!O54),ISBLANK('2. Collected Data'!O154)),"",('2. Collected Data'!O154+'2. Collected Data'!O54)/2)</f>
        <v>481</v>
      </c>
      <c r="L54" s="52">
        <f>IF(OR(ISBLANK('2. Collected Data'!P54),ISBLANK('2. Collected Data'!P154)),"",('2. Collected Data'!P154+'2. Collected Data'!P54)/2)</f>
        <v>0</v>
      </c>
      <c r="M54" s="52">
        <f>IF(OR(ISBLANK('2. Collected Data'!Q54),ISBLANK('2. Collected Data'!Q154)),"",('2. Collected Data'!Q154+'2. Collected Data'!Q54)/2)</f>
        <v>0</v>
      </c>
      <c r="N54" s="52">
        <f>IF(OR(ISBLANK('2. Collected Data'!R54),ISBLANK('2. Collected Data'!R154)),"",('2. Collected Data'!R154+'2. Collected Data'!R54)/2)</f>
        <v>0</v>
      </c>
      <c r="O54" s="52">
        <f>IF(OR(ISBLANK('2. Collected Data'!S54),ISBLANK('2. Collected Data'!S154)),"",('2. Collected Data'!S154+'2. Collected Data'!S54)/2)</f>
        <v>0</v>
      </c>
      <c r="P54" s="52">
        <f>IF(OR(ISBLANK('2. Collected Data'!T54),ISBLANK('2. Collected Data'!T154)),"",('2. Collected Data'!T154+'2. Collected Data'!T54)/2)</f>
        <v>0</v>
      </c>
      <c r="Q54" s="52">
        <f>IF(OR(ISBLANK('2. Collected Data'!U54),ISBLANK('2. Collected Data'!U154)),"",('2. Collected Data'!U154+'2. Collected Data'!U54)/2)</f>
        <v>0</v>
      </c>
      <c r="R54" s="52">
        <f>IF(OR(ISBLANK('2. Collected Data'!V54),ISBLANK('2. Collected Data'!V154)),"",('2. Collected Data'!V154+'2. Collected Data'!V54)/2)</f>
        <v>0</v>
      </c>
      <c r="S54" s="52">
        <f>IF(OR(ISBLANK('2. Collected Data'!W54),ISBLANK('2. Collected Data'!W154)),"",('2. Collected Data'!W154+'2. Collected Data'!W54)/2)</f>
        <v>0</v>
      </c>
      <c r="T54" s="52">
        <f>IF(OR(ISBLANK('2. Collected Data'!X54),ISBLANK('2. Collected Data'!X154)),"",('2. Collected Data'!X154+'2. Collected Data'!X54)/2)</f>
        <v>0</v>
      </c>
      <c r="U54" s="52">
        <f>IF(OR(ISBLANK('2. Collected Data'!Y54),ISBLANK('2. Collected Data'!Y154)),"",('2. Collected Data'!Y154+'2. Collected Data'!Y54)/2)</f>
        <v>333</v>
      </c>
      <c r="V54" s="52">
        <f>IF(OR(ISBLANK('2. Collected Data'!Z54),ISBLANK('2. Collected Data'!Z154)),"",('2. Collected Data'!Z154+'2. Collected Data'!Z54)/2)</f>
        <v>57.5</v>
      </c>
      <c r="W54" s="245">
        <f>IF(OR(ISBLANK('2. Collected Data'!AA54),ISBLANK('2. Collected Data'!AA154)),"",('2. Collected Data'!AA154+'2. Collected Data'!AA54)/2)</f>
        <v>0.97</v>
      </c>
      <c r="X54" s="245">
        <f>IF(OR(ISBLANK('2. Collected Data'!AB54),ISBLANK('2. Collected Data'!AB154)),"",('2. Collected Data'!AB154+'2. Collected Data'!AB54)/2)</f>
        <v>0</v>
      </c>
      <c r="Y54" s="245">
        <f>IF(OR(ISBLANK('2. Collected Data'!AC54),ISBLANK('2. Collected Data'!AC154)),"",('2. Collected Data'!AC154+'2. Collected Data'!AC54)/2)</f>
        <v>0.03</v>
      </c>
      <c r="Z54" s="52">
        <f>IF(OR(ISBLANK('2. Collected Data'!AD54),ISBLANK('2. Collected Data'!AD154)),"",('2. Collected Data'!AD154+'2. Collected Data'!AD54)/2)</f>
        <v>69</v>
      </c>
      <c r="AA54" s="52">
        <f>IF(OR(ISBLANK('2. Collected Data'!AE54),ISBLANK('2. Collected Data'!AE154)),"",('2. Collected Data'!AE154+'2. Collected Data'!AE54)/2)</f>
        <v>91800</v>
      </c>
      <c r="AB54" s="52">
        <f>IF(OR(ISBLANK('2. Collected Data'!AF54),ISBLANK('2. Collected Data'!AF154)),"",('2. Collected Data'!AF154+'2. Collected Data'!AF54)/2)</f>
        <v>104.5</v>
      </c>
      <c r="AC54" s="95">
        <f>IF(OR(ISBLANK('2. Collected Data'!AG54),ISBLANK('2. Collected Data'!AG154)),"",('2. Collected Data'!AG154+'2. Collected Data'!AG54)/2)</f>
        <v>738575</v>
      </c>
      <c r="AD54" s="99"/>
      <c r="AE54" s="141">
        <f>IF(OR(ISBLANK('2. Collected Data'!AI54),ISBLANK('2. Collected Data'!AI154)),"",('2. Collected Data'!AI154+'2. Collected Data'!AI54)/2)</f>
        <v>53459.5</v>
      </c>
      <c r="AF54" s="52">
        <f>IF(OR(ISBLANK('2. Collected Data'!AJ54),ISBLANK('2. Collected Data'!AJ154)),"",('2. Collected Data'!AJ154+'2. Collected Data'!AJ54)/2)</f>
        <v>0</v>
      </c>
      <c r="AG54" s="52">
        <f>IF(OR(ISBLANK('2. Collected Data'!AK54),ISBLANK('2. Collected Data'!AK154)),"",('2. Collected Data'!AK154+'2. Collected Data'!AK54)/2)</f>
        <v>0</v>
      </c>
      <c r="AH54" s="52">
        <f>IF(OR(ISBLANK('2. Collected Data'!AL54),ISBLANK('2. Collected Data'!AL154)),"",('2. Collected Data'!AL154+'2. Collected Data'!AL54)/2)</f>
        <v>12390.5</v>
      </c>
      <c r="AI54" s="52">
        <f>IF(OR(ISBLANK('2. Collected Data'!AM54),ISBLANK('2. Collected Data'!AM154)),"",('2. Collected Data'!AM154+'2. Collected Data'!AM54)/2)</f>
        <v>0</v>
      </c>
      <c r="AJ54" s="142"/>
      <c r="AK54" s="52">
        <f>IF(OR(ISBLANK('2. Collected Data'!AO54),ISBLANK('2. Collected Data'!AO154)),"",('2. Collected Data'!AO154+'2. Collected Data'!AO54)/2)</f>
        <v>1005723.5</v>
      </c>
      <c r="AL54" s="52">
        <f>IF(OR(ISBLANK('2. Collected Data'!AP54),ISBLANK('2. Collected Data'!AP154)),"",('2. Collected Data'!AP154+'2. Collected Data'!AP54)/2)</f>
        <v>0</v>
      </c>
      <c r="AM54" s="52">
        <f>IF(OR(ISBLANK('2. Collected Data'!AQ54),ISBLANK('2. Collected Data'!AQ154)),"",('2. Collected Data'!AQ154+'2. Collected Data'!AQ54)/2)</f>
        <v>375708.5</v>
      </c>
      <c r="AN54" s="52">
        <f>IF(OR(ISBLANK('2. Collected Data'!AR54),ISBLANK('2. Collected Data'!AR154)),"",('2. Collected Data'!AR154+'2. Collected Data'!AR54)/2)</f>
        <v>0</v>
      </c>
      <c r="AO54" s="52">
        <f>IF(OR(ISBLANK('2. Collected Data'!AS54),ISBLANK('2. Collected Data'!AS154)),"",('2. Collected Data'!AS154+'2. Collected Data'!AS54)/2)</f>
        <v>0</v>
      </c>
      <c r="AP54" s="52">
        <f>IF(OR(ISBLANK('2. Collected Data'!AT54),ISBLANK('2. Collected Data'!AT154)),"",('2. Collected Data'!AT154+'2. Collected Data'!AT54)/2)</f>
        <v>0</v>
      </c>
      <c r="AQ54" s="95">
        <f>IF(OR(ISBLANK('2. Collected Data'!AU54),ISBLANK('2. Collected Data'!AU154)),"",('2. Collected Data'!AU154+'2. Collected Data'!AU54)/2)</f>
        <v>0</v>
      </c>
      <c r="AR54" s="99" t="str">
        <f>IF(OR(ISBLANK('2. Collected Data'!AV54),ISBLANK('2. Collected Data'!AV154)),"",('2. Collected Data'!AV154-'2. Collected Data'!AV54))</f>
        <v/>
      </c>
      <c r="AS54" s="245">
        <f>IF(OR(ISBLANK('2. Collected Data'!AW54),ISBLANK('2. Collected Data'!AW154)),"",('2. Collected Data'!AW154+'2. Collected Data'!AW54)/2)</f>
        <v>0.75</v>
      </c>
      <c r="AT54" s="245">
        <f>IF(OR(ISBLANK('2. Collected Data'!AX54),ISBLANK('2. Collected Data'!AX154)),"",('2. Collected Data'!AX154+'2. Collected Data'!AX54)/2)</f>
        <v>0.25</v>
      </c>
      <c r="AU54" s="55"/>
      <c r="AV54" s="102"/>
      <c r="AW54" s="99"/>
      <c r="AX54" s="87">
        <f>IF(OR(ISBLANK('2. Collected Data'!BB54),ISBLANK('2. Collected Data'!BB154)),"",('2. Collected Data'!BB154+'2. Collected Data'!BB54)/2)</f>
        <v>68.305000000000007</v>
      </c>
      <c r="AY54" s="83">
        <f>IF(OR(ISBLANK('2. Collected Data'!BC54),ISBLANK('2. Collected Data'!BC154)),"",('2. Collected Data'!BC154+'2. Collected Data'!BC54)/2)</f>
        <v>3023579</v>
      </c>
      <c r="AZ54" s="83">
        <f>IF(OR(ISBLANK('2. Collected Data'!BD54),ISBLANK('2. Collected Data'!BD154)),"",('2. Collected Data'!BD154+'2. Collected Data'!BD54)/2)</f>
        <v>7341708</v>
      </c>
      <c r="BA54" s="83">
        <f>IF(OR(ISBLANK('2. Collected Data'!BE54),ISBLANK('2. Collected Data'!BE154)),"",('2. Collected Data'!BE154+'2. Collected Data'!BE54)/2)</f>
        <v>4438773</v>
      </c>
      <c r="BB54" s="83">
        <f>IF(OR(ISBLANK('2. Collected Data'!BF54),ISBLANK('2. Collected Data'!BF154)),"",('2. Collected Data'!BF154+'2. Collected Data'!BF54)/2)</f>
        <v>15174848</v>
      </c>
      <c r="BC54" s="55"/>
      <c r="BD54" s="87">
        <f>IF(OR(ISBLANK('2. Collected Data'!BH54),ISBLANK('2. Collected Data'!BH154)),"",('2. Collected Data'!BH154+'2. Collected Data'!BH54)/2)</f>
        <v>68.015000000000001</v>
      </c>
      <c r="BE54" s="150"/>
      <c r="BF54" s="55"/>
    </row>
    <row r="55" spans="1:58" s="237" customFormat="1" ht="11.25" customHeight="1" x14ac:dyDescent="0.15">
      <c r="A55" s="100" t="s">
        <v>159</v>
      </c>
      <c r="B55" s="231"/>
      <c r="C55" s="57">
        <f>IF(OR(ISBLANK('2. Collected Data'!G55),ISBLANK('2. Collected Data'!G155)),"",('2. Collected Data'!G155+'2. Collected Data'!G55)/2)</f>
        <v>37662</v>
      </c>
      <c r="D55" s="52">
        <f>IF(OR(ISBLANK('2. Collected Data'!H55),ISBLANK('2. Collected Data'!H155)),"",('2. Collected Data'!H155+'2. Collected Data'!H55)/2)</f>
        <v>13877</v>
      </c>
      <c r="E55" s="52">
        <f>IF(OR(ISBLANK('2. Collected Data'!I55),ISBLANK('2. Collected Data'!I155)),"",('2. Collected Data'!I155+'2. Collected Data'!I55)/2)</f>
        <v>813</v>
      </c>
      <c r="F55" s="52">
        <f>IF(OR(ISBLANK('2. Collected Data'!J55),ISBLANK('2. Collected Data'!J155)),"",('2. Collected Data'!J155+'2. Collected Data'!J55)/2)</f>
        <v>71</v>
      </c>
      <c r="G55" s="52">
        <f>IF(OR(ISBLANK('2. Collected Data'!K55),ISBLANK('2. Collected Data'!K155)),"",('2. Collected Data'!K155+'2. Collected Data'!K55)/2)</f>
        <v>0</v>
      </c>
      <c r="H55" s="52">
        <f>IF(OR(ISBLANK('2. Collected Data'!L55),ISBLANK('2. Collected Data'!L155)),"",('2. Collected Data'!L155+'2. Collected Data'!L55)/2)</f>
        <v>10</v>
      </c>
      <c r="I55" s="52">
        <f>IF(OR(ISBLANK('2. Collected Data'!M55),ISBLANK('2. Collected Data'!M155)),"",('2. Collected Data'!M155+'2. Collected Data'!M55)/2)</f>
        <v>1</v>
      </c>
      <c r="J55" s="52">
        <f>IF(OR(ISBLANK('2. Collected Data'!N55),ISBLANK('2. Collected Data'!N155)),"",('2. Collected Data'!N155+'2. Collected Data'!N55)/2)</f>
        <v>68.5</v>
      </c>
      <c r="K55" s="52">
        <f>IF(OR(ISBLANK('2. Collected Data'!O55),ISBLANK('2. Collected Data'!O155)),"",('2. Collected Data'!O155+'2. Collected Data'!O55)/2)</f>
        <v>145</v>
      </c>
      <c r="L55" s="52" t="str">
        <f>IF(OR(ISBLANK('2. Collected Data'!P55),ISBLANK('2. Collected Data'!P155)),"",('2. Collected Data'!P155+'2. Collected Data'!P55)/2)</f>
        <v/>
      </c>
      <c r="M55" s="52">
        <f>IF(OR(ISBLANK('2. Collected Data'!Q55),ISBLANK('2. Collected Data'!Q155)),"",('2. Collected Data'!Q155+'2. Collected Data'!Q55)/2)</f>
        <v>20</v>
      </c>
      <c r="N55" s="52">
        <f>IF(OR(ISBLANK('2. Collected Data'!R55),ISBLANK('2. Collected Data'!R155)),"",('2. Collected Data'!R155+'2. Collected Data'!R55)/2)</f>
        <v>5</v>
      </c>
      <c r="O55" s="52">
        <f>IF(OR(ISBLANK('2. Collected Data'!S55),ISBLANK('2. Collected Data'!S155)),"",('2. Collected Data'!S155+'2. Collected Data'!S55)/2)</f>
        <v>0</v>
      </c>
      <c r="P55" s="52">
        <f>IF(OR(ISBLANK('2. Collected Data'!T55),ISBLANK('2. Collected Data'!T155)),"",('2. Collected Data'!T155+'2. Collected Data'!T55)/2)</f>
        <v>0</v>
      </c>
      <c r="Q55" s="52">
        <f>IF(OR(ISBLANK('2. Collected Data'!U55),ISBLANK('2. Collected Data'!U155)),"",('2. Collected Data'!U155+'2. Collected Data'!U55)/2)</f>
        <v>0</v>
      </c>
      <c r="R55" s="52">
        <f>IF(OR(ISBLANK('2. Collected Data'!V55),ISBLANK('2. Collected Data'!V155)),"",('2. Collected Data'!V155+'2. Collected Data'!V55)/2)</f>
        <v>0</v>
      </c>
      <c r="S55" s="52">
        <f>IF(OR(ISBLANK('2. Collected Data'!W55),ISBLANK('2. Collected Data'!W155)),"",('2. Collected Data'!W155+'2. Collected Data'!W55)/2)</f>
        <v>20</v>
      </c>
      <c r="T55" s="52">
        <f>IF(OR(ISBLANK('2. Collected Data'!X55),ISBLANK('2. Collected Data'!X155)),"",('2. Collected Data'!X155+'2. Collected Data'!X55)/2)</f>
        <v>0</v>
      </c>
      <c r="U55" s="52">
        <f>IF(OR(ISBLANK('2. Collected Data'!Y55),ISBLANK('2. Collected Data'!Y155)),"",('2. Collected Data'!Y155+'2. Collected Data'!Y55)/2)</f>
        <v>1600</v>
      </c>
      <c r="V55" s="52" t="str">
        <f>IF(OR(ISBLANK('2. Collected Data'!Z55),ISBLANK('2. Collected Data'!Z155)),"",('2. Collected Data'!Z155+'2. Collected Data'!Z55)/2)</f>
        <v/>
      </c>
      <c r="W55" s="245">
        <f>IF(OR(ISBLANK('2. Collected Data'!AA55),ISBLANK('2. Collected Data'!AA155)),"",('2. Collected Data'!AA155+'2. Collected Data'!AA55)/2)</f>
        <v>0.99</v>
      </c>
      <c r="X55" s="245">
        <f>IF(OR(ISBLANK('2. Collected Data'!AB55),ISBLANK('2. Collected Data'!AB155)),"",('2. Collected Data'!AB155+'2. Collected Data'!AB55)/2)</f>
        <v>0.01</v>
      </c>
      <c r="Y55" s="245">
        <f>IF(OR(ISBLANK('2. Collected Data'!AC55),ISBLANK('2. Collected Data'!AC155)),"",('2. Collected Data'!AC155+'2. Collected Data'!AC55)/2)</f>
        <v>0</v>
      </c>
      <c r="Z55" s="52">
        <f>IF(OR(ISBLANK('2. Collected Data'!AD55),ISBLANK('2. Collected Data'!AD155)),"",('2. Collected Data'!AD155+'2. Collected Data'!AD55)/2)</f>
        <v>136</v>
      </c>
      <c r="AA55" s="52">
        <f>IF(OR(ISBLANK('2. Collected Data'!AE55),ISBLANK('2. Collected Data'!AE155)),"",('2. Collected Data'!AE155+'2. Collected Data'!AE55)/2)</f>
        <v>252904</v>
      </c>
      <c r="AB55" s="52">
        <f>IF(OR(ISBLANK('2. Collected Data'!AF55),ISBLANK('2. Collected Data'!AF155)),"",('2. Collected Data'!AF155+'2. Collected Data'!AF55)/2)</f>
        <v>97.5</v>
      </c>
      <c r="AC55" s="95">
        <f>IF(OR(ISBLANK('2. Collected Data'!AG55),ISBLANK('2. Collected Data'!AG155)),"",('2. Collected Data'!AG155+'2. Collected Data'!AG55)/2)</f>
        <v>1712397</v>
      </c>
      <c r="AD55" s="99"/>
      <c r="AE55" s="141">
        <f>IF(OR(ISBLANK('2. Collected Data'!AI55),ISBLANK('2. Collected Data'!AI155)),"",('2. Collected Data'!AI155+'2. Collected Data'!AI55)/2)</f>
        <v>532069</v>
      </c>
      <c r="AF55" s="52" t="str">
        <f>IF(OR(ISBLANK('2. Collected Data'!AJ55),ISBLANK('2. Collected Data'!AJ155)),"",('2. Collected Data'!AJ155+'2. Collected Data'!AJ55)/2)</f>
        <v/>
      </c>
      <c r="AG55" s="52" t="str">
        <f>IF(OR(ISBLANK('2. Collected Data'!AK55),ISBLANK('2. Collected Data'!AK155)),"",('2. Collected Data'!AK155+'2. Collected Data'!AK55)/2)</f>
        <v/>
      </c>
      <c r="AH55" s="52" t="str">
        <f>IF(OR(ISBLANK('2. Collected Data'!AL55),ISBLANK('2. Collected Data'!AL155)),"",('2. Collected Data'!AL155+'2. Collected Data'!AL55)/2)</f>
        <v/>
      </c>
      <c r="AI55" s="52" t="str">
        <f>IF(OR(ISBLANK('2. Collected Data'!AM55),ISBLANK('2. Collected Data'!AM155)),"",('2. Collected Data'!AM155+'2. Collected Data'!AM55)/2)</f>
        <v/>
      </c>
      <c r="AJ55" s="142"/>
      <c r="AK55" s="52">
        <f>IF(OR(ISBLANK('2. Collected Data'!AO55),ISBLANK('2. Collected Data'!AO155)),"",('2. Collected Data'!AO155+'2. Collected Data'!AO55)/2)</f>
        <v>2813148</v>
      </c>
      <c r="AL55" s="52">
        <f>IF(OR(ISBLANK('2. Collected Data'!AP55),ISBLANK('2. Collected Data'!AP155)),"",('2. Collected Data'!AP155+'2. Collected Data'!AP55)/2)</f>
        <v>62998.5</v>
      </c>
      <c r="AM55" s="52" t="str">
        <f>IF(OR(ISBLANK('2. Collected Data'!AQ55),ISBLANK('2. Collected Data'!AQ155)),"",('2. Collected Data'!AQ155+'2. Collected Data'!AQ55)/2)</f>
        <v/>
      </c>
      <c r="AN55" s="52" t="str">
        <f>IF(OR(ISBLANK('2. Collected Data'!AR55),ISBLANK('2. Collected Data'!AR155)),"",('2. Collected Data'!AR155+'2. Collected Data'!AR55)/2)</f>
        <v/>
      </c>
      <c r="AO55" s="52" t="str">
        <f>IF(OR(ISBLANK('2. Collected Data'!AS55),ISBLANK('2. Collected Data'!AS155)),"",('2. Collected Data'!AS155+'2. Collected Data'!AS55)/2)</f>
        <v/>
      </c>
      <c r="AP55" s="52">
        <f>IF(OR(ISBLANK('2. Collected Data'!AT55),ISBLANK('2. Collected Data'!AT155)),"",('2. Collected Data'!AT155+'2. Collected Data'!AT55)/2)</f>
        <v>37942.5</v>
      </c>
      <c r="AQ55" s="95" t="str">
        <f>IF(OR(ISBLANK('2. Collected Data'!AU55),ISBLANK('2. Collected Data'!AU155)),"",('2. Collected Data'!AU155+'2. Collected Data'!AU55)/2)</f>
        <v/>
      </c>
      <c r="AR55" s="99" t="str">
        <f>IF(OR(ISBLANK('2. Collected Data'!AV55),ISBLANK('2. Collected Data'!AV155)),"",('2. Collected Data'!AV155-'2. Collected Data'!AV55))</f>
        <v/>
      </c>
      <c r="AS55" s="245">
        <f>IF(OR(ISBLANK('2. Collected Data'!AW55),ISBLANK('2. Collected Data'!AW155)),"",('2. Collected Data'!AW155+'2. Collected Data'!AW55)/2)</f>
        <v>0.98</v>
      </c>
      <c r="AT55" s="245">
        <f>IF(OR(ISBLANK('2. Collected Data'!AX55),ISBLANK('2. Collected Data'!AX155)),"",('2. Collected Data'!AX155+'2. Collected Data'!AX55)/2)</f>
        <v>0.02</v>
      </c>
      <c r="AU55" s="55"/>
      <c r="AV55" s="102"/>
      <c r="AW55" s="99"/>
      <c r="AX55" s="87">
        <f>IF(OR(ISBLANK('2. Collected Data'!BB55),ISBLANK('2. Collected Data'!BB155)),"",('2. Collected Data'!BB155+'2. Collected Data'!BB55)/2)</f>
        <v>75.7</v>
      </c>
      <c r="AY55" s="83">
        <f>IF(OR(ISBLANK('2. Collected Data'!BC55),ISBLANK('2. Collected Data'!BC155)),"",('2. Collected Data'!BC155+'2. Collected Data'!BC55)/2)</f>
        <v>6801762.5</v>
      </c>
      <c r="AZ55" s="83">
        <f>IF(OR(ISBLANK('2. Collected Data'!BD55),ISBLANK('2. Collected Data'!BD155)),"",('2. Collected Data'!BD155+'2. Collected Data'!BD55)/2)</f>
        <v>3688543</v>
      </c>
      <c r="BA55" s="83">
        <f>IF(OR(ISBLANK('2. Collected Data'!BE55),ISBLANK('2. Collected Data'!BE155)),"",('2. Collected Data'!BE155+'2. Collected Data'!BE55)/2)</f>
        <v>11200946.5</v>
      </c>
      <c r="BB55" s="83">
        <f>IF(OR(ISBLANK('2. Collected Data'!BF55),ISBLANK('2. Collected Data'!BF155)),"",('2. Collected Data'!BF155+'2. Collected Data'!BF55)/2)</f>
        <v>21691252</v>
      </c>
      <c r="BC55" s="55"/>
      <c r="BD55" s="87">
        <f>IF(OR(ISBLANK('2. Collected Data'!BH55),ISBLANK('2. Collected Data'!BH155)),"",('2. Collected Data'!BH155+'2. Collected Data'!BH55)/2)</f>
        <v>80.7</v>
      </c>
      <c r="BE55" s="150"/>
      <c r="BF55" s="55"/>
    </row>
    <row r="56" spans="1:58" s="56" customFormat="1" ht="11.25" customHeight="1" x14ac:dyDescent="0.15">
      <c r="A56" s="100" t="s">
        <v>360</v>
      </c>
      <c r="B56" s="231"/>
      <c r="C56" s="57" t="str">
        <f>IF(OR(ISBLANK('2. Collected Data'!G56),ISBLANK('2. Collected Data'!G156)),"",('2. Collected Data'!G156+'2. Collected Data'!G56)/2)</f>
        <v/>
      </c>
      <c r="D56" s="52" t="str">
        <f>IF(OR(ISBLANK('2. Collected Data'!H56),ISBLANK('2. Collected Data'!H156)),"",('2. Collected Data'!H156+'2. Collected Data'!H56)/2)</f>
        <v/>
      </c>
      <c r="E56" s="52" t="str">
        <f>IF(OR(ISBLANK('2. Collected Data'!I56),ISBLANK('2. Collected Data'!I156)),"",('2. Collected Data'!I156+'2. Collected Data'!I56)/2)</f>
        <v/>
      </c>
      <c r="F56" s="52" t="str">
        <f>IF(OR(ISBLANK('2. Collected Data'!J56),ISBLANK('2. Collected Data'!J156)),"",('2. Collected Data'!J156+'2. Collected Data'!J56)/2)</f>
        <v/>
      </c>
      <c r="G56" s="52" t="str">
        <f>IF(OR(ISBLANK('2. Collected Data'!K56),ISBLANK('2. Collected Data'!K156)),"",('2. Collected Data'!K156+'2. Collected Data'!K56)/2)</f>
        <v/>
      </c>
      <c r="H56" s="52" t="str">
        <f>IF(OR(ISBLANK('2. Collected Data'!L56),ISBLANK('2. Collected Data'!L156)),"",('2. Collected Data'!L156+'2. Collected Data'!L56)/2)</f>
        <v/>
      </c>
      <c r="I56" s="52" t="str">
        <f>IF(OR(ISBLANK('2. Collected Data'!M56),ISBLANK('2. Collected Data'!M156)),"",('2. Collected Data'!M156+'2. Collected Data'!M56)/2)</f>
        <v/>
      </c>
      <c r="J56" s="52" t="str">
        <f>IF(OR(ISBLANK('2. Collected Data'!N56),ISBLANK('2. Collected Data'!N156)),"",('2. Collected Data'!N156+'2. Collected Data'!N56)/2)</f>
        <v/>
      </c>
      <c r="K56" s="52" t="str">
        <f>IF(OR(ISBLANK('2. Collected Data'!O56),ISBLANK('2. Collected Data'!O156)),"",('2. Collected Data'!O156+'2. Collected Data'!O56)/2)</f>
        <v/>
      </c>
      <c r="L56" s="52" t="str">
        <f>IF(OR(ISBLANK('2. Collected Data'!P56),ISBLANK('2. Collected Data'!P156)),"",('2. Collected Data'!P156+'2. Collected Data'!P56)/2)</f>
        <v/>
      </c>
      <c r="M56" s="52" t="str">
        <f>IF(OR(ISBLANK('2. Collected Data'!Q56),ISBLANK('2. Collected Data'!Q156)),"",('2. Collected Data'!Q156+'2. Collected Data'!Q56)/2)</f>
        <v/>
      </c>
      <c r="N56" s="52" t="str">
        <f>IF(OR(ISBLANK('2. Collected Data'!R56),ISBLANK('2. Collected Data'!R156)),"",('2. Collected Data'!R156+'2. Collected Data'!R56)/2)</f>
        <v/>
      </c>
      <c r="O56" s="52" t="str">
        <f>IF(OR(ISBLANK('2. Collected Data'!S56),ISBLANK('2. Collected Data'!S156)),"",('2. Collected Data'!S156+'2. Collected Data'!S56)/2)</f>
        <v/>
      </c>
      <c r="P56" s="52" t="str">
        <f>IF(OR(ISBLANK('2. Collected Data'!T56),ISBLANK('2. Collected Data'!T156)),"",('2. Collected Data'!T156+'2. Collected Data'!T56)/2)</f>
        <v/>
      </c>
      <c r="Q56" s="52" t="str">
        <f>IF(OR(ISBLANK('2. Collected Data'!U56),ISBLANK('2. Collected Data'!U156)),"",('2. Collected Data'!U156+'2. Collected Data'!U56)/2)</f>
        <v/>
      </c>
      <c r="R56" s="52" t="str">
        <f>IF(OR(ISBLANK('2. Collected Data'!V56),ISBLANK('2. Collected Data'!V156)),"",('2. Collected Data'!V156+'2. Collected Data'!V56)/2)</f>
        <v/>
      </c>
      <c r="S56" s="52" t="str">
        <f>IF(OR(ISBLANK('2. Collected Data'!W56),ISBLANK('2. Collected Data'!W156)),"",('2. Collected Data'!W156+'2. Collected Data'!W56)/2)</f>
        <v/>
      </c>
      <c r="T56" s="52" t="str">
        <f>IF(OR(ISBLANK('2. Collected Data'!X56),ISBLANK('2. Collected Data'!X156)),"",('2. Collected Data'!X156+'2. Collected Data'!X56)/2)</f>
        <v/>
      </c>
      <c r="U56" s="52" t="str">
        <f>IF(OR(ISBLANK('2. Collected Data'!Y56),ISBLANK('2. Collected Data'!Y156)),"",('2. Collected Data'!Y156+'2. Collected Data'!Y56)/2)</f>
        <v/>
      </c>
      <c r="V56" s="52" t="str">
        <f>IF(OR(ISBLANK('2. Collected Data'!Z56),ISBLANK('2. Collected Data'!Z156)),"",('2. Collected Data'!Z156+'2. Collected Data'!Z56)/2)</f>
        <v/>
      </c>
      <c r="W56" s="245" t="str">
        <f>IF(OR(ISBLANK('2. Collected Data'!AA56),ISBLANK('2. Collected Data'!AA156)),"",('2. Collected Data'!AA156+'2. Collected Data'!AA56)/2)</f>
        <v/>
      </c>
      <c r="X56" s="245" t="str">
        <f>IF(OR(ISBLANK('2. Collected Data'!AB56),ISBLANK('2. Collected Data'!AB156)),"",('2. Collected Data'!AB156+'2. Collected Data'!AB56)/2)</f>
        <v/>
      </c>
      <c r="Y56" s="245" t="str">
        <f>IF(OR(ISBLANK('2. Collected Data'!AC56),ISBLANK('2. Collected Data'!AC156)),"",('2. Collected Data'!AC156+'2. Collected Data'!AC56)/2)</f>
        <v/>
      </c>
      <c r="Z56" s="52" t="str">
        <f>IF(OR(ISBLANK('2. Collected Data'!AD56),ISBLANK('2. Collected Data'!AD156)),"",('2. Collected Data'!AD156+'2. Collected Data'!AD56)/2)</f>
        <v/>
      </c>
      <c r="AA56" s="52" t="str">
        <f>IF(OR(ISBLANK('2. Collected Data'!AE56),ISBLANK('2. Collected Data'!AE156)),"",('2. Collected Data'!AE156+'2. Collected Data'!AE56)/2)</f>
        <v/>
      </c>
      <c r="AB56" s="52" t="str">
        <f>IF(OR(ISBLANK('2. Collected Data'!AF56),ISBLANK('2. Collected Data'!AF156)),"",('2. Collected Data'!AF156+'2. Collected Data'!AF56)/2)</f>
        <v/>
      </c>
      <c r="AC56" s="95" t="str">
        <f>IF(OR(ISBLANK('2. Collected Data'!AG56),ISBLANK('2. Collected Data'!AG156)),"",('2. Collected Data'!AG156+'2. Collected Data'!AG56)/2)</f>
        <v/>
      </c>
      <c r="AD56" s="99"/>
      <c r="AE56" s="141" t="str">
        <f>IF(OR(ISBLANK('2. Collected Data'!AI56),ISBLANK('2. Collected Data'!AI156)),"",('2. Collected Data'!AI156+'2. Collected Data'!AI56)/2)</f>
        <v/>
      </c>
      <c r="AF56" s="52" t="str">
        <f>IF(OR(ISBLANK('2. Collected Data'!AJ56),ISBLANK('2. Collected Data'!AJ156)),"",('2. Collected Data'!AJ156+'2. Collected Data'!AJ56)/2)</f>
        <v/>
      </c>
      <c r="AG56" s="52" t="str">
        <f>IF(OR(ISBLANK('2. Collected Data'!AK56),ISBLANK('2. Collected Data'!AK156)),"",('2. Collected Data'!AK156+'2. Collected Data'!AK56)/2)</f>
        <v/>
      </c>
      <c r="AH56" s="52" t="str">
        <f>IF(OR(ISBLANK('2. Collected Data'!AL56),ISBLANK('2. Collected Data'!AL156)),"",('2. Collected Data'!AL156+'2. Collected Data'!AL56)/2)</f>
        <v/>
      </c>
      <c r="AI56" s="52" t="str">
        <f>IF(OR(ISBLANK('2. Collected Data'!AM56),ISBLANK('2. Collected Data'!AM156)),"",('2. Collected Data'!AM156+'2. Collected Data'!AM56)/2)</f>
        <v/>
      </c>
      <c r="AJ56" s="142"/>
      <c r="AK56" s="52" t="str">
        <f>IF(OR(ISBLANK('2. Collected Data'!AO56),ISBLANK('2. Collected Data'!AO156)),"",('2. Collected Data'!AO156+'2. Collected Data'!AO56)/2)</f>
        <v/>
      </c>
      <c r="AL56" s="52" t="str">
        <f>IF(OR(ISBLANK('2. Collected Data'!AP56),ISBLANK('2. Collected Data'!AP156)),"",('2. Collected Data'!AP156+'2. Collected Data'!AP56)/2)</f>
        <v/>
      </c>
      <c r="AM56" s="52" t="str">
        <f>IF(OR(ISBLANK('2. Collected Data'!AQ56),ISBLANK('2. Collected Data'!AQ156)),"",('2. Collected Data'!AQ156+'2. Collected Data'!AQ56)/2)</f>
        <v/>
      </c>
      <c r="AN56" s="52" t="str">
        <f>IF(OR(ISBLANK('2. Collected Data'!AR56),ISBLANK('2. Collected Data'!AR156)),"",('2. Collected Data'!AR156+'2. Collected Data'!AR56)/2)</f>
        <v/>
      </c>
      <c r="AO56" s="52" t="str">
        <f>IF(OR(ISBLANK('2. Collected Data'!AS56),ISBLANK('2. Collected Data'!AS156)),"",('2. Collected Data'!AS156+'2. Collected Data'!AS56)/2)</f>
        <v/>
      </c>
      <c r="AP56" s="52" t="str">
        <f>IF(OR(ISBLANK('2. Collected Data'!AT56),ISBLANK('2. Collected Data'!AT156)),"",('2. Collected Data'!AT156+'2. Collected Data'!AT56)/2)</f>
        <v/>
      </c>
      <c r="AQ56" s="95" t="str">
        <f>IF(OR(ISBLANK('2. Collected Data'!AU56),ISBLANK('2. Collected Data'!AU156)),"",('2. Collected Data'!AU156+'2. Collected Data'!AU56)/2)</f>
        <v/>
      </c>
      <c r="AR56" s="99" t="str">
        <f>IF(OR(ISBLANK('2. Collected Data'!AV56),ISBLANK('2. Collected Data'!AV156)),"",('2. Collected Data'!AV156-'2. Collected Data'!AV56))</f>
        <v/>
      </c>
      <c r="AS56" s="245" t="str">
        <f>IF(OR(ISBLANK('2. Collected Data'!AW56),ISBLANK('2. Collected Data'!AW156)),"",('2. Collected Data'!AW156+'2. Collected Data'!AW56)/2)</f>
        <v/>
      </c>
      <c r="AT56" s="245" t="str">
        <f>IF(OR(ISBLANK('2. Collected Data'!AX56),ISBLANK('2. Collected Data'!AX156)),"",('2. Collected Data'!AX156+'2. Collected Data'!AX56)/2)</f>
        <v/>
      </c>
      <c r="AU56" s="55"/>
      <c r="AV56" s="102"/>
      <c r="AW56" s="99"/>
      <c r="AX56" s="87" t="str">
        <f>IF(OR(ISBLANK('2. Collected Data'!BB56),ISBLANK('2. Collected Data'!BB156)),"",('2. Collected Data'!BB156+'2. Collected Data'!BB56)/2)</f>
        <v/>
      </c>
      <c r="AY56" s="83" t="str">
        <f>IF(OR(ISBLANK('2. Collected Data'!BC56),ISBLANK('2. Collected Data'!BC156)),"",('2. Collected Data'!BC156+'2. Collected Data'!BC56)/2)</f>
        <v/>
      </c>
      <c r="AZ56" s="83" t="str">
        <f>IF(OR(ISBLANK('2. Collected Data'!BD56),ISBLANK('2. Collected Data'!BD156)),"",('2. Collected Data'!BD156+'2. Collected Data'!BD56)/2)</f>
        <v/>
      </c>
      <c r="BA56" s="83" t="str">
        <f>IF(OR(ISBLANK('2. Collected Data'!BE56),ISBLANK('2. Collected Data'!BE156)),"",('2. Collected Data'!BE156+'2. Collected Data'!BE56)/2)</f>
        <v/>
      </c>
      <c r="BB56" s="83" t="str">
        <f>IF(OR(ISBLANK('2. Collected Data'!BF56),ISBLANK('2. Collected Data'!BF156)),"",('2. Collected Data'!BF156+'2. Collected Data'!BF56)/2)</f>
        <v/>
      </c>
      <c r="BC56" s="55"/>
      <c r="BD56" s="87" t="str">
        <f>IF(OR(ISBLANK('2. Collected Data'!BH56),ISBLANK('2. Collected Data'!BH156)),"",('2. Collected Data'!BH156+'2. Collected Data'!BH56)/2)</f>
        <v/>
      </c>
      <c r="BE56" s="150"/>
      <c r="BF56" s="55"/>
    </row>
    <row r="57" spans="1:58" s="56" customFormat="1" ht="11.25" customHeight="1" x14ac:dyDescent="0.15">
      <c r="A57" s="100" t="s">
        <v>361</v>
      </c>
      <c r="B57" s="231"/>
      <c r="C57" s="57" t="str">
        <f>IF(OR(ISBLANK('2. Collected Data'!G57),ISBLANK('2. Collected Data'!G157)),"",('2. Collected Data'!G157+'2. Collected Data'!G57)/2)</f>
        <v/>
      </c>
      <c r="D57" s="52" t="str">
        <f>IF(OR(ISBLANK('2. Collected Data'!H57),ISBLANK('2. Collected Data'!H157)),"",('2. Collected Data'!H157+'2. Collected Data'!H57)/2)</f>
        <v/>
      </c>
      <c r="E57" s="52" t="str">
        <f>IF(OR(ISBLANK('2. Collected Data'!I57),ISBLANK('2. Collected Data'!I157)),"",('2. Collected Data'!I157+'2. Collected Data'!I57)/2)</f>
        <v/>
      </c>
      <c r="F57" s="52" t="str">
        <f>IF(OR(ISBLANK('2. Collected Data'!J57),ISBLANK('2. Collected Data'!J157)),"",('2. Collected Data'!J157+'2. Collected Data'!J57)/2)</f>
        <v/>
      </c>
      <c r="G57" s="52" t="str">
        <f>IF(OR(ISBLANK('2. Collected Data'!K57),ISBLANK('2. Collected Data'!K157)),"",('2. Collected Data'!K157+'2. Collected Data'!K57)/2)</f>
        <v/>
      </c>
      <c r="H57" s="52" t="str">
        <f>IF(OR(ISBLANK('2. Collected Data'!L57),ISBLANK('2. Collected Data'!L157)),"",('2. Collected Data'!L157+'2. Collected Data'!L57)/2)</f>
        <v/>
      </c>
      <c r="I57" s="52" t="str">
        <f>IF(OR(ISBLANK('2. Collected Data'!M57),ISBLANK('2. Collected Data'!M157)),"",('2. Collected Data'!M157+'2. Collected Data'!M57)/2)</f>
        <v/>
      </c>
      <c r="J57" s="52" t="str">
        <f>IF(OR(ISBLANK('2. Collected Data'!N57),ISBLANK('2. Collected Data'!N157)),"",('2. Collected Data'!N157+'2. Collected Data'!N57)/2)</f>
        <v/>
      </c>
      <c r="K57" s="52" t="str">
        <f>IF(OR(ISBLANK('2. Collected Data'!O57),ISBLANK('2. Collected Data'!O157)),"",('2. Collected Data'!O157+'2. Collected Data'!O57)/2)</f>
        <v/>
      </c>
      <c r="L57" s="52" t="str">
        <f>IF(OR(ISBLANK('2. Collected Data'!P57),ISBLANK('2. Collected Data'!P157)),"",('2. Collected Data'!P157+'2. Collected Data'!P57)/2)</f>
        <v/>
      </c>
      <c r="M57" s="52" t="str">
        <f>IF(OR(ISBLANK('2. Collected Data'!Q57),ISBLANK('2. Collected Data'!Q157)),"",('2. Collected Data'!Q157+'2. Collected Data'!Q57)/2)</f>
        <v/>
      </c>
      <c r="N57" s="52" t="str">
        <f>IF(OR(ISBLANK('2. Collected Data'!R57),ISBLANK('2. Collected Data'!R157)),"",('2. Collected Data'!R157+'2. Collected Data'!R57)/2)</f>
        <v/>
      </c>
      <c r="O57" s="52" t="str">
        <f>IF(OR(ISBLANK('2. Collected Data'!S57),ISBLANK('2. Collected Data'!S157)),"",('2. Collected Data'!S157+'2. Collected Data'!S57)/2)</f>
        <v/>
      </c>
      <c r="P57" s="52" t="str">
        <f>IF(OR(ISBLANK('2. Collected Data'!T57),ISBLANK('2. Collected Data'!T157)),"",('2. Collected Data'!T157+'2. Collected Data'!T57)/2)</f>
        <v/>
      </c>
      <c r="Q57" s="52" t="str">
        <f>IF(OR(ISBLANK('2. Collected Data'!U57),ISBLANK('2. Collected Data'!U157)),"",('2. Collected Data'!U157+'2. Collected Data'!U57)/2)</f>
        <v/>
      </c>
      <c r="R57" s="52" t="str">
        <f>IF(OR(ISBLANK('2. Collected Data'!V57),ISBLANK('2. Collected Data'!V157)),"",('2. Collected Data'!V157+'2. Collected Data'!V57)/2)</f>
        <v/>
      </c>
      <c r="S57" s="52" t="str">
        <f>IF(OR(ISBLANK('2. Collected Data'!W57),ISBLANK('2. Collected Data'!W157)),"",('2. Collected Data'!W157+'2. Collected Data'!W57)/2)</f>
        <v/>
      </c>
      <c r="T57" s="52" t="str">
        <f>IF(OR(ISBLANK('2. Collected Data'!X57),ISBLANK('2. Collected Data'!X157)),"",('2. Collected Data'!X157+'2. Collected Data'!X57)/2)</f>
        <v/>
      </c>
      <c r="U57" s="52" t="str">
        <f>IF(OR(ISBLANK('2. Collected Data'!Y57),ISBLANK('2. Collected Data'!Y157)),"",('2. Collected Data'!Y157+'2. Collected Data'!Y57)/2)</f>
        <v/>
      </c>
      <c r="V57" s="52" t="str">
        <f>IF(OR(ISBLANK('2. Collected Data'!Z57),ISBLANK('2. Collected Data'!Z157)),"",('2. Collected Data'!Z157+'2. Collected Data'!Z57)/2)</f>
        <v/>
      </c>
      <c r="W57" s="245" t="str">
        <f>IF(OR(ISBLANK('2. Collected Data'!AA57),ISBLANK('2. Collected Data'!AA157)),"",('2. Collected Data'!AA157+'2. Collected Data'!AA57)/2)</f>
        <v/>
      </c>
      <c r="X57" s="245" t="str">
        <f>IF(OR(ISBLANK('2. Collected Data'!AB57),ISBLANK('2. Collected Data'!AB157)),"",('2. Collected Data'!AB157+'2. Collected Data'!AB57)/2)</f>
        <v/>
      </c>
      <c r="Y57" s="245" t="str">
        <f>IF(OR(ISBLANK('2. Collected Data'!AC57),ISBLANK('2. Collected Data'!AC157)),"",('2. Collected Data'!AC157+'2. Collected Data'!AC57)/2)</f>
        <v/>
      </c>
      <c r="Z57" s="52" t="str">
        <f>IF(OR(ISBLANK('2. Collected Data'!AD57),ISBLANK('2. Collected Data'!AD157)),"",('2. Collected Data'!AD157+'2. Collected Data'!AD57)/2)</f>
        <v/>
      </c>
      <c r="AA57" s="52" t="str">
        <f>IF(OR(ISBLANK('2. Collected Data'!AE57),ISBLANK('2. Collected Data'!AE157)),"",('2. Collected Data'!AE157+'2. Collected Data'!AE57)/2)</f>
        <v/>
      </c>
      <c r="AB57" s="52" t="str">
        <f>IF(OR(ISBLANK('2. Collected Data'!AF57),ISBLANK('2. Collected Data'!AF157)),"",('2. Collected Data'!AF157+'2. Collected Data'!AF57)/2)</f>
        <v/>
      </c>
      <c r="AC57" s="95" t="str">
        <f>IF(OR(ISBLANK('2. Collected Data'!AG57),ISBLANK('2. Collected Data'!AG157)),"",('2. Collected Data'!AG157+'2. Collected Data'!AG57)/2)</f>
        <v/>
      </c>
      <c r="AD57" s="99"/>
      <c r="AE57" s="141" t="str">
        <f>IF(OR(ISBLANK('2. Collected Data'!AI57),ISBLANK('2. Collected Data'!AI157)),"",('2. Collected Data'!AI157+'2. Collected Data'!AI57)/2)</f>
        <v/>
      </c>
      <c r="AF57" s="52" t="str">
        <f>IF(OR(ISBLANK('2. Collected Data'!AJ57),ISBLANK('2. Collected Data'!AJ157)),"",('2. Collected Data'!AJ157+'2. Collected Data'!AJ57)/2)</f>
        <v/>
      </c>
      <c r="AG57" s="52" t="str">
        <f>IF(OR(ISBLANK('2. Collected Data'!AK57),ISBLANK('2. Collected Data'!AK157)),"",('2. Collected Data'!AK157+'2. Collected Data'!AK57)/2)</f>
        <v/>
      </c>
      <c r="AH57" s="52" t="str">
        <f>IF(OR(ISBLANK('2. Collected Data'!AL57),ISBLANK('2. Collected Data'!AL157)),"",('2. Collected Data'!AL157+'2. Collected Data'!AL57)/2)</f>
        <v/>
      </c>
      <c r="AI57" s="52" t="str">
        <f>IF(OR(ISBLANK('2. Collected Data'!AM57),ISBLANK('2. Collected Data'!AM157)),"",('2. Collected Data'!AM157+'2. Collected Data'!AM57)/2)</f>
        <v/>
      </c>
      <c r="AJ57" s="142"/>
      <c r="AK57" s="52" t="str">
        <f>IF(OR(ISBLANK('2. Collected Data'!AO57),ISBLANK('2. Collected Data'!AO157)),"",('2. Collected Data'!AO157+'2. Collected Data'!AO57)/2)</f>
        <v/>
      </c>
      <c r="AL57" s="52" t="str">
        <f>IF(OR(ISBLANK('2. Collected Data'!AP57),ISBLANK('2. Collected Data'!AP157)),"",('2. Collected Data'!AP157+'2. Collected Data'!AP57)/2)</f>
        <v/>
      </c>
      <c r="AM57" s="52" t="str">
        <f>IF(OR(ISBLANK('2. Collected Data'!AQ57),ISBLANK('2. Collected Data'!AQ157)),"",('2. Collected Data'!AQ157+'2. Collected Data'!AQ57)/2)</f>
        <v/>
      </c>
      <c r="AN57" s="52" t="str">
        <f>IF(OR(ISBLANK('2. Collected Data'!AR57),ISBLANK('2. Collected Data'!AR157)),"",('2. Collected Data'!AR157+'2. Collected Data'!AR57)/2)</f>
        <v/>
      </c>
      <c r="AO57" s="52" t="str">
        <f>IF(OR(ISBLANK('2. Collected Data'!AS57),ISBLANK('2. Collected Data'!AS157)),"",('2. Collected Data'!AS157+'2. Collected Data'!AS57)/2)</f>
        <v/>
      </c>
      <c r="AP57" s="52" t="str">
        <f>IF(OR(ISBLANK('2. Collected Data'!AT57),ISBLANK('2. Collected Data'!AT157)),"",('2. Collected Data'!AT157+'2. Collected Data'!AT57)/2)</f>
        <v/>
      </c>
      <c r="AQ57" s="95" t="str">
        <f>IF(OR(ISBLANK('2. Collected Data'!AU57),ISBLANK('2. Collected Data'!AU157)),"",('2. Collected Data'!AU157+'2. Collected Data'!AU57)/2)</f>
        <v/>
      </c>
      <c r="AR57" s="99" t="str">
        <f>IF(OR(ISBLANK('2. Collected Data'!AV57),ISBLANK('2. Collected Data'!AV157)),"",('2. Collected Data'!AV157-'2. Collected Data'!AV57))</f>
        <v/>
      </c>
      <c r="AS57" s="245" t="str">
        <f>IF(OR(ISBLANK('2. Collected Data'!AW57),ISBLANK('2. Collected Data'!AW157)),"",('2. Collected Data'!AW157+'2. Collected Data'!AW57)/2)</f>
        <v/>
      </c>
      <c r="AT57" s="245" t="str">
        <f>IF(OR(ISBLANK('2. Collected Data'!AX57),ISBLANK('2. Collected Data'!AX157)),"",('2. Collected Data'!AX157+'2. Collected Data'!AX57)/2)</f>
        <v/>
      </c>
      <c r="AU57" s="55"/>
      <c r="AV57" s="102"/>
      <c r="AW57" s="99"/>
      <c r="AX57" s="87" t="str">
        <f>IF(OR(ISBLANK('2. Collected Data'!BB57),ISBLANK('2. Collected Data'!BB157)),"",('2. Collected Data'!BB157+'2. Collected Data'!BB57)/2)</f>
        <v/>
      </c>
      <c r="AY57" s="83" t="str">
        <f>IF(OR(ISBLANK('2. Collected Data'!BC57),ISBLANK('2. Collected Data'!BC157)),"",('2. Collected Data'!BC157+'2. Collected Data'!BC57)/2)</f>
        <v/>
      </c>
      <c r="AZ57" s="83" t="str">
        <f>IF(OR(ISBLANK('2. Collected Data'!BD57),ISBLANK('2. Collected Data'!BD157)),"",('2. Collected Data'!BD157+'2. Collected Data'!BD57)/2)</f>
        <v/>
      </c>
      <c r="BA57" s="83" t="str">
        <f>IF(OR(ISBLANK('2. Collected Data'!BE57),ISBLANK('2. Collected Data'!BE157)),"",('2. Collected Data'!BE157+'2. Collected Data'!BE57)/2)</f>
        <v/>
      </c>
      <c r="BB57" s="83" t="str">
        <f>IF(OR(ISBLANK('2. Collected Data'!BF57),ISBLANK('2. Collected Data'!BF157)),"",('2. Collected Data'!BF157+'2. Collected Data'!BF57)/2)</f>
        <v/>
      </c>
      <c r="BC57" s="55"/>
      <c r="BD57" s="87" t="str">
        <f>IF(OR(ISBLANK('2. Collected Data'!BH57),ISBLANK('2. Collected Data'!BH157)),"",('2. Collected Data'!BH157+'2. Collected Data'!BH57)/2)</f>
        <v/>
      </c>
      <c r="BE57" s="150"/>
      <c r="BF57" s="55"/>
    </row>
    <row r="58" spans="1:58" s="237" customFormat="1" ht="11.25" customHeight="1" x14ac:dyDescent="0.15">
      <c r="A58" s="100" t="s">
        <v>147</v>
      </c>
      <c r="B58" s="231"/>
      <c r="C58" s="57">
        <f>IF(OR(ISBLANK('2. Collected Data'!G58),ISBLANK('2. Collected Data'!G158)),"",('2. Collected Data'!G158+'2. Collected Data'!G58)/2)</f>
        <v>6516.5</v>
      </c>
      <c r="D58" s="52">
        <f>IF(OR(ISBLANK('2. Collected Data'!H58),ISBLANK('2. Collected Data'!H158)),"",('2. Collected Data'!H158+'2. Collected Data'!H58)/2)</f>
        <v>3481</v>
      </c>
      <c r="E58" s="52">
        <f>IF(OR(ISBLANK('2. Collected Data'!I58),ISBLANK('2. Collected Data'!I158)),"",('2. Collected Data'!I158+'2. Collected Data'!I58)/2)</f>
        <v>275</v>
      </c>
      <c r="F58" s="52">
        <f>IF(OR(ISBLANK('2. Collected Data'!J58),ISBLANK('2. Collected Data'!J158)),"",('2. Collected Data'!J158+'2. Collected Data'!J58)/2)</f>
        <v>8</v>
      </c>
      <c r="G58" s="52">
        <f>IF(OR(ISBLANK('2. Collected Data'!K58),ISBLANK('2. Collected Data'!K158)),"",('2. Collected Data'!K158+'2. Collected Data'!K58)/2)</f>
        <v>0</v>
      </c>
      <c r="H58" s="52">
        <f>IF(OR(ISBLANK('2. Collected Data'!L58),ISBLANK('2. Collected Data'!L158)),"",('2. Collected Data'!L158+'2. Collected Data'!L58)/2)</f>
        <v>2</v>
      </c>
      <c r="I58" s="52">
        <f>IF(OR(ISBLANK('2. Collected Data'!M58),ISBLANK('2. Collected Data'!M158)),"",('2. Collected Data'!M158+'2. Collected Data'!M58)/2)</f>
        <v>275</v>
      </c>
      <c r="J58" s="52">
        <f>IF(OR(ISBLANK('2. Collected Data'!N58),ISBLANK('2. Collected Data'!N158)),"",('2. Collected Data'!N158+'2. Collected Data'!N58)/2)</f>
        <v>3</v>
      </c>
      <c r="K58" s="52">
        <f>IF(OR(ISBLANK('2. Collected Data'!O58),ISBLANK('2. Collected Data'!O158)),"",('2. Collected Data'!O158+'2. Collected Data'!O58)/2)</f>
        <v>275</v>
      </c>
      <c r="L58" s="52">
        <f>IF(OR(ISBLANK('2. Collected Data'!P58),ISBLANK('2. Collected Data'!P158)),"",('2. Collected Data'!P158+'2. Collected Data'!P58)/2)</f>
        <v>0</v>
      </c>
      <c r="M58" s="52">
        <f>IF(OR(ISBLANK('2. Collected Data'!Q58),ISBLANK('2. Collected Data'!Q158)),"",('2. Collected Data'!Q158+'2. Collected Data'!Q58)/2)</f>
        <v>1</v>
      </c>
      <c r="N58" s="52">
        <f>IF(OR(ISBLANK('2. Collected Data'!R58),ISBLANK('2. Collected Data'!R158)),"",('2. Collected Data'!R158+'2. Collected Data'!R58)/2)</f>
        <v>1</v>
      </c>
      <c r="O58" s="52">
        <f>IF(OR(ISBLANK('2. Collected Data'!S58),ISBLANK('2. Collected Data'!S158)),"",('2. Collected Data'!S158+'2. Collected Data'!S58)/2)</f>
        <v>0</v>
      </c>
      <c r="P58" s="52">
        <f>IF(OR(ISBLANK('2. Collected Data'!T58),ISBLANK('2. Collected Data'!T158)),"",('2. Collected Data'!T158+'2. Collected Data'!T58)/2)</f>
        <v>0</v>
      </c>
      <c r="Q58" s="52">
        <f>IF(OR(ISBLANK('2. Collected Data'!U58),ISBLANK('2. Collected Data'!U158)),"",('2. Collected Data'!U158+'2. Collected Data'!U58)/2)</f>
        <v>1</v>
      </c>
      <c r="R58" s="52">
        <f>IF(OR(ISBLANK('2. Collected Data'!V58),ISBLANK('2. Collected Data'!V158)),"",('2. Collected Data'!V158+'2. Collected Data'!V58)/2)</f>
        <v>0</v>
      </c>
      <c r="S58" s="52">
        <f>IF(OR(ISBLANK('2. Collected Data'!W58),ISBLANK('2. Collected Data'!W158)),"",('2. Collected Data'!W158+'2. Collected Data'!W58)/2)</f>
        <v>0</v>
      </c>
      <c r="T58" s="52">
        <f>IF(OR(ISBLANK('2. Collected Data'!X58),ISBLANK('2. Collected Data'!X158)),"",('2. Collected Data'!X158+'2. Collected Data'!X58)/2)</f>
        <v>0</v>
      </c>
      <c r="U58" s="52">
        <f>IF(OR(ISBLANK('2. Collected Data'!Y58),ISBLANK('2. Collected Data'!Y158)),"",('2. Collected Data'!Y158+'2. Collected Data'!Y58)/2)</f>
        <v>300</v>
      </c>
      <c r="V58" s="52">
        <f>IF(OR(ISBLANK('2. Collected Data'!Z58),ISBLANK('2. Collected Data'!Z158)),"",('2. Collected Data'!Z158+'2. Collected Data'!Z58)/2)</f>
        <v>25</v>
      </c>
      <c r="W58" s="245">
        <f>IF(OR(ISBLANK('2. Collected Data'!AA58),ISBLANK('2. Collected Data'!AA158)),"",('2. Collected Data'!AA158+'2. Collected Data'!AA58)/2)</f>
        <v>0.99</v>
      </c>
      <c r="X58" s="245">
        <f>IF(OR(ISBLANK('2. Collected Data'!AB58),ISBLANK('2. Collected Data'!AB158)),"",('2. Collected Data'!AB158+'2. Collected Data'!AB58)/2)</f>
        <v>0</v>
      </c>
      <c r="Y58" s="245">
        <f>IF(OR(ISBLANK('2. Collected Data'!AC58),ISBLANK('2. Collected Data'!AC158)),"",('2. Collected Data'!AC158+'2. Collected Data'!AC58)/2)</f>
        <v>0.01</v>
      </c>
      <c r="Z58" s="52">
        <f>IF(OR(ISBLANK('2. Collected Data'!AD58),ISBLANK('2. Collected Data'!AD158)),"",('2. Collected Data'!AD158+'2. Collected Data'!AD58)/2)</f>
        <v>64</v>
      </c>
      <c r="AA58" s="52">
        <f>IF(OR(ISBLANK('2. Collected Data'!AE58),ISBLANK('2. Collected Data'!AE158)),"",('2. Collected Data'!AE158+'2. Collected Data'!AE58)/2)</f>
        <v>128000</v>
      </c>
      <c r="AB58" s="52">
        <f>IF(OR(ISBLANK('2. Collected Data'!AF58),ISBLANK('2. Collected Data'!AF158)),"",('2. Collected Data'!AF158+'2. Collected Data'!AF58)/2)</f>
        <v>63</v>
      </c>
      <c r="AC58" s="95">
        <f>IF(OR(ISBLANK('2. Collected Data'!AG58),ISBLANK('2. Collected Data'!AG158)),"",('2. Collected Data'!AG158+'2. Collected Data'!AG58)/2)</f>
        <v>180000</v>
      </c>
      <c r="AD58" s="99"/>
      <c r="AE58" s="141">
        <f>IF(OR(ISBLANK('2. Collected Data'!AI58),ISBLANK('2. Collected Data'!AI158)),"",('2. Collected Data'!AI158+'2. Collected Data'!AI58)/2)</f>
        <v>99546</v>
      </c>
      <c r="AF58" s="52">
        <f>IF(OR(ISBLANK('2. Collected Data'!AJ58),ISBLANK('2. Collected Data'!AJ158)),"",('2. Collected Data'!AJ158+'2. Collected Data'!AJ58)/2)</f>
        <v>0</v>
      </c>
      <c r="AG58" s="52">
        <f>IF(OR(ISBLANK('2. Collected Data'!AK58),ISBLANK('2. Collected Data'!AK158)),"",('2. Collected Data'!AK158+'2. Collected Data'!AK58)/2)</f>
        <v>0</v>
      </c>
      <c r="AH58" s="52">
        <f>IF(OR(ISBLANK('2. Collected Data'!AL58),ISBLANK('2. Collected Data'!AL158)),"",('2. Collected Data'!AL158+'2. Collected Data'!AL58)/2)</f>
        <v>4963</v>
      </c>
      <c r="AI58" s="52" t="str">
        <f>IF(OR(ISBLANK('2. Collected Data'!AM58),ISBLANK('2. Collected Data'!AM158)),"",('2. Collected Data'!AM158+'2. Collected Data'!AM58)/2)</f>
        <v/>
      </c>
      <c r="AJ58" s="142"/>
      <c r="AK58" s="52">
        <f>IF(OR(ISBLANK('2. Collected Data'!AO58),ISBLANK('2. Collected Data'!AO158)),"",('2. Collected Data'!AO158+'2. Collected Data'!AO58)/2)</f>
        <v>1927003</v>
      </c>
      <c r="AL58" s="52">
        <f>IF(OR(ISBLANK('2. Collected Data'!AP58),ISBLANK('2. Collected Data'!AP158)),"",('2. Collected Data'!AP158+'2. Collected Data'!AP58)/2)</f>
        <v>0</v>
      </c>
      <c r="AM58" s="52" t="str">
        <f>IF(OR(ISBLANK('2. Collected Data'!AQ58),ISBLANK('2. Collected Data'!AQ158)),"",('2. Collected Data'!AQ158+'2. Collected Data'!AQ58)/2)</f>
        <v/>
      </c>
      <c r="AN58" s="52">
        <f>IF(OR(ISBLANK('2. Collected Data'!AR58),ISBLANK('2. Collected Data'!AR158)),"",('2. Collected Data'!AR158+'2. Collected Data'!AR58)/2)</f>
        <v>0</v>
      </c>
      <c r="AO58" s="52" t="str">
        <f>IF(OR(ISBLANK('2. Collected Data'!AS58),ISBLANK('2. Collected Data'!AS158)),"",('2. Collected Data'!AS158+'2. Collected Data'!AS58)/2)</f>
        <v/>
      </c>
      <c r="AP58" s="52" t="str">
        <f>IF(OR(ISBLANK('2. Collected Data'!AT58),ISBLANK('2. Collected Data'!AT158)),"",('2. Collected Data'!AT158+'2. Collected Data'!AT58)/2)</f>
        <v/>
      </c>
      <c r="AQ58" s="95">
        <f>IF(OR(ISBLANK('2. Collected Data'!AU58),ISBLANK('2. Collected Data'!AU158)),"",('2. Collected Data'!AU158+'2. Collected Data'!AU58)/2)</f>
        <v>111598</v>
      </c>
      <c r="AR58" s="99" t="e">
        <f>IF(OR(ISBLANK('2. Collected Data'!AV58),ISBLANK('2. Collected Data'!AV158)),"",('2. Collected Data'!AV158-'2. Collected Data'!AV58))</f>
        <v>#VALUE!</v>
      </c>
      <c r="AS58" s="245">
        <f>IF(OR(ISBLANK('2. Collected Data'!AW58),ISBLANK('2. Collected Data'!AW158)),"",('2. Collected Data'!AW158+'2. Collected Data'!AW58)/2)</f>
        <v>0.93</v>
      </c>
      <c r="AT58" s="245">
        <f>IF(OR(ISBLANK('2. Collected Data'!AX58),ISBLANK('2. Collected Data'!AX158)),"",('2. Collected Data'!AX158+'2. Collected Data'!AX58)/2)</f>
        <v>7.0000000000000007E-2</v>
      </c>
      <c r="AU58" s="55"/>
      <c r="AV58" s="102"/>
      <c r="AW58" s="99"/>
      <c r="AX58" s="87">
        <f>IF(OR(ISBLANK('2. Collected Data'!BB58),ISBLANK('2. Collected Data'!BB158)),"",('2. Collected Data'!BB158+'2. Collected Data'!BB58)/2)</f>
        <v>78.194999999999993</v>
      </c>
      <c r="AY58" s="83">
        <f>IF(OR(ISBLANK('2. Collected Data'!BC58),ISBLANK('2. Collected Data'!BC158)),"",('2. Collected Data'!BC158+'2. Collected Data'!BC58)/2)</f>
        <v>8693331.5</v>
      </c>
      <c r="AZ58" s="83">
        <f>IF(OR(ISBLANK('2. Collected Data'!BD58),ISBLANK('2. Collected Data'!BD158)),"",('2. Collected Data'!BD158+'2. Collected Data'!BD58)/2)</f>
        <v>9811122.5</v>
      </c>
      <c r="BA58" s="83">
        <f>IF(OR(ISBLANK('2. Collected Data'!BE58),ISBLANK('2. Collected Data'!BE158)),"",('2. Collected Data'!BE158+'2. Collected Data'!BE58)/2)</f>
        <v>7742214.5</v>
      </c>
      <c r="BB58" s="83">
        <f>IF(OR(ISBLANK('2. Collected Data'!BF58),ISBLANK('2. Collected Data'!BF158)),"",('2. Collected Data'!BF158+'2. Collected Data'!BF58)/2)</f>
        <v>26246669</v>
      </c>
      <c r="BC58" s="55"/>
      <c r="BD58" s="87">
        <f>IF(OR(ISBLANK('2. Collected Data'!BH58),ISBLANK('2. Collected Data'!BH158)),"",('2. Collected Data'!BH158+'2. Collected Data'!BH58)/2)</f>
        <v>78.849999999999994</v>
      </c>
      <c r="BE58" s="150"/>
      <c r="BF58" s="55"/>
    </row>
    <row r="59" spans="1:58" s="237" customFormat="1" ht="11.25" customHeight="1" x14ac:dyDescent="0.15">
      <c r="A59" s="100" t="s">
        <v>362</v>
      </c>
      <c r="B59" s="231"/>
      <c r="C59" s="57" t="str">
        <f>IF(OR(ISBLANK('2. Collected Data'!G59),ISBLANK('2. Collected Data'!G159)),"",('2. Collected Data'!G159+'2. Collected Data'!G59)/2)</f>
        <v/>
      </c>
      <c r="D59" s="52" t="str">
        <f>IF(OR(ISBLANK('2. Collected Data'!H59),ISBLANK('2. Collected Data'!H159)),"",('2. Collected Data'!H159+'2. Collected Data'!H59)/2)</f>
        <v/>
      </c>
      <c r="E59" s="52" t="str">
        <f>IF(OR(ISBLANK('2. Collected Data'!I59),ISBLANK('2. Collected Data'!I159)),"",('2. Collected Data'!I159+'2. Collected Data'!I59)/2)</f>
        <v/>
      </c>
      <c r="F59" s="52" t="str">
        <f>IF(OR(ISBLANK('2. Collected Data'!J59),ISBLANK('2. Collected Data'!J159)),"",('2. Collected Data'!J159+'2. Collected Data'!J59)/2)</f>
        <v/>
      </c>
      <c r="G59" s="52" t="str">
        <f>IF(OR(ISBLANK('2. Collected Data'!K59),ISBLANK('2. Collected Data'!K159)),"",('2. Collected Data'!K159+'2. Collected Data'!K59)/2)</f>
        <v/>
      </c>
      <c r="H59" s="52" t="str">
        <f>IF(OR(ISBLANK('2. Collected Data'!L59),ISBLANK('2. Collected Data'!L159)),"",('2. Collected Data'!L159+'2. Collected Data'!L59)/2)</f>
        <v/>
      </c>
      <c r="I59" s="52" t="str">
        <f>IF(OR(ISBLANK('2. Collected Data'!M59),ISBLANK('2. Collected Data'!M159)),"",('2. Collected Data'!M159+'2. Collected Data'!M59)/2)</f>
        <v/>
      </c>
      <c r="J59" s="52" t="str">
        <f>IF(OR(ISBLANK('2. Collected Data'!N59),ISBLANK('2. Collected Data'!N159)),"",('2. Collected Data'!N159+'2. Collected Data'!N59)/2)</f>
        <v/>
      </c>
      <c r="K59" s="52" t="str">
        <f>IF(OR(ISBLANK('2. Collected Data'!O59),ISBLANK('2. Collected Data'!O159)),"",('2. Collected Data'!O159+'2. Collected Data'!O59)/2)</f>
        <v/>
      </c>
      <c r="L59" s="52" t="str">
        <f>IF(OR(ISBLANK('2. Collected Data'!P59),ISBLANK('2. Collected Data'!P159)),"",('2. Collected Data'!P159+'2. Collected Data'!P59)/2)</f>
        <v/>
      </c>
      <c r="M59" s="52" t="str">
        <f>IF(OR(ISBLANK('2. Collected Data'!Q59),ISBLANK('2. Collected Data'!Q159)),"",('2. Collected Data'!Q159+'2. Collected Data'!Q59)/2)</f>
        <v/>
      </c>
      <c r="N59" s="52" t="str">
        <f>IF(OR(ISBLANK('2. Collected Data'!R59),ISBLANK('2. Collected Data'!R159)),"",('2. Collected Data'!R159+'2. Collected Data'!R59)/2)</f>
        <v/>
      </c>
      <c r="O59" s="52" t="str">
        <f>IF(OR(ISBLANK('2. Collected Data'!S59),ISBLANK('2. Collected Data'!S159)),"",('2. Collected Data'!S159+'2. Collected Data'!S59)/2)</f>
        <v/>
      </c>
      <c r="P59" s="52" t="str">
        <f>IF(OR(ISBLANK('2. Collected Data'!T59),ISBLANK('2. Collected Data'!T159)),"",('2. Collected Data'!T159+'2. Collected Data'!T59)/2)</f>
        <v/>
      </c>
      <c r="Q59" s="52" t="str">
        <f>IF(OR(ISBLANK('2. Collected Data'!U59),ISBLANK('2. Collected Data'!U159)),"",('2. Collected Data'!U159+'2. Collected Data'!U59)/2)</f>
        <v/>
      </c>
      <c r="R59" s="52" t="str">
        <f>IF(OR(ISBLANK('2. Collected Data'!V59),ISBLANK('2. Collected Data'!V159)),"",('2. Collected Data'!V159+'2. Collected Data'!V59)/2)</f>
        <v/>
      </c>
      <c r="S59" s="52" t="str">
        <f>IF(OR(ISBLANK('2. Collected Data'!W59),ISBLANK('2. Collected Data'!W159)),"",('2. Collected Data'!W159+'2. Collected Data'!W59)/2)</f>
        <v/>
      </c>
      <c r="T59" s="52" t="str">
        <f>IF(OR(ISBLANK('2. Collected Data'!X59),ISBLANK('2. Collected Data'!X159)),"",('2. Collected Data'!X159+'2. Collected Data'!X59)/2)</f>
        <v/>
      </c>
      <c r="U59" s="52" t="str">
        <f>IF(OR(ISBLANK('2. Collected Data'!Y59),ISBLANK('2. Collected Data'!Y159)),"",('2. Collected Data'!Y159+'2. Collected Data'!Y59)/2)</f>
        <v/>
      </c>
      <c r="V59" s="52" t="str">
        <f>IF(OR(ISBLANK('2. Collected Data'!Z59),ISBLANK('2. Collected Data'!Z159)),"",('2. Collected Data'!Z159+'2. Collected Data'!Z59)/2)</f>
        <v/>
      </c>
      <c r="W59" s="245" t="str">
        <f>IF(OR(ISBLANK('2. Collected Data'!AA59),ISBLANK('2. Collected Data'!AA159)),"",('2. Collected Data'!AA159+'2. Collected Data'!AA59)/2)</f>
        <v/>
      </c>
      <c r="X59" s="245" t="str">
        <f>IF(OR(ISBLANK('2. Collected Data'!AB59),ISBLANK('2. Collected Data'!AB159)),"",('2. Collected Data'!AB159+'2. Collected Data'!AB59)/2)</f>
        <v/>
      </c>
      <c r="Y59" s="245" t="str">
        <f>IF(OR(ISBLANK('2. Collected Data'!AC59),ISBLANK('2. Collected Data'!AC159)),"",('2. Collected Data'!AC159+'2. Collected Data'!AC59)/2)</f>
        <v/>
      </c>
      <c r="Z59" s="52" t="str">
        <f>IF(OR(ISBLANK('2. Collected Data'!AD59),ISBLANK('2. Collected Data'!AD159)),"",('2. Collected Data'!AD159+'2. Collected Data'!AD59)/2)</f>
        <v/>
      </c>
      <c r="AA59" s="52" t="str">
        <f>IF(OR(ISBLANK('2. Collected Data'!AE59),ISBLANK('2. Collected Data'!AE159)),"",('2. Collected Data'!AE159+'2. Collected Data'!AE59)/2)</f>
        <v/>
      </c>
      <c r="AB59" s="52" t="str">
        <f>IF(OR(ISBLANK('2. Collected Data'!AF59),ISBLANK('2. Collected Data'!AF159)),"",('2. Collected Data'!AF159+'2. Collected Data'!AF59)/2)</f>
        <v/>
      </c>
      <c r="AC59" s="95" t="str">
        <f>IF(OR(ISBLANK('2. Collected Data'!AG59),ISBLANK('2. Collected Data'!AG159)),"",('2. Collected Data'!AG159+'2. Collected Data'!AG59)/2)</f>
        <v/>
      </c>
      <c r="AD59" s="99"/>
      <c r="AE59" s="141" t="str">
        <f>IF(OR(ISBLANK('2. Collected Data'!AI59),ISBLANK('2. Collected Data'!AI159)),"",('2. Collected Data'!AI159+'2. Collected Data'!AI59)/2)</f>
        <v/>
      </c>
      <c r="AF59" s="52" t="str">
        <f>IF(OR(ISBLANK('2. Collected Data'!AJ59),ISBLANK('2. Collected Data'!AJ159)),"",('2. Collected Data'!AJ159+'2. Collected Data'!AJ59)/2)</f>
        <v/>
      </c>
      <c r="AG59" s="52" t="str">
        <f>IF(OR(ISBLANK('2. Collected Data'!AK59),ISBLANK('2. Collected Data'!AK159)),"",('2. Collected Data'!AK159+'2. Collected Data'!AK59)/2)</f>
        <v/>
      </c>
      <c r="AH59" s="52" t="str">
        <f>IF(OR(ISBLANK('2. Collected Data'!AL59),ISBLANK('2. Collected Data'!AL159)),"",('2. Collected Data'!AL159+'2. Collected Data'!AL59)/2)</f>
        <v/>
      </c>
      <c r="AI59" s="52" t="str">
        <f>IF(OR(ISBLANK('2. Collected Data'!AM59),ISBLANK('2. Collected Data'!AM159)),"",('2. Collected Data'!AM159+'2. Collected Data'!AM59)/2)</f>
        <v/>
      </c>
      <c r="AJ59" s="142"/>
      <c r="AK59" s="52" t="str">
        <f>IF(OR(ISBLANK('2. Collected Data'!AO59),ISBLANK('2. Collected Data'!AO159)),"",('2. Collected Data'!AO159+'2. Collected Data'!AO59)/2)</f>
        <v/>
      </c>
      <c r="AL59" s="52" t="str">
        <f>IF(OR(ISBLANK('2. Collected Data'!AP59),ISBLANK('2. Collected Data'!AP159)),"",('2. Collected Data'!AP159+'2. Collected Data'!AP59)/2)</f>
        <v/>
      </c>
      <c r="AM59" s="52" t="str">
        <f>IF(OR(ISBLANK('2. Collected Data'!AQ59),ISBLANK('2. Collected Data'!AQ159)),"",('2. Collected Data'!AQ159+'2. Collected Data'!AQ59)/2)</f>
        <v/>
      </c>
      <c r="AN59" s="52" t="str">
        <f>IF(OR(ISBLANK('2. Collected Data'!AR59),ISBLANK('2. Collected Data'!AR159)),"",('2. Collected Data'!AR159+'2. Collected Data'!AR59)/2)</f>
        <v/>
      </c>
      <c r="AO59" s="52" t="str">
        <f>IF(OR(ISBLANK('2. Collected Data'!AS59),ISBLANK('2. Collected Data'!AS159)),"",('2. Collected Data'!AS159+'2. Collected Data'!AS59)/2)</f>
        <v/>
      </c>
      <c r="AP59" s="52" t="str">
        <f>IF(OR(ISBLANK('2. Collected Data'!AT59),ISBLANK('2. Collected Data'!AT159)),"",('2. Collected Data'!AT159+'2. Collected Data'!AT59)/2)</f>
        <v/>
      </c>
      <c r="AQ59" s="95" t="str">
        <f>IF(OR(ISBLANK('2. Collected Data'!AU59),ISBLANK('2. Collected Data'!AU159)),"",('2. Collected Data'!AU159+'2. Collected Data'!AU59)/2)</f>
        <v/>
      </c>
      <c r="AR59" s="99" t="str">
        <f>IF(OR(ISBLANK('2. Collected Data'!AV59),ISBLANK('2. Collected Data'!AV159)),"",('2. Collected Data'!AV159-'2. Collected Data'!AV59))</f>
        <v/>
      </c>
      <c r="AS59" s="245" t="str">
        <f>IF(OR(ISBLANK('2. Collected Data'!AW59),ISBLANK('2. Collected Data'!AW159)),"",('2. Collected Data'!AW159+'2. Collected Data'!AW59)/2)</f>
        <v/>
      </c>
      <c r="AT59" s="245" t="str">
        <f>IF(OR(ISBLANK('2. Collected Data'!AX59),ISBLANK('2. Collected Data'!AX159)),"",('2. Collected Data'!AX159+'2. Collected Data'!AX59)/2)</f>
        <v/>
      </c>
      <c r="AU59" s="55"/>
      <c r="AV59" s="102"/>
      <c r="AW59" s="99"/>
      <c r="AX59" s="87" t="str">
        <f>IF(OR(ISBLANK('2. Collected Data'!BB59),ISBLANK('2. Collected Data'!BB159)),"",('2. Collected Data'!BB159+'2. Collected Data'!BB59)/2)</f>
        <v/>
      </c>
      <c r="AY59" s="83" t="str">
        <f>IF(OR(ISBLANK('2. Collected Data'!BC59),ISBLANK('2. Collected Data'!BC159)),"",('2. Collected Data'!BC159+'2. Collected Data'!BC59)/2)</f>
        <v/>
      </c>
      <c r="AZ59" s="83" t="str">
        <f>IF(OR(ISBLANK('2. Collected Data'!BD59),ISBLANK('2. Collected Data'!BD159)),"",('2. Collected Data'!BD159+'2. Collected Data'!BD59)/2)</f>
        <v/>
      </c>
      <c r="BA59" s="83" t="str">
        <f>IF(OR(ISBLANK('2. Collected Data'!BE59),ISBLANK('2. Collected Data'!BE159)),"",('2. Collected Data'!BE159+'2. Collected Data'!BE59)/2)</f>
        <v/>
      </c>
      <c r="BB59" s="83" t="str">
        <f>IF(OR(ISBLANK('2. Collected Data'!BF59),ISBLANK('2. Collected Data'!BF159)),"",('2. Collected Data'!BF159+'2. Collected Data'!BF59)/2)</f>
        <v/>
      </c>
      <c r="BC59" s="55"/>
      <c r="BD59" s="87" t="str">
        <f>IF(OR(ISBLANK('2. Collected Data'!BH59),ISBLANK('2. Collected Data'!BH159)),"",('2. Collected Data'!BH159+'2. Collected Data'!BH59)/2)</f>
        <v/>
      </c>
      <c r="BE59" s="150"/>
      <c r="BF59" s="55"/>
    </row>
    <row r="60" spans="1:58" s="56" customFormat="1" ht="11.25" customHeight="1" x14ac:dyDescent="0.15">
      <c r="A60" s="100" t="s">
        <v>148</v>
      </c>
      <c r="B60" s="231"/>
      <c r="C60" s="57">
        <f>IF(OR(ISBLANK('2. Collected Data'!G60),ISBLANK('2. Collected Data'!G160)),"",('2. Collected Data'!G160+'2. Collected Data'!G60)/2)</f>
        <v>18600</v>
      </c>
      <c r="D60" s="52">
        <f>IF(OR(ISBLANK('2. Collected Data'!H60),ISBLANK('2. Collected Data'!H160)),"",('2. Collected Data'!H160+'2. Collected Data'!H60)/2)</f>
        <v>7069</v>
      </c>
      <c r="E60" s="52">
        <f>IF(OR(ISBLANK('2. Collected Data'!I60),ISBLANK('2. Collected Data'!I160)),"",('2. Collected Data'!I160+'2. Collected Data'!I60)/2)</f>
        <v>500</v>
      </c>
      <c r="F60" s="52">
        <f>IF(OR(ISBLANK('2. Collected Data'!J60),ISBLANK('2. Collected Data'!J160)),"",('2. Collected Data'!J160+'2. Collected Data'!J60)/2)</f>
        <v>35</v>
      </c>
      <c r="G60" s="52">
        <f>IF(OR(ISBLANK('2. Collected Data'!K60),ISBLANK('2. Collected Data'!K160)),"",('2. Collected Data'!K160+'2. Collected Data'!K60)/2)</f>
        <v>20</v>
      </c>
      <c r="H60" s="52">
        <f>IF(OR(ISBLANK('2. Collected Data'!L60),ISBLANK('2. Collected Data'!L160)),"",('2. Collected Data'!L160+'2. Collected Data'!L60)/2)</f>
        <v>1</v>
      </c>
      <c r="I60" s="52">
        <f>IF(OR(ISBLANK('2. Collected Data'!M60),ISBLANK('2. Collected Data'!M160)),"",('2. Collected Data'!M160+'2. Collected Data'!M60)/2)</f>
        <v>129</v>
      </c>
      <c r="J60" s="52">
        <f>IF(OR(ISBLANK('2. Collected Data'!N60),ISBLANK('2. Collected Data'!N160)),"",('2. Collected Data'!N160+'2. Collected Data'!N60)/2)</f>
        <v>28</v>
      </c>
      <c r="K60" s="52">
        <f>IF(OR(ISBLANK('2. Collected Data'!O60),ISBLANK('2. Collected Data'!O160)),"",('2. Collected Data'!O160+'2. Collected Data'!O60)/2)</f>
        <v>350</v>
      </c>
      <c r="L60" s="52">
        <f>IF(OR(ISBLANK('2. Collected Data'!P60),ISBLANK('2. Collected Data'!P160)),"",('2. Collected Data'!P160+'2. Collected Data'!P60)/2)</f>
        <v>9</v>
      </c>
      <c r="M60" s="52">
        <f>IF(OR(ISBLANK('2. Collected Data'!Q60),ISBLANK('2. Collected Data'!Q160)),"",('2. Collected Data'!Q160+'2. Collected Data'!Q60)/2)</f>
        <v>0</v>
      </c>
      <c r="N60" s="52">
        <f>IF(OR(ISBLANK('2. Collected Data'!R60),ISBLANK('2. Collected Data'!R160)),"",('2. Collected Data'!R160+'2. Collected Data'!R60)/2)</f>
        <v>0</v>
      </c>
      <c r="O60" s="52">
        <f>IF(OR(ISBLANK('2. Collected Data'!S60),ISBLANK('2. Collected Data'!S160)),"",('2. Collected Data'!S160+'2. Collected Data'!S60)/2)</f>
        <v>0</v>
      </c>
      <c r="P60" s="52">
        <f>IF(OR(ISBLANK('2. Collected Data'!T60),ISBLANK('2. Collected Data'!T160)),"",('2. Collected Data'!T160+'2. Collected Data'!T60)/2)</f>
        <v>0</v>
      </c>
      <c r="Q60" s="52">
        <f>IF(OR(ISBLANK('2. Collected Data'!U60),ISBLANK('2. Collected Data'!U160)),"",('2. Collected Data'!U160+'2. Collected Data'!U60)/2)</f>
        <v>0</v>
      </c>
      <c r="R60" s="52">
        <f>IF(OR(ISBLANK('2. Collected Data'!V60),ISBLANK('2. Collected Data'!V160)),"",('2. Collected Data'!V160+'2. Collected Data'!V60)/2)</f>
        <v>0</v>
      </c>
      <c r="S60" s="52">
        <f>IF(OR(ISBLANK('2. Collected Data'!W60),ISBLANK('2. Collected Data'!W160)),"",('2. Collected Data'!W160+'2. Collected Data'!W60)/2)</f>
        <v>0</v>
      </c>
      <c r="T60" s="52">
        <f>IF(OR(ISBLANK('2. Collected Data'!X60),ISBLANK('2. Collected Data'!X160)),"",('2. Collected Data'!X160+'2. Collected Data'!X60)/2)</f>
        <v>0</v>
      </c>
      <c r="U60" s="52">
        <f>IF(OR(ISBLANK('2. Collected Data'!Y60),ISBLANK('2. Collected Data'!Y160)),"",('2. Collected Data'!Y160+'2. Collected Data'!Y60)/2)</f>
        <v>1110</v>
      </c>
      <c r="V60" s="52">
        <f>IF(OR(ISBLANK('2. Collected Data'!Z60),ISBLANK('2. Collected Data'!Z160)),"",('2. Collected Data'!Z160+'2. Collected Data'!Z60)/2)</f>
        <v>166</v>
      </c>
      <c r="W60" s="245">
        <f>IF(OR(ISBLANK('2. Collected Data'!AA60),ISBLANK('2. Collected Data'!AA160)),"",('2. Collected Data'!AA160+'2. Collected Data'!AA60)/2)</f>
        <v>1</v>
      </c>
      <c r="X60" s="245">
        <f>IF(OR(ISBLANK('2. Collected Data'!AB60),ISBLANK('2. Collected Data'!AB160)),"",('2. Collected Data'!AB160+'2. Collected Data'!AB60)/2)</f>
        <v>0</v>
      </c>
      <c r="Y60" s="245">
        <f>IF(OR(ISBLANK('2. Collected Data'!AC60),ISBLANK('2. Collected Data'!AC160)),"",('2. Collected Data'!AC160+'2. Collected Data'!AC60)/2)</f>
        <v>0</v>
      </c>
      <c r="Z60" s="52">
        <f>IF(OR(ISBLANK('2. Collected Data'!AD60),ISBLANK('2. Collected Data'!AD160)),"",('2. Collected Data'!AD160+'2. Collected Data'!AD60)/2)</f>
        <v>139</v>
      </c>
      <c r="AA60" s="52">
        <f>IF(OR(ISBLANK('2. Collected Data'!AE60),ISBLANK('2. Collected Data'!AE160)),"",('2. Collected Data'!AE160+'2. Collected Data'!AE60)/2)</f>
        <v>54000</v>
      </c>
      <c r="AB60" s="52">
        <f>IF(OR(ISBLANK('2. Collected Data'!AF60),ISBLANK('2. Collected Data'!AF160)),"",('2. Collected Data'!AF160+'2. Collected Data'!AF60)/2)</f>
        <v>127</v>
      </c>
      <c r="AC60" s="95">
        <f>IF(OR(ISBLANK('2. Collected Data'!AG60),ISBLANK('2. Collected Data'!AG160)),"",('2. Collected Data'!AG160+'2. Collected Data'!AG60)/2)</f>
        <v>1100000</v>
      </c>
      <c r="AD60" s="99"/>
      <c r="AE60" s="141">
        <f>IF(OR(ISBLANK('2. Collected Data'!AI60),ISBLANK('2. Collected Data'!AI160)),"",('2. Collected Data'!AI160+'2. Collected Data'!AI60)/2)</f>
        <v>47601.5</v>
      </c>
      <c r="AF60" s="52">
        <f>IF(OR(ISBLANK('2. Collected Data'!AJ60),ISBLANK('2. Collected Data'!AJ160)),"",('2. Collected Data'!AJ160+'2. Collected Data'!AJ60)/2)</f>
        <v>0</v>
      </c>
      <c r="AG60" s="52">
        <f>IF(OR(ISBLANK('2. Collected Data'!AK60),ISBLANK('2. Collected Data'!AK160)),"",('2. Collected Data'!AK160+'2. Collected Data'!AK60)/2)</f>
        <v>0</v>
      </c>
      <c r="AH60" s="52">
        <f>IF(OR(ISBLANK('2. Collected Data'!AL60),ISBLANK('2. Collected Data'!AL160)),"",('2. Collected Data'!AL160+'2. Collected Data'!AL60)/2)</f>
        <v>23061</v>
      </c>
      <c r="AI60" s="52">
        <f>IF(OR(ISBLANK('2. Collected Data'!AM60),ISBLANK('2. Collected Data'!AM160)),"",('2. Collected Data'!AM160+'2. Collected Data'!AM60)/2)</f>
        <v>60290.5</v>
      </c>
      <c r="AJ60" s="142"/>
      <c r="AK60" s="52">
        <f>IF(OR(ISBLANK('2. Collected Data'!AO60),ISBLANK('2. Collected Data'!AO160)),"",('2. Collected Data'!AO160+'2. Collected Data'!AO60)/2)</f>
        <v>876851</v>
      </c>
      <c r="AL60" s="52">
        <f>IF(OR(ISBLANK('2. Collected Data'!AP60),ISBLANK('2. Collected Data'!AP160)),"",('2. Collected Data'!AP160+'2. Collected Data'!AP60)/2)</f>
        <v>636076</v>
      </c>
      <c r="AM60" s="52">
        <f>IF(OR(ISBLANK('2. Collected Data'!AQ60),ISBLANK('2. Collected Data'!AQ160)),"",('2. Collected Data'!AQ160+'2. Collected Data'!AQ60)/2)</f>
        <v>423850</v>
      </c>
      <c r="AN60" s="52">
        <f>IF(OR(ISBLANK('2. Collected Data'!AR60),ISBLANK('2. Collected Data'!AR160)),"",('2. Collected Data'!AR160+'2. Collected Data'!AR60)/2)</f>
        <v>3404.5</v>
      </c>
      <c r="AO60" s="52">
        <f>IF(OR(ISBLANK('2. Collected Data'!AS60),ISBLANK('2. Collected Data'!AS160)),"",('2. Collected Data'!AS160+'2. Collected Data'!AS60)/2)</f>
        <v>0</v>
      </c>
      <c r="AP60" s="52">
        <f>IF(OR(ISBLANK('2. Collected Data'!AT60),ISBLANK('2. Collected Data'!AT160)),"",('2. Collected Data'!AT160+'2. Collected Data'!AT60)/2)</f>
        <v>0</v>
      </c>
      <c r="AQ60" s="95">
        <f>IF(OR(ISBLANK('2. Collected Data'!AU60),ISBLANK('2. Collected Data'!AU160)),"",('2. Collected Data'!AU160+'2. Collected Data'!AU60)/2)</f>
        <v>0</v>
      </c>
      <c r="AR60" s="99" t="str">
        <f>IF(OR(ISBLANK('2. Collected Data'!AV60),ISBLANK('2. Collected Data'!AV160)),"",('2. Collected Data'!AV160-'2. Collected Data'!AV60))</f>
        <v/>
      </c>
      <c r="AS60" s="245">
        <f>IF(OR(ISBLANK('2. Collected Data'!AW60),ISBLANK('2. Collected Data'!AW160)),"",('2. Collected Data'!AW160+'2. Collected Data'!AW60)/2)</f>
        <v>0.43500000000000005</v>
      </c>
      <c r="AT60" s="245">
        <f>IF(OR(ISBLANK('2. Collected Data'!AX60),ISBLANK('2. Collected Data'!AX160)),"",('2. Collected Data'!AX160+'2. Collected Data'!AX60)/2)</f>
        <v>0.56500000000000006</v>
      </c>
      <c r="AU60" s="55"/>
      <c r="AV60" s="102"/>
      <c r="AW60" s="99"/>
      <c r="AX60" s="87">
        <f>IF(OR(ISBLANK('2. Collected Data'!BB60),ISBLANK('2. Collected Data'!BB160)),"",('2. Collected Data'!BB160+'2. Collected Data'!BB60)/2)</f>
        <v>125</v>
      </c>
      <c r="AY60" s="83">
        <f>IF(OR(ISBLANK('2. Collected Data'!BC60),ISBLANK('2. Collected Data'!BC160)),"",('2. Collected Data'!BC160+'2. Collected Data'!BC60)/2)</f>
        <v>13947501.5</v>
      </c>
      <c r="AZ60" s="83">
        <f>IF(OR(ISBLANK('2. Collected Data'!BD60),ISBLANK('2. Collected Data'!BD160)),"",('2. Collected Data'!BD160+'2. Collected Data'!BD60)/2)</f>
        <v>12152943.5</v>
      </c>
      <c r="BA60" s="83">
        <f>IF(OR(ISBLANK('2. Collected Data'!BE60),ISBLANK('2. Collected Data'!BE160)),"",('2. Collected Data'!BE160+'2. Collected Data'!BE60)/2)</f>
        <v>9290961.5</v>
      </c>
      <c r="BB60" s="83">
        <f>IF(OR(ISBLANK('2. Collected Data'!BF60),ISBLANK('2. Collected Data'!BF160)),"",('2. Collected Data'!BF160+'2. Collected Data'!BF60)/2)</f>
        <v>37888988.5</v>
      </c>
      <c r="BC60" s="55"/>
      <c r="BD60" s="87">
        <f>IF(OR(ISBLANK('2. Collected Data'!BH60),ISBLANK('2. Collected Data'!BH160)),"",('2. Collected Data'!BH160+'2. Collected Data'!BH60)/2)</f>
        <v>124</v>
      </c>
      <c r="BE60" s="150"/>
      <c r="BF60" s="55"/>
    </row>
    <row r="61" spans="1:58" s="237" customFormat="1" ht="11.25" customHeight="1" x14ac:dyDescent="0.15">
      <c r="A61" s="100" t="s">
        <v>149</v>
      </c>
      <c r="B61" s="231"/>
      <c r="C61" s="76">
        <f>IF(OR(ISBLANK('2. Collected Data'!G61),ISBLANK('2. Collected Data'!G161)),"",('2. Collected Data'!G161+'2. Collected Data'!G61)/2)</f>
        <v>75000</v>
      </c>
      <c r="D61" s="78">
        <f>IF(OR(ISBLANK('2. Collected Data'!H61),ISBLANK('2. Collected Data'!H161)),"",('2. Collected Data'!H161+'2. Collected Data'!H61)/2)</f>
        <v>36000</v>
      </c>
      <c r="E61" s="78">
        <f>IF(OR(ISBLANK('2. Collected Data'!I61),ISBLANK('2. Collected Data'!I161)),"",('2. Collected Data'!I161+'2. Collected Data'!I61)/2)</f>
        <v>1195.5</v>
      </c>
      <c r="F61" s="78">
        <f>IF(OR(ISBLANK('2. Collected Data'!J61),ISBLANK('2. Collected Data'!J161)),"",('2. Collected Data'!J161+'2. Collected Data'!J61)/2)</f>
        <v>191.5</v>
      </c>
      <c r="G61" s="78">
        <f>IF(OR(ISBLANK('2. Collected Data'!K61),ISBLANK('2. Collected Data'!K161)),"",('2. Collected Data'!K161+'2. Collected Data'!K61)/2)</f>
        <v>29</v>
      </c>
      <c r="H61" s="78">
        <f>IF(OR(ISBLANK('2. Collected Data'!L61),ISBLANK('2. Collected Data'!L161)),"",('2. Collected Data'!L161+'2. Collected Data'!L61)/2)</f>
        <v>0</v>
      </c>
      <c r="I61" s="78">
        <f>IF(OR(ISBLANK('2. Collected Data'!M61),ISBLANK('2. Collected Data'!M161)),"",('2. Collected Data'!M161+'2. Collected Data'!M61)/2)</f>
        <v>10</v>
      </c>
      <c r="J61" s="78">
        <f>IF(OR(ISBLANK('2. Collected Data'!N61),ISBLANK('2. Collected Data'!N161)),"",('2. Collected Data'!N161+'2. Collected Data'!N61)/2)</f>
        <v>0</v>
      </c>
      <c r="K61" s="78">
        <f>IF(OR(ISBLANK('2. Collected Data'!O61),ISBLANK('2. Collected Data'!O161)),"",('2. Collected Data'!O161+'2. Collected Data'!O61)/2)</f>
        <v>73.5</v>
      </c>
      <c r="L61" s="78">
        <f>IF(OR(ISBLANK('2. Collected Data'!P61),ISBLANK('2. Collected Data'!P161)),"",('2. Collected Data'!P161+'2. Collected Data'!P61)/2)</f>
        <v>0</v>
      </c>
      <c r="M61" s="78" t="str">
        <f>IF(OR(ISBLANK('2. Collected Data'!Q61),ISBLANK('2. Collected Data'!Q161)),"",('2. Collected Data'!Q161+'2. Collected Data'!Q61)/2)</f>
        <v/>
      </c>
      <c r="N61" s="78" t="str">
        <f>IF(OR(ISBLANK('2. Collected Data'!R61),ISBLANK('2. Collected Data'!R161)),"",('2. Collected Data'!R161+'2. Collected Data'!R61)/2)</f>
        <v/>
      </c>
      <c r="O61" s="78" t="str">
        <f>IF(OR(ISBLANK('2. Collected Data'!S61),ISBLANK('2. Collected Data'!S161)),"",('2. Collected Data'!S161+'2. Collected Data'!S61)/2)</f>
        <v/>
      </c>
      <c r="P61" s="78" t="str">
        <f>IF(OR(ISBLANK('2. Collected Data'!T61),ISBLANK('2. Collected Data'!T161)),"",('2. Collected Data'!T161+'2. Collected Data'!T61)/2)</f>
        <v/>
      </c>
      <c r="Q61" s="78" t="str">
        <f>IF(OR(ISBLANK('2. Collected Data'!U61),ISBLANK('2. Collected Data'!U161)),"",('2. Collected Data'!U161+'2. Collected Data'!U61)/2)</f>
        <v/>
      </c>
      <c r="R61" s="78" t="str">
        <f>IF(OR(ISBLANK('2. Collected Data'!V61),ISBLANK('2. Collected Data'!V161)),"",('2. Collected Data'!V161+'2. Collected Data'!V61)/2)</f>
        <v/>
      </c>
      <c r="S61" s="78" t="str">
        <f>IF(OR(ISBLANK('2. Collected Data'!W61),ISBLANK('2. Collected Data'!W161)),"",('2. Collected Data'!W161+'2. Collected Data'!W61)/2)</f>
        <v/>
      </c>
      <c r="T61" s="78" t="str">
        <f>IF(OR(ISBLANK('2. Collected Data'!X61),ISBLANK('2. Collected Data'!X161)),"",('2. Collected Data'!X161+'2. Collected Data'!X61)/2)</f>
        <v/>
      </c>
      <c r="U61" s="78">
        <f>IF(OR(ISBLANK('2. Collected Data'!Y61),ISBLANK('2. Collected Data'!Y161)),"",('2. Collected Data'!Y161+'2. Collected Data'!Y61)/2)</f>
        <v>4500</v>
      </c>
      <c r="V61" s="78">
        <f>IF(OR(ISBLANK('2. Collected Data'!Z61),ISBLANK('2. Collected Data'!Z161)),"",('2. Collected Data'!Z161+'2. Collected Data'!Z61)/2)</f>
        <v>125</v>
      </c>
      <c r="W61" s="245">
        <f>IF(OR(ISBLANK('2. Collected Data'!AA61),ISBLANK('2. Collected Data'!AA161)),"",('2. Collected Data'!AA161+'2. Collected Data'!AA61)/2)</f>
        <v>1</v>
      </c>
      <c r="X61" s="245">
        <f>IF(OR(ISBLANK('2. Collected Data'!AB61),ISBLANK('2. Collected Data'!AB161)),"",('2. Collected Data'!AB161+'2. Collected Data'!AB61)/2)</f>
        <v>0</v>
      </c>
      <c r="Y61" s="245">
        <f>IF(OR(ISBLANK('2. Collected Data'!AC61),ISBLANK('2. Collected Data'!AC161)),"",('2. Collected Data'!AC161+'2. Collected Data'!AC61)/2)</f>
        <v>0</v>
      </c>
      <c r="Z61" s="78">
        <f>IF(OR(ISBLANK('2. Collected Data'!AD61),ISBLANK('2. Collected Data'!AD161)),"",('2. Collected Data'!AD161+'2. Collected Data'!AD61)/2)</f>
        <v>158</v>
      </c>
      <c r="AA61" s="78">
        <f>IF(OR(ISBLANK('2. Collected Data'!AE61),ISBLANK('2. Collected Data'!AE161)),"",('2. Collected Data'!AE161+'2. Collected Data'!AE61)/2)</f>
        <v>177000</v>
      </c>
      <c r="AB61" s="78">
        <f>IF(OR(ISBLANK('2. Collected Data'!AF61),ISBLANK('2. Collected Data'!AF161)),"",('2. Collected Data'!AF161+'2. Collected Data'!AF61)/2)</f>
        <v>93</v>
      </c>
      <c r="AC61" s="96">
        <f>IF(OR(ISBLANK('2. Collected Data'!AG61),ISBLANK('2. Collected Data'!AG161)),"",('2. Collected Data'!AG161+'2. Collected Data'!AG61)/2)</f>
        <v>705700</v>
      </c>
      <c r="AD61" s="100"/>
      <c r="AE61" s="144">
        <f>IF(OR(ISBLANK('2. Collected Data'!AI61),ISBLANK('2. Collected Data'!AI161)),"",('2. Collected Data'!AI161+'2. Collected Data'!AI61)/2)</f>
        <v>226608.5</v>
      </c>
      <c r="AF61" s="78">
        <f>IF(OR(ISBLANK('2. Collected Data'!AJ61),ISBLANK('2. Collected Data'!AJ161)),"",('2. Collected Data'!AJ161+'2. Collected Data'!AJ61)/2)</f>
        <v>256</v>
      </c>
      <c r="AG61" s="78" t="str">
        <f>IF(OR(ISBLANK('2. Collected Data'!AK61),ISBLANK('2. Collected Data'!AK161)),"",('2. Collected Data'!AK161+'2. Collected Data'!AK61)/2)</f>
        <v/>
      </c>
      <c r="AH61" s="78">
        <f>IF(OR(ISBLANK('2. Collected Data'!AL61),ISBLANK('2. Collected Data'!AL161)),"",('2. Collected Data'!AL161+'2. Collected Data'!AL61)/2)</f>
        <v>323394</v>
      </c>
      <c r="AI61" s="78" t="str">
        <f>IF(OR(ISBLANK('2. Collected Data'!AM61),ISBLANK('2. Collected Data'!AM161)),"",('2. Collected Data'!AM161+'2. Collected Data'!AM61)/2)</f>
        <v/>
      </c>
      <c r="AJ61" s="145"/>
      <c r="AK61" s="78">
        <f>IF(OR(ISBLANK('2. Collected Data'!AO61),ISBLANK('2. Collected Data'!AO161)),"",('2. Collected Data'!AO161+'2. Collected Data'!AO61)/2)</f>
        <v>603025.5</v>
      </c>
      <c r="AL61" s="78">
        <f>IF(OR(ISBLANK('2. Collected Data'!AP61),ISBLANK('2. Collected Data'!AP161)),"",('2. Collected Data'!AP161+'2. Collected Data'!AP61)/2)</f>
        <v>101521</v>
      </c>
      <c r="AM61" s="78" t="str">
        <f>IF(OR(ISBLANK('2. Collected Data'!AQ61),ISBLANK('2. Collected Data'!AQ161)),"",('2. Collected Data'!AQ161+'2. Collected Data'!AQ61)/2)</f>
        <v/>
      </c>
      <c r="AN61" s="78" t="str">
        <f>IF(OR(ISBLANK('2. Collected Data'!AR61),ISBLANK('2. Collected Data'!AR161)),"",('2. Collected Data'!AR161+'2. Collected Data'!AR61)/2)</f>
        <v/>
      </c>
      <c r="AO61" s="78" t="str">
        <f>IF(OR(ISBLANK('2. Collected Data'!AS61),ISBLANK('2. Collected Data'!AS161)),"",('2. Collected Data'!AS161+'2. Collected Data'!AS61)/2)</f>
        <v/>
      </c>
      <c r="AP61" s="78" t="str">
        <f>IF(OR(ISBLANK('2. Collected Data'!AT61),ISBLANK('2. Collected Data'!AT161)),"",('2. Collected Data'!AT161+'2. Collected Data'!AT61)/2)</f>
        <v/>
      </c>
      <c r="AQ61" s="96" t="str">
        <f>IF(OR(ISBLANK('2. Collected Data'!AU61),ISBLANK('2. Collected Data'!AU161)),"",('2. Collected Data'!AU161+'2. Collected Data'!AU61)/2)</f>
        <v/>
      </c>
      <c r="AR61" s="100" t="str">
        <f>IF(OR(ISBLANK('2. Collected Data'!AV61),ISBLANK('2. Collected Data'!AV161)),"",('2. Collected Data'!AV161-'2. Collected Data'!AV61))</f>
        <v/>
      </c>
      <c r="AS61" s="245">
        <f>IF(OR(ISBLANK('2. Collected Data'!AW61),ISBLANK('2. Collected Data'!AW161)),"",('2. Collected Data'!AW161+'2. Collected Data'!AW61)/2)</f>
        <v>0.85499999999999998</v>
      </c>
      <c r="AT61" s="245">
        <f>IF(OR(ISBLANK('2. Collected Data'!AX61),ISBLANK('2. Collected Data'!AX161)),"",('2. Collected Data'!AX161+'2. Collected Data'!AX61)/2)</f>
        <v>0.14500000000000002</v>
      </c>
      <c r="AU61" s="79"/>
      <c r="AV61" s="103"/>
      <c r="AW61" s="100"/>
      <c r="AX61" s="88">
        <f>IF(OR(ISBLANK('2. Collected Data'!BB61),ISBLANK('2. Collected Data'!BB161)),"",('2. Collected Data'!BB161+'2. Collected Data'!BB61)/2)</f>
        <v>80.080000000000013</v>
      </c>
      <c r="AY61" s="84" t="str">
        <f>IF(OR(ISBLANK('2. Collected Data'!BC61),ISBLANK('2. Collected Data'!BC161)),"",('2. Collected Data'!BC161+'2. Collected Data'!BC61)/2)</f>
        <v/>
      </c>
      <c r="AZ61" s="84" t="str">
        <f>IF(OR(ISBLANK('2. Collected Data'!BD61),ISBLANK('2. Collected Data'!BD161)),"",('2. Collected Data'!BD161+'2. Collected Data'!BD61)/2)</f>
        <v/>
      </c>
      <c r="BA61" s="84" t="str">
        <f>IF(OR(ISBLANK('2. Collected Data'!BE61),ISBLANK('2. Collected Data'!BE161)),"",('2. Collected Data'!BE161+'2. Collected Data'!BE61)/2)</f>
        <v/>
      </c>
      <c r="BB61" s="84">
        <f>IF(OR(ISBLANK('2. Collected Data'!BF61),ISBLANK('2. Collected Data'!BF161)),"",('2. Collected Data'!BF161+'2. Collected Data'!BF61)/2)</f>
        <v>54944348</v>
      </c>
      <c r="BC61" s="79"/>
      <c r="BD61" s="87" t="str">
        <f>IF(OR(ISBLANK('2. Collected Data'!BH61),ISBLANK('2. Collected Data'!BH161)),"",('2. Collected Data'!BH161+'2. Collected Data'!BH61)/2)</f>
        <v/>
      </c>
      <c r="BE61" s="161"/>
      <c r="BF61" s="79"/>
    </row>
    <row r="62" spans="1:58" s="237" customFormat="1" ht="11.25" customHeight="1" x14ac:dyDescent="0.15">
      <c r="A62" s="100" t="s">
        <v>75</v>
      </c>
      <c r="B62" s="232"/>
      <c r="C62" s="76">
        <f>IF(OR(ISBLANK('2. Collected Data'!G62),ISBLANK('2. Collected Data'!G162)),"",('2. Collected Data'!G162+'2. Collected Data'!G62)/2)</f>
        <v>34510.5</v>
      </c>
      <c r="D62" s="78">
        <f>IF(OR(ISBLANK('2. Collected Data'!H62),ISBLANK('2. Collected Data'!H162)),"",('2. Collected Data'!H162+'2. Collected Data'!H62)/2)</f>
        <v>11447.77</v>
      </c>
      <c r="E62" s="78">
        <f>IF(OR(ISBLANK('2. Collected Data'!I62),ISBLANK('2. Collected Data'!I162)),"",('2. Collected Data'!I162+'2. Collected Data'!I62)/2)</f>
        <v>0</v>
      </c>
      <c r="F62" s="78">
        <f>IF(OR(ISBLANK('2. Collected Data'!J62),ISBLANK('2. Collected Data'!J162)),"",('2. Collected Data'!J162+'2. Collected Data'!J62)/2)</f>
        <v>0</v>
      </c>
      <c r="G62" s="78">
        <f>IF(OR(ISBLANK('2. Collected Data'!K62),ISBLANK('2. Collected Data'!K162)),"",('2. Collected Data'!K162+'2. Collected Data'!K62)/2)</f>
        <v>0</v>
      </c>
      <c r="H62" s="78">
        <f>IF(OR(ISBLANK('2. Collected Data'!L62),ISBLANK('2. Collected Data'!L162)),"",('2. Collected Data'!L162+'2. Collected Data'!L62)/2)</f>
        <v>2</v>
      </c>
      <c r="I62" s="78">
        <f>IF(OR(ISBLANK('2. Collected Data'!M62),ISBLANK('2. Collected Data'!M162)),"",('2. Collected Data'!M162+'2. Collected Data'!M62)/2)</f>
        <v>0</v>
      </c>
      <c r="J62" s="78">
        <f>IF(OR(ISBLANK('2. Collected Data'!N62),ISBLANK('2. Collected Data'!N162)),"",('2. Collected Data'!N162+'2. Collected Data'!N62)/2)</f>
        <v>0</v>
      </c>
      <c r="K62" s="78">
        <f>IF(OR(ISBLANK('2. Collected Data'!O62),ISBLANK('2. Collected Data'!O162)),"",('2. Collected Data'!O162+'2. Collected Data'!O62)/2)</f>
        <v>0</v>
      </c>
      <c r="L62" s="78">
        <f>IF(OR(ISBLANK('2. Collected Data'!P62),ISBLANK('2. Collected Data'!P162)),"",('2. Collected Data'!P162+'2. Collected Data'!P62)/2)</f>
        <v>0</v>
      </c>
      <c r="M62" s="78">
        <f>IF(OR(ISBLANK('2. Collected Data'!Q62),ISBLANK('2. Collected Data'!Q162)),"",('2. Collected Data'!Q162+'2. Collected Data'!Q62)/2)</f>
        <v>2261.5</v>
      </c>
      <c r="N62" s="78">
        <f>IF(OR(ISBLANK('2. Collected Data'!R62),ISBLANK('2. Collected Data'!R162)),"",('2. Collected Data'!R162+'2. Collected Data'!R62)/2)</f>
        <v>564</v>
      </c>
      <c r="O62" s="78">
        <f>IF(OR(ISBLANK('2. Collected Data'!S62),ISBLANK('2. Collected Data'!S162)),"",('2. Collected Data'!S162+'2. Collected Data'!S62)/2)</f>
        <v>31</v>
      </c>
      <c r="P62" s="78">
        <f>IF(OR(ISBLANK('2. Collected Data'!T62),ISBLANK('2. Collected Data'!T162)),"",('2. Collected Data'!T162+'2. Collected Data'!T62)/2)</f>
        <v>0</v>
      </c>
      <c r="Q62" s="78">
        <f>IF(OR(ISBLANK('2. Collected Data'!U62),ISBLANK('2. Collected Data'!U162)),"",('2. Collected Data'!U162+'2. Collected Data'!U62)/2)</f>
        <v>3169</v>
      </c>
      <c r="R62" s="78">
        <f>IF(OR(ISBLANK('2. Collected Data'!V62),ISBLANK('2. Collected Data'!V162)),"",('2. Collected Data'!V162+'2. Collected Data'!V62)/2)</f>
        <v>713</v>
      </c>
      <c r="S62" s="78">
        <f>IF(OR(ISBLANK('2. Collected Data'!W62),ISBLANK('2. Collected Data'!W162)),"",('2. Collected Data'!W162+'2. Collected Data'!W62)/2)</f>
        <v>1242</v>
      </c>
      <c r="T62" s="78">
        <f>IF(OR(ISBLANK('2. Collected Data'!X62),ISBLANK('2. Collected Data'!X162)),"",('2. Collected Data'!X162+'2. Collected Data'!X62)/2)</f>
        <v>1.5</v>
      </c>
      <c r="U62" s="78">
        <f>IF(OR(ISBLANK('2. Collected Data'!Y62),ISBLANK('2. Collected Data'!Y162)),"",('2. Collected Data'!Y162+'2. Collected Data'!Y62)/2)</f>
        <v>0</v>
      </c>
      <c r="V62" s="78">
        <f>IF(OR(ISBLANK('2. Collected Data'!Z62),ISBLANK('2. Collected Data'!Z162)),"",('2. Collected Data'!Z162+'2. Collected Data'!Z62)/2)</f>
        <v>0</v>
      </c>
      <c r="W62" s="247">
        <f>IF(OR(ISBLANK('2. Collected Data'!AA62),ISBLANK('2. Collected Data'!AA162)),"",('2. Collected Data'!AA162+'2. Collected Data'!AA62)/2)</f>
        <v>0</v>
      </c>
      <c r="X62" s="247">
        <f>IF(OR(ISBLANK('2. Collected Data'!AB62),ISBLANK('2. Collected Data'!AB162)),"",('2. Collected Data'!AB162+'2. Collected Data'!AB62)/2)</f>
        <v>0</v>
      </c>
      <c r="Y62" s="247">
        <f>IF(OR(ISBLANK('2. Collected Data'!AC62),ISBLANK('2. Collected Data'!AC162)),"",('2. Collected Data'!AC162+'2. Collected Data'!AC62)/2)</f>
        <v>1</v>
      </c>
      <c r="Z62" s="78">
        <f>IF(OR(ISBLANK('2. Collected Data'!AD62),ISBLANK('2. Collected Data'!AD162)),"",('2. Collected Data'!AD162+'2. Collected Data'!AD62)/2)</f>
        <v>292</v>
      </c>
      <c r="AA62" s="78">
        <f>IF(OR(ISBLANK('2. Collected Data'!AE62),ISBLANK('2. Collected Data'!AE162)),"",('2. Collected Data'!AE162+'2. Collected Data'!AE62)/2)</f>
        <v>525456</v>
      </c>
      <c r="AB62" s="78" t="str">
        <f>IF(OR(ISBLANK('2. Collected Data'!AF62),ISBLANK('2. Collected Data'!AF162)),"",('2. Collected Data'!AF162+'2. Collected Data'!AF62)/2)</f>
        <v/>
      </c>
      <c r="AC62" s="96" t="str">
        <f>IF(OR(ISBLANK('2. Collected Data'!AG62),ISBLANK('2. Collected Data'!AG162)),"",('2. Collected Data'!AG162+'2. Collected Data'!AG62)/2)</f>
        <v/>
      </c>
      <c r="AD62" s="100"/>
      <c r="AE62" s="144">
        <f>IF(OR(ISBLANK('2. Collected Data'!AI62),ISBLANK('2. Collected Data'!AI162)),"",('2. Collected Data'!AI162+'2. Collected Data'!AI62)/2)</f>
        <v>393921.5</v>
      </c>
      <c r="AF62" s="78">
        <f>IF(OR(ISBLANK('2. Collected Data'!AJ62),ISBLANK('2. Collected Data'!AJ162)),"",('2. Collected Data'!AJ162+'2. Collected Data'!AJ62)/2)</f>
        <v>75</v>
      </c>
      <c r="AG62" s="78">
        <f>IF(OR(ISBLANK('2. Collected Data'!AK62),ISBLANK('2. Collected Data'!AK162)),"",('2. Collected Data'!AK162+'2. Collected Data'!AK62)/2)</f>
        <v>0</v>
      </c>
      <c r="AH62" s="78">
        <f>IF(OR(ISBLANK('2. Collected Data'!AL62),ISBLANK('2. Collected Data'!AL162)),"",('2. Collected Data'!AL162+'2. Collected Data'!AL62)/2)</f>
        <v>20238</v>
      </c>
      <c r="AI62" s="78" t="str">
        <f>IF(OR(ISBLANK('2. Collected Data'!AM62),ISBLANK('2. Collected Data'!AM162)),"",('2. Collected Data'!AM162+'2. Collected Data'!AM62)/2)</f>
        <v/>
      </c>
      <c r="AJ62" s="145"/>
      <c r="AK62" s="78">
        <f>IF(OR(ISBLANK('2. Collected Data'!AO62),ISBLANK('2. Collected Data'!AO162)),"",('2. Collected Data'!AO162+'2. Collected Data'!AO62)/2)</f>
        <v>3561274</v>
      </c>
      <c r="AL62" s="78">
        <f>IF(OR(ISBLANK('2. Collected Data'!AP62),ISBLANK('2. Collected Data'!AP162)),"",('2. Collected Data'!AP162+'2. Collected Data'!AP62)/2)</f>
        <v>81600</v>
      </c>
      <c r="AM62" s="78">
        <f>IF(OR(ISBLANK('2. Collected Data'!AQ62),ISBLANK('2. Collected Data'!AQ162)),"",('2. Collected Data'!AQ162+'2. Collected Data'!AQ62)/2)</f>
        <v>73135</v>
      </c>
      <c r="AN62" s="78">
        <f>IF(OR(ISBLANK('2. Collected Data'!AR62),ISBLANK('2. Collected Data'!AR162)),"",('2. Collected Data'!AR162+'2. Collected Data'!AR62)/2)</f>
        <v>0</v>
      </c>
      <c r="AO62" s="78" t="str">
        <f>IF(OR(ISBLANK('2. Collected Data'!AS62),ISBLANK('2. Collected Data'!AS162)),"",('2. Collected Data'!AS162+'2. Collected Data'!AS62)/2)</f>
        <v/>
      </c>
      <c r="AP62" s="78">
        <f>IF(OR(ISBLANK('2. Collected Data'!AT62),ISBLANK('2. Collected Data'!AT162)),"",('2. Collected Data'!AT162+'2. Collected Data'!AT62)/2)</f>
        <v>77043</v>
      </c>
      <c r="AQ62" s="96" t="str">
        <f>IF(OR(ISBLANK('2. Collected Data'!AU62),ISBLANK('2. Collected Data'!AU162)),"",('2. Collected Data'!AU162+'2. Collected Data'!AU62)/2)</f>
        <v/>
      </c>
      <c r="AR62" s="100" t="str">
        <f>IF(OR(ISBLANK('2. Collected Data'!AV62),ISBLANK('2. Collected Data'!AV162)),"",('2. Collected Data'!AV162-'2. Collected Data'!AV62))</f>
        <v/>
      </c>
      <c r="AS62" s="247">
        <f>IF(OR(ISBLANK('2. Collected Data'!AW62),ISBLANK('2. Collected Data'!AW162)),"",('2. Collected Data'!AW162+'2. Collected Data'!AW62)/2)</f>
        <v>0.93500000000000005</v>
      </c>
      <c r="AT62" s="247">
        <f>IF(OR(ISBLANK('2. Collected Data'!AX62),ISBLANK('2. Collected Data'!AX162)),"",('2. Collected Data'!AX162+'2. Collected Data'!AX62)/2)</f>
        <v>6.5000000000000002E-2</v>
      </c>
      <c r="AU62" s="79"/>
      <c r="AV62" s="103"/>
      <c r="AW62" s="100"/>
      <c r="AX62" s="88">
        <f>IF(OR(ISBLANK('2. Collected Data'!BB62),ISBLANK('2. Collected Data'!BB162)),"",('2. Collected Data'!BB162+'2. Collected Data'!BB62)/2)</f>
        <v>70.180000000000007</v>
      </c>
      <c r="AY62" s="84">
        <f>IF(OR(ISBLANK('2. Collected Data'!BC62),ISBLANK('2. Collected Data'!BC162)),"",('2. Collected Data'!BC162+'2. Collected Data'!BC62)/2)</f>
        <v>19542347.5</v>
      </c>
      <c r="AZ62" s="84">
        <f>IF(OR(ISBLANK('2. Collected Data'!BD62),ISBLANK('2. Collected Data'!BD162)),"",('2. Collected Data'!BD162+'2. Collected Data'!BD62)/2)</f>
        <v>22268993.5</v>
      </c>
      <c r="BA62" s="84">
        <f>IF(OR(ISBLANK('2. Collected Data'!BE62),ISBLANK('2. Collected Data'!BE162)),"",('2. Collected Data'!BE162+'2. Collected Data'!BE62)/2)</f>
        <v>31280063</v>
      </c>
      <c r="BB62" s="84">
        <f>IF(OR(ISBLANK('2. Collected Data'!BF62),ISBLANK('2. Collected Data'!BF162)),"",('2. Collected Data'!BF162+'2. Collected Data'!BF62)/2)</f>
        <v>73091404</v>
      </c>
      <c r="BC62" s="79"/>
      <c r="BD62" s="88">
        <f>IF(OR(ISBLANK('2. Collected Data'!BH62),ISBLANK('2. Collected Data'!BH162)),"",('2. Collected Data'!BH162+'2. Collected Data'!BH62)/2)</f>
        <v>70.044999999999987</v>
      </c>
      <c r="BE62" s="161"/>
      <c r="BF62" s="79"/>
    </row>
    <row r="63" spans="1:58" s="237" customFormat="1" ht="11.25" customHeight="1" x14ac:dyDescent="0.15">
      <c r="A63" s="100" t="s">
        <v>363</v>
      </c>
      <c r="B63" s="232"/>
      <c r="C63" s="76" t="str">
        <f>IF(OR(ISBLANK('2. Collected Data'!G63),ISBLANK('2. Collected Data'!G163)),"",('2. Collected Data'!G163+'2. Collected Data'!G63)/2)</f>
        <v/>
      </c>
      <c r="D63" s="78" t="str">
        <f>IF(OR(ISBLANK('2. Collected Data'!H63),ISBLANK('2. Collected Data'!H163)),"",('2. Collected Data'!H163+'2. Collected Data'!H63)/2)</f>
        <v/>
      </c>
      <c r="E63" s="78" t="str">
        <f>IF(OR(ISBLANK('2. Collected Data'!I63),ISBLANK('2. Collected Data'!I163)),"",('2. Collected Data'!I163+'2. Collected Data'!I63)/2)</f>
        <v/>
      </c>
      <c r="F63" s="78" t="str">
        <f>IF(OR(ISBLANK('2. Collected Data'!J63),ISBLANK('2. Collected Data'!J163)),"",('2. Collected Data'!J163+'2. Collected Data'!J63)/2)</f>
        <v/>
      </c>
      <c r="G63" s="78" t="str">
        <f>IF(OR(ISBLANK('2. Collected Data'!K63),ISBLANK('2. Collected Data'!K163)),"",('2. Collected Data'!K163+'2. Collected Data'!K63)/2)</f>
        <v/>
      </c>
      <c r="H63" s="78" t="str">
        <f>IF(OR(ISBLANK('2. Collected Data'!L63),ISBLANK('2. Collected Data'!L163)),"",('2. Collected Data'!L163+'2. Collected Data'!L63)/2)</f>
        <v/>
      </c>
      <c r="I63" s="78" t="str">
        <f>IF(OR(ISBLANK('2. Collected Data'!M63),ISBLANK('2. Collected Data'!M163)),"",('2. Collected Data'!M163+'2. Collected Data'!M63)/2)</f>
        <v/>
      </c>
      <c r="J63" s="78" t="str">
        <f>IF(OR(ISBLANK('2. Collected Data'!N63),ISBLANK('2. Collected Data'!N163)),"",('2. Collected Data'!N163+'2. Collected Data'!N63)/2)</f>
        <v/>
      </c>
      <c r="K63" s="78" t="str">
        <f>IF(OR(ISBLANK('2. Collected Data'!O63),ISBLANK('2. Collected Data'!O163)),"",('2. Collected Data'!O163+'2. Collected Data'!O63)/2)</f>
        <v/>
      </c>
      <c r="L63" s="78" t="str">
        <f>IF(OR(ISBLANK('2. Collected Data'!P63),ISBLANK('2. Collected Data'!P163)),"",('2. Collected Data'!P163+'2. Collected Data'!P63)/2)</f>
        <v/>
      </c>
      <c r="M63" s="78" t="str">
        <f>IF(OR(ISBLANK('2. Collected Data'!Q63),ISBLANK('2. Collected Data'!Q163)),"",('2. Collected Data'!Q163+'2. Collected Data'!Q63)/2)</f>
        <v/>
      </c>
      <c r="N63" s="78" t="str">
        <f>IF(OR(ISBLANK('2. Collected Data'!R63),ISBLANK('2. Collected Data'!R163)),"",('2. Collected Data'!R163+'2. Collected Data'!R63)/2)</f>
        <v/>
      </c>
      <c r="O63" s="78" t="str">
        <f>IF(OR(ISBLANK('2. Collected Data'!S63),ISBLANK('2. Collected Data'!S163)),"",('2. Collected Data'!S163+'2. Collected Data'!S63)/2)</f>
        <v/>
      </c>
      <c r="P63" s="78" t="str">
        <f>IF(OR(ISBLANK('2. Collected Data'!T63),ISBLANK('2. Collected Data'!T163)),"",('2. Collected Data'!T163+'2. Collected Data'!T63)/2)</f>
        <v/>
      </c>
      <c r="Q63" s="78" t="str">
        <f>IF(OR(ISBLANK('2. Collected Data'!U63),ISBLANK('2. Collected Data'!U163)),"",('2. Collected Data'!U163+'2. Collected Data'!U63)/2)</f>
        <v/>
      </c>
      <c r="R63" s="78" t="str">
        <f>IF(OR(ISBLANK('2. Collected Data'!V63),ISBLANK('2. Collected Data'!V163)),"",('2. Collected Data'!V163+'2. Collected Data'!V63)/2)</f>
        <v/>
      </c>
      <c r="S63" s="78" t="str">
        <f>IF(OR(ISBLANK('2. Collected Data'!W63),ISBLANK('2. Collected Data'!W163)),"",('2. Collected Data'!W163+'2. Collected Data'!W63)/2)</f>
        <v/>
      </c>
      <c r="T63" s="78" t="str">
        <f>IF(OR(ISBLANK('2. Collected Data'!X63),ISBLANK('2. Collected Data'!X163)),"",('2. Collected Data'!X163+'2. Collected Data'!X63)/2)</f>
        <v/>
      </c>
      <c r="U63" s="78" t="str">
        <f>IF(OR(ISBLANK('2. Collected Data'!Y63),ISBLANK('2. Collected Data'!Y163)),"",('2. Collected Data'!Y163+'2. Collected Data'!Y63)/2)</f>
        <v/>
      </c>
      <c r="V63" s="78" t="str">
        <f>IF(OR(ISBLANK('2. Collected Data'!Z63),ISBLANK('2. Collected Data'!Z163)),"",('2. Collected Data'!Z163+'2. Collected Data'!Z63)/2)</f>
        <v/>
      </c>
      <c r="W63" s="247" t="str">
        <f>IF(OR(ISBLANK('2. Collected Data'!AA63),ISBLANK('2. Collected Data'!AA163)),"",('2. Collected Data'!AA163+'2. Collected Data'!AA63)/2)</f>
        <v/>
      </c>
      <c r="X63" s="247" t="str">
        <f>IF(OR(ISBLANK('2. Collected Data'!AB63),ISBLANK('2. Collected Data'!AB163)),"",('2. Collected Data'!AB163+'2. Collected Data'!AB63)/2)</f>
        <v/>
      </c>
      <c r="Y63" s="247" t="str">
        <f>IF(OR(ISBLANK('2. Collected Data'!AC63),ISBLANK('2. Collected Data'!AC163)),"",('2. Collected Data'!AC163+'2. Collected Data'!AC63)/2)</f>
        <v/>
      </c>
      <c r="Z63" s="78" t="str">
        <f>IF(OR(ISBLANK('2. Collected Data'!AD63),ISBLANK('2. Collected Data'!AD163)),"",('2. Collected Data'!AD163+'2. Collected Data'!AD63)/2)</f>
        <v/>
      </c>
      <c r="AA63" s="78" t="str">
        <f>IF(OR(ISBLANK('2. Collected Data'!AE63),ISBLANK('2. Collected Data'!AE163)),"",('2. Collected Data'!AE163+'2. Collected Data'!AE63)/2)</f>
        <v/>
      </c>
      <c r="AB63" s="78" t="str">
        <f>IF(OR(ISBLANK('2. Collected Data'!AF63),ISBLANK('2. Collected Data'!AF163)),"",('2. Collected Data'!AF163+'2. Collected Data'!AF63)/2)</f>
        <v/>
      </c>
      <c r="AC63" s="96" t="str">
        <f>IF(OR(ISBLANK('2. Collected Data'!AG63),ISBLANK('2. Collected Data'!AG163)),"",('2. Collected Data'!AG163+'2. Collected Data'!AG63)/2)</f>
        <v/>
      </c>
      <c r="AD63" s="100"/>
      <c r="AE63" s="144" t="str">
        <f>IF(OR(ISBLANK('2. Collected Data'!AI63),ISBLANK('2. Collected Data'!AI163)),"",('2. Collected Data'!AI163+'2. Collected Data'!AI63)/2)</f>
        <v/>
      </c>
      <c r="AF63" s="78" t="str">
        <f>IF(OR(ISBLANK('2. Collected Data'!AJ63),ISBLANK('2. Collected Data'!AJ163)),"",('2. Collected Data'!AJ163+'2. Collected Data'!AJ63)/2)</f>
        <v/>
      </c>
      <c r="AG63" s="78" t="str">
        <f>IF(OR(ISBLANK('2. Collected Data'!AK63),ISBLANK('2. Collected Data'!AK163)),"",('2. Collected Data'!AK163+'2. Collected Data'!AK63)/2)</f>
        <v/>
      </c>
      <c r="AH63" s="78" t="str">
        <f>IF(OR(ISBLANK('2. Collected Data'!AL63),ISBLANK('2. Collected Data'!AL163)),"",('2. Collected Data'!AL163+'2. Collected Data'!AL63)/2)</f>
        <v/>
      </c>
      <c r="AI63" s="78" t="str">
        <f>IF(OR(ISBLANK('2. Collected Data'!AM63),ISBLANK('2. Collected Data'!AM163)),"",('2. Collected Data'!AM163+'2. Collected Data'!AM63)/2)</f>
        <v/>
      </c>
      <c r="AJ63" s="145"/>
      <c r="AK63" s="78" t="str">
        <f>IF(OR(ISBLANK('2. Collected Data'!AO63),ISBLANK('2. Collected Data'!AO163)),"",('2. Collected Data'!AO163+'2. Collected Data'!AO63)/2)</f>
        <v/>
      </c>
      <c r="AL63" s="78" t="str">
        <f>IF(OR(ISBLANK('2. Collected Data'!AP63),ISBLANK('2. Collected Data'!AP163)),"",('2. Collected Data'!AP163+'2. Collected Data'!AP63)/2)</f>
        <v/>
      </c>
      <c r="AM63" s="78" t="str">
        <f>IF(OR(ISBLANK('2. Collected Data'!AQ63),ISBLANK('2. Collected Data'!AQ163)),"",('2. Collected Data'!AQ163+'2. Collected Data'!AQ63)/2)</f>
        <v/>
      </c>
      <c r="AN63" s="78" t="str">
        <f>IF(OR(ISBLANK('2. Collected Data'!AR63),ISBLANK('2. Collected Data'!AR163)),"",('2. Collected Data'!AR163+'2. Collected Data'!AR63)/2)</f>
        <v/>
      </c>
      <c r="AO63" s="78" t="str">
        <f>IF(OR(ISBLANK('2. Collected Data'!AS63),ISBLANK('2. Collected Data'!AS163)),"",('2. Collected Data'!AS163+'2. Collected Data'!AS63)/2)</f>
        <v/>
      </c>
      <c r="AP63" s="78" t="str">
        <f>IF(OR(ISBLANK('2. Collected Data'!AT63),ISBLANK('2. Collected Data'!AT163)),"",('2. Collected Data'!AT163+'2. Collected Data'!AT63)/2)</f>
        <v/>
      </c>
      <c r="AQ63" s="96" t="str">
        <f>IF(OR(ISBLANK('2. Collected Data'!AU63),ISBLANK('2. Collected Data'!AU163)),"",('2. Collected Data'!AU163+'2. Collected Data'!AU63)/2)</f>
        <v/>
      </c>
      <c r="AR63" s="100" t="str">
        <f>IF(OR(ISBLANK('2. Collected Data'!AV63),ISBLANK('2. Collected Data'!AV163)),"",('2. Collected Data'!AV163-'2. Collected Data'!AV63))</f>
        <v/>
      </c>
      <c r="AS63" s="247" t="str">
        <f>IF(OR(ISBLANK('2. Collected Data'!AW63),ISBLANK('2. Collected Data'!AW163)),"",('2. Collected Data'!AW163+'2. Collected Data'!AW63)/2)</f>
        <v/>
      </c>
      <c r="AT63" s="247" t="str">
        <f>IF(OR(ISBLANK('2. Collected Data'!AX63),ISBLANK('2. Collected Data'!AX163)),"",('2. Collected Data'!AX163+'2. Collected Data'!AX63)/2)</f>
        <v/>
      </c>
      <c r="AU63" s="79"/>
      <c r="AV63" s="103"/>
      <c r="AW63" s="100"/>
      <c r="AX63" s="88" t="str">
        <f>IF(OR(ISBLANK('2. Collected Data'!BB63),ISBLANK('2. Collected Data'!BB163)),"",('2. Collected Data'!BB163+'2. Collected Data'!BB63)/2)</f>
        <v/>
      </c>
      <c r="AY63" s="84" t="str">
        <f>IF(OR(ISBLANK('2. Collected Data'!BC63),ISBLANK('2. Collected Data'!BC163)),"",('2. Collected Data'!BC163+'2. Collected Data'!BC63)/2)</f>
        <v/>
      </c>
      <c r="AZ63" s="84" t="str">
        <f>IF(OR(ISBLANK('2. Collected Data'!BD63),ISBLANK('2. Collected Data'!BD163)),"",('2. Collected Data'!BD163+'2. Collected Data'!BD63)/2)</f>
        <v/>
      </c>
      <c r="BA63" s="84" t="str">
        <f>IF(OR(ISBLANK('2. Collected Data'!BE63),ISBLANK('2. Collected Data'!BE163)),"",('2. Collected Data'!BE163+'2. Collected Data'!BE63)/2)</f>
        <v/>
      </c>
      <c r="BB63" s="84" t="str">
        <f>IF(OR(ISBLANK('2. Collected Data'!BF63),ISBLANK('2. Collected Data'!BF163)),"",('2. Collected Data'!BF163+'2. Collected Data'!BF63)/2)</f>
        <v/>
      </c>
      <c r="BC63" s="79"/>
      <c r="BD63" s="88" t="str">
        <f>IF(OR(ISBLANK('2. Collected Data'!BH63),ISBLANK('2. Collected Data'!BH163)),"",('2. Collected Data'!BH163+'2. Collected Data'!BH63)/2)</f>
        <v/>
      </c>
      <c r="BE63" s="161"/>
      <c r="BF63" s="79"/>
    </row>
    <row r="64" spans="1:58" s="56" customFormat="1" ht="11.25" customHeight="1" x14ac:dyDescent="0.15">
      <c r="A64" s="75"/>
      <c r="B64" s="77"/>
      <c r="C64" s="50"/>
      <c r="D64" s="50"/>
      <c r="E64" s="50"/>
      <c r="F64" s="50"/>
      <c r="G64" s="50"/>
      <c r="H64" s="50"/>
      <c r="I64" s="50"/>
      <c r="J64" s="50"/>
      <c r="K64" s="50"/>
      <c r="L64" s="50"/>
      <c r="M64" s="50"/>
      <c r="N64" s="50"/>
      <c r="O64" s="50"/>
      <c r="P64" s="50"/>
      <c r="Q64" s="50"/>
      <c r="R64" s="50"/>
      <c r="S64" s="50"/>
      <c r="T64" s="50"/>
      <c r="U64" s="50"/>
      <c r="V64" s="50"/>
      <c r="W64" s="244"/>
      <c r="X64" s="244"/>
      <c r="Y64" s="244"/>
      <c r="Z64" s="50"/>
      <c r="AA64" s="50"/>
      <c r="AB64" s="50"/>
      <c r="AC64" s="50"/>
      <c r="AD64" s="50"/>
      <c r="AE64" s="50"/>
      <c r="AF64" s="50"/>
      <c r="AG64" s="50"/>
      <c r="AH64" s="50"/>
      <c r="AI64" s="50"/>
      <c r="AJ64" s="50"/>
      <c r="AK64" s="50"/>
      <c r="AL64" s="50"/>
      <c r="AM64" s="50"/>
      <c r="AN64" s="50"/>
      <c r="AO64" s="50"/>
      <c r="AP64" s="50"/>
      <c r="AQ64" s="50"/>
      <c r="AR64" s="50"/>
      <c r="AS64" s="244"/>
      <c r="AT64" s="244"/>
      <c r="AU64" s="50"/>
      <c r="AV64" s="50"/>
      <c r="AW64" s="50"/>
      <c r="AX64" s="50"/>
      <c r="AY64" s="50"/>
      <c r="AZ64" s="50"/>
      <c r="BA64" s="50"/>
      <c r="BB64" s="50"/>
      <c r="BC64" s="50"/>
      <c r="BD64" s="50"/>
      <c r="BE64" s="50"/>
      <c r="BF64" s="50"/>
    </row>
    <row r="65" spans="1:58" s="56" customFormat="1" ht="11.25" customHeight="1" x14ac:dyDescent="0.15">
      <c r="A65" s="59"/>
      <c r="B65" s="61"/>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244"/>
      <c r="AT65" s="244"/>
      <c r="AU65" s="50"/>
      <c r="AV65" s="50"/>
      <c r="AW65" s="50"/>
      <c r="AX65" s="50"/>
      <c r="AY65" s="50"/>
      <c r="AZ65" s="50"/>
      <c r="BA65" s="50"/>
      <c r="BB65" s="50"/>
      <c r="BC65" s="50"/>
      <c r="BD65" s="50"/>
      <c r="BE65" s="50"/>
      <c r="BF65" s="50"/>
    </row>
    <row r="66" spans="1:58" s="56" customFormat="1" ht="11.25" customHeight="1" x14ac:dyDescent="0.15">
      <c r="A66" s="65" t="s">
        <v>251</v>
      </c>
      <c r="B66" s="64"/>
      <c r="C66" s="64"/>
      <c r="D66" s="64"/>
      <c r="E66" s="64"/>
      <c r="F66" s="64"/>
      <c r="G66" s="64"/>
      <c r="H66" s="64"/>
      <c r="I66" s="64"/>
      <c r="J66" s="64"/>
      <c r="K66" s="64"/>
      <c r="L66" s="64"/>
      <c r="M66" s="64"/>
      <c r="N66" s="64"/>
      <c r="O66" s="64"/>
      <c r="P66" s="64"/>
      <c r="Q66" s="64"/>
    </row>
    <row r="67" spans="1:58" s="56" customFormat="1" ht="11.25" customHeight="1" x14ac:dyDescent="0.15">
      <c r="A67" s="66" t="s">
        <v>250</v>
      </c>
      <c r="B67" s="64"/>
      <c r="C67" s="64"/>
      <c r="D67" s="64"/>
      <c r="E67" s="64"/>
      <c r="F67" s="64"/>
      <c r="G67" s="64"/>
      <c r="H67" s="64"/>
      <c r="I67" s="64"/>
      <c r="J67" s="64"/>
      <c r="K67" s="64"/>
      <c r="L67" s="64"/>
      <c r="M67" s="64"/>
      <c r="N67" s="64"/>
      <c r="O67" s="64"/>
      <c r="P67" s="64"/>
      <c r="Q67" s="64"/>
    </row>
    <row r="68" spans="1:58" s="32" customFormat="1" ht="11.25" customHeight="1" x14ac:dyDescent="0.2">
      <c r="A68" s="66" t="s">
        <v>252</v>
      </c>
      <c r="B68" s="31"/>
      <c r="C68" s="31"/>
      <c r="D68" s="31"/>
      <c r="E68" s="31"/>
      <c r="F68" s="31"/>
      <c r="G68" s="31"/>
      <c r="H68" s="31"/>
      <c r="I68" s="31"/>
      <c r="J68" s="31"/>
      <c r="K68" s="31"/>
      <c r="L68" s="31"/>
      <c r="M68" s="31"/>
      <c r="N68" s="31"/>
      <c r="O68" s="31"/>
      <c r="P68" s="31"/>
      <c r="Q68" s="31"/>
      <c r="AQ68" s="90"/>
    </row>
    <row r="69" spans="1:58" s="32" customFormat="1" ht="11.25" customHeight="1" x14ac:dyDescent="0.2">
      <c r="A69" s="66" t="s">
        <v>290</v>
      </c>
      <c r="B69" s="31"/>
      <c r="C69" s="31"/>
      <c r="D69" s="31"/>
      <c r="E69" s="31"/>
      <c r="F69" s="31"/>
      <c r="G69" s="31"/>
      <c r="H69" s="31"/>
      <c r="I69" s="31"/>
      <c r="J69" s="31"/>
      <c r="K69" s="31"/>
      <c r="L69" s="31"/>
      <c r="M69" s="31"/>
      <c r="N69" s="31"/>
      <c r="O69" s="31"/>
      <c r="P69" s="31"/>
      <c r="Q69" s="31"/>
      <c r="AQ69" s="90"/>
    </row>
    <row r="70" spans="1:58" s="32" customFormat="1" ht="11.25" customHeight="1" x14ac:dyDescent="0.2">
      <c r="A70" s="66" t="s">
        <v>289</v>
      </c>
      <c r="B70" s="31"/>
      <c r="C70" s="31"/>
      <c r="D70" s="31"/>
      <c r="E70" s="31"/>
      <c r="F70" s="31"/>
      <c r="G70" s="31"/>
      <c r="H70" s="31"/>
      <c r="I70" s="31"/>
      <c r="J70" s="31"/>
      <c r="K70" s="31"/>
      <c r="L70" s="31"/>
      <c r="M70" s="31"/>
      <c r="N70" s="31"/>
      <c r="O70" s="31"/>
      <c r="P70" s="31"/>
      <c r="Q70" s="31"/>
      <c r="AQ70" s="90"/>
    </row>
  </sheetData>
  <mergeCells count="21">
    <mergeCell ref="C8:D8"/>
    <mergeCell ref="E8:H8"/>
    <mergeCell ref="AE8:AK8"/>
    <mergeCell ref="AX8:BE8"/>
    <mergeCell ref="C9:D9"/>
    <mergeCell ref="U9:V9"/>
    <mergeCell ref="W9:Y9"/>
    <mergeCell ref="Z9:AA9"/>
    <mergeCell ref="AB9:AC9"/>
    <mergeCell ref="AD9:AD11"/>
    <mergeCell ref="BC9:BD9"/>
    <mergeCell ref="BE9:BE11"/>
    <mergeCell ref="BF9:BF10"/>
    <mergeCell ref="AJ10:AJ11"/>
    <mergeCell ref="AR10:AR11"/>
    <mergeCell ref="AE9:AJ9"/>
    <mergeCell ref="AK9:AR9"/>
    <mergeCell ref="AS9:AT9"/>
    <mergeCell ref="AU9:AV9"/>
    <mergeCell ref="AW9:AW11"/>
    <mergeCell ref="AX9:BB9"/>
  </mergeCells>
  <conditionalFormatting sqref="C64:BF65">
    <cfRule type="expression" dxfId="2" priority="1">
      <formula>C64&lt;0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1:BF70"/>
  <sheetViews>
    <sheetView showGridLines="0" zoomScaleNormal="100" workbookViewId="0">
      <pane xSplit="1" ySplit="10" topLeftCell="B11" activePane="bottomRight" state="frozen"/>
      <selection pane="topRight" activeCell="C1" sqref="C1"/>
      <selection pane="bottomLeft" activeCell="A8" sqref="A8"/>
      <selection pane="bottomRight" activeCell="A7" sqref="A7"/>
    </sheetView>
  </sheetViews>
  <sheetFormatPr defaultColWidth="14.42578125" defaultRowHeight="15.75" customHeight="1" x14ac:dyDescent="0.2"/>
  <cols>
    <col min="1" max="1" width="22.85546875" style="24" customWidth="1"/>
    <col min="2" max="2" width="17.5703125" style="24" customWidth="1"/>
    <col min="3" max="3" width="19.28515625" style="24" customWidth="1"/>
    <col min="4" max="5" width="17.5703125" style="24" customWidth="1"/>
    <col min="6" max="7" width="17.7109375" style="24" customWidth="1"/>
    <col min="8" max="8" width="14.42578125" style="24"/>
    <col min="9" max="9" width="14.42578125" style="91"/>
    <col min="10" max="16384" width="14.42578125" style="24"/>
  </cols>
  <sheetData>
    <row r="1" spans="1:58" ht="63" customHeight="1" x14ac:dyDescent="0.2">
      <c r="A1" s="22"/>
      <c r="E1" s="33"/>
    </row>
    <row r="2" spans="1:58" ht="9" customHeight="1" x14ac:dyDescent="0.2">
      <c r="A2" s="22"/>
    </row>
    <row r="3" spans="1:58" ht="4.5" hidden="1" customHeight="1" x14ac:dyDescent="0.2">
      <c r="A3" s="22"/>
    </row>
    <row r="4" spans="1:58" ht="4.5" hidden="1" customHeight="1" x14ac:dyDescent="0.2">
      <c r="A4" s="22"/>
    </row>
    <row r="5" spans="1:58" ht="15" customHeight="1" x14ac:dyDescent="0.2">
      <c r="A5" s="29" t="s">
        <v>1064</v>
      </c>
    </row>
    <row r="6" spans="1:58" s="32" customFormat="1" ht="12.75" x14ac:dyDescent="0.2">
      <c r="A6" s="36" t="s">
        <v>1063</v>
      </c>
      <c r="B6" s="31"/>
      <c r="C6" s="37"/>
      <c r="D6" s="37"/>
      <c r="E6" s="31"/>
      <c r="F6" s="31"/>
      <c r="G6" s="31"/>
      <c r="H6" s="31"/>
      <c r="I6" s="31"/>
      <c r="J6" s="31"/>
      <c r="K6" s="31"/>
      <c r="L6" s="31"/>
      <c r="M6" s="31"/>
      <c r="N6" s="31"/>
      <c r="O6" s="31"/>
      <c r="P6" s="31"/>
      <c r="Q6" s="31"/>
      <c r="AQ6" s="90"/>
    </row>
    <row r="7" spans="1:58" ht="15" customHeight="1" x14ac:dyDescent="0.2">
      <c r="A7" s="26" t="s">
        <v>150</v>
      </c>
    </row>
    <row r="8" spans="1:58" s="38" customFormat="1" ht="31.5" x14ac:dyDescent="0.25">
      <c r="A8" s="243" t="s">
        <v>1061</v>
      </c>
      <c r="B8" s="106" t="s">
        <v>248</v>
      </c>
      <c r="C8" s="369" t="s">
        <v>247</v>
      </c>
      <c r="D8" s="370"/>
      <c r="E8" s="373" t="s">
        <v>997</v>
      </c>
      <c r="F8" s="372"/>
      <c r="G8" s="372"/>
      <c r="H8" s="372"/>
      <c r="I8" s="233"/>
      <c r="J8" s="233"/>
      <c r="K8" s="233"/>
      <c r="L8" s="233"/>
      <c r="M8" s="233"/>
      <c r="N8" s="233"/>
      <c r="O8" s="233"/>
      <c r="P8" s="233"/>
      <c r="Q8" s="233"/>
      <c r="R8" s="233"/>
      <c r="S8" s="233"/>
      <c r="T8" s="233"/>
      <c r="U8" s="233"/>
      <c r="V8" s="233"/>
      <c r="W8" s="233"/>
      <c r="X8" s="233"/>
      <c r="Y8" s="233"/>
      <c r="Z8" s="233"/>
      <c r="AA8" s="233"/>
      <c r="AB8" s="233"/>
      <c r="AC8" s="233"/>
      <c r="AD8" s="108"/>
      <c r="AE8" s="373" t="s">
        <v>998</v>
      </c>
      <c r="AF8" s="374"/>
      <c r="AG8" s="374"/>
      <c r="AH8" s="374"/>
      <c r="AI8" s="374"/>
      <c r="AJ8" s="374"/>
      <c r="AK8" s="374"/>
      <c r="AL8" s="233"/>
      <c r="AM8" s="233"/>
      <c r="AN8" s="233"/>
      <c r="AO8" s="233"/>
      <c r="AP8" s="233"/>
      <c r="AQ8" s="109"/>
      <c r="AR8" s="233"/>
      <c r="AS8" s="233"/>
      <c r="AT8" s="233"/>
      <c r="AU8" s="233"/>
      <c r="AV8" s="233"/>
      <c r="AW8" s="108"/>
      <c r="AX8" s="371" t="s">
        <v>297</v>
      </c>
      <c r="AY8" s="372"/>
      <c r="AZ8" s="372"/>
      <c r="BA8" s="372"/>
      <c r="BB8" s="372"/>
      <c r="BC8" s="372"/>
      <c r="BD8" s="372"/>
      <c r="BE8" s="375"/>
      <c r="BF8" s="110" t="s">
        <v>292</v>
      </c>
    </row>
    <row r="9" spans="1:58" s="39" customFormat="1" ht="42.75" customHeight="1" x14ac:dyDescent="0.25">
      <c r="A9" s="240" t="s">
        <v>237</v>
      </c>
      <c r="B9" s="106" t="s">
        <v>246</v>
      </c>
      <c r="C9" s="363" t="s">
        <v>249</v>
      </c>
      <c r="D9" s="363"/>
      <c r="E9" s="112" t="s">
        <v>6</v>
      </c>
      <c r="F9" s="113"/>
      <c r="G9" s="113"/>
      <c r="H9" s="113"/>
      <c r="I9" s="113"/>
      <c r="J9" s="113"/>
      <c r="K9" s="113"/>
      <c r="L9" s="114"/>
      <c r="M9" s="115" t="s">
        <v>7</v>
      </c>
      <c r="N9" s="113"/>
      <c r="O9" s="113"/>
      <c r="P9" s="113"/>
      <c r="Q9" s="113"/>
      <c r="R9" s="113"/>
      <c r="S9" s="113"/>
      <c r="T9" s="114"/>
      <c r="U9" s="352" t="s">
        <v>8</v>
      </c>
      <c r="V9" s="353"/>
      <c r="W9" s="352" t="s">
        <v>9</v>
      </c>
      <c r="X9" s="353"/>
      <c r="Y9" s="364"/>
      <c r="Z9" s="352" t="s">
        <v>10</v>
      </c>
      <c r="AA9" s="364"/>
      <c r="AB9" s="352" t="s">
        <v>11</v>
      </c>
      <c r="AC9" s="353"/>
      <c r="AD9" s="350" t="s">
        <v>260</v>
      </c>
      <c r="AE9" s="358" t="s">
        <v>261</v>
      </c>
      <c r="AF9" s="358"/>
      <c r="AG9" s="358"/>
      <c r="AH9" s="358"/>
      <c r="AI9" s="358"/>
      <c r="AJ9" s="358"/>
      <c r="AK9" s="356" t="s">
        <v>277</v>
      </c>
      <c r="AL9" s="358"/>
      <c r="AM9" s="358"/>
      <c r="AN9" s="358"/>
      <c r="AO9" s="358"/>
      <c r="AP9" s="358"/>
      <c r="AQ9" s="358"/>
      <c r="AR9" s="358"/>
      <c r="AS9" s="356" t="s">
        <v>13</v>
      </c>
      <c r="AT9" s="358"/>
      <c r="AU9" s="352" t="s">
        <v>14</v>
      </c>
      <c r="AV9" s="353"/>
      <c r="AW9" s="354" t="s">
        <v>280</v>
      </c>
      <c r="AX9" s="379" t="s">
        <v>999</v>
      </c>
      <c r="AY9" s="357"/>
      <c r="AZ9" s="357"/>
      <c r="BA9" s="357"/>
      <c r="BB9" s="357"/>
      <c r="BC9" s="378" t="s">
        <v>1000</v>
      </c>
      <c r="BD9" s="353"/>
      <c r="BE9" s="350" t="s">
        <v>295</v>
      </c>
      <c r="BF9" s="342" t="s">
        <v>294</v>
      </c>
    </row>
    <row r="10" spans="1:58" s="40" customFormat="1" ht="94.5" x14ac:dyDescent="0.25">
      <c r="A10" s="116"/>
      <c r="B10" s="117" t="s">
        <v>125</v>
      </c>
      <c r="C10" s="118" t="s">
        <v>17</v>
      </c>
      <c r="D10" s="118" t="s">
        <v>18</v>
      </c>
      <c r="E10" s="119" t="s">
        <v>19</v>
      </c>
      <c r="F10" s="120" t="s">
        <v>20</v>
      </c>
      <c r="G10" s="120" t="s">
        <v>21</v>
      </c>
      <c r="H10" s="120" t="s">
        <v>22</v>
      </c>
      <c r="I10" s="120" t="s">
        <v>23</v>
      </c>
      <c r="J10" s="120" t="s">
        <v>24</v>
      </c>
      <c r="K10" s="120" t="s">
        <v>25</v>
      </c>
      <c r="L10" s="120" t="s">
        <v>26</v>
      </c>
      <c r="M10" s="120" t="s">
        <v>19</v>
      </c>
      <c r="N10" s="120" t="s">
        <v>20</v>
      </c>
      <c r="O10" s="120" t="s">
        <v>21</v>
      </c>
      <c r="P10" s="120" t="s">
        <v>22</v>
      </c>
      <c r="Q10" s="120" t="s">
        <v>23</v>
      </c>
      <c r="R10" s="120" t="s">
        <v>24</v>
      </c>
      <c r="S10" s="120" t="s">
        <v>25</v>
      </c>
      <c r="T10" s="120" t="s">
        <v>26</v>
      </c>
      <c r="U10" s="119" t="s">
        <v>345</v>
      </c>
      <c r="V10" s="121" t="s">
        <v>346</v>
      </c>
      <c r="W10" s="119" t="s">
        <v>257</v>
      </c>
      <c r="X10" s="120" t="s">
        <v>258</v>
      </c>
      <c r="Y10" s="120" t="s">
        <v>259</v>
      </c>
      <c r="Z10" s="120" t="s">
        <v>27</v>
      </c>
      <c r="AA10" s="120" t="s">
        <v>255</v>
      </c>
      <c r="AB10" s="120" t="s">
        <v>28</v>
      </c>
      <c r="AC10" s="122" t="s">
        <v>256</v>
      </c>
      <c r="AD10" s="342"/>
      <c r="AE10" s="136" t="s">
        <v>262</v>
      </c>
      <c r="AF10" s="137" t="s">
        <v>263</v>
      </c>
      <c r="AG10" s="137" t="s">
        <v>264</v>
      </c>
      <c r="AH10" s="137" t="s">
        <v>265</v>
      </c>
      <c r="AI10" s="137" t="s">
        <v>29</v>
      </c>
      <c r="AJ10" s="350" t="s">
        <v>12</v>
      </c>
      <c r="AK10" s="123" t="s">
        <v>30</v>
      </c>
      <c r="AL10" s="122" t="s">
        <v>31</v>
      </c>
      <c r="AM10" s="122" t="s">
        <v>32</v>
      </c>
      <c r="AN10" s="122" t="s">
        <v>33</v>
      </c>
      <c r="AO10" s="122" t="s">
        <v>34</v>
      </c>
      <c r="AP10" s="122" t="s">
        <v>35</v>
      </c>
      <c r="AQ10" s="121" t="s">
        <v>29</v>
      </c>
      <c r="AR10" s="350" t="s">
        <v>12</v>
      </c>
      <c r="AS10" s="124" t="s">
        <v>278</v>
      </c>
      <c r="AT10" s="122" t="s">
        <v>279</v>
      </c>
      <c r="AU10" s="120" t="s">
        <v>36</v>
      </c>
      <c r="AV10" s="122" t="s">
        <v>37</v>
      </c>
      <c r="AW10" s="355"/>
      <c r="AX10" s="121" t="s">
        <v>1001</v>
      </c>
      <c r="AY10" s="121" t="s">
        <v>343</v>
      </c>
      <c r="AZ10" s="122" t="s">
        <v>288</v>
      </c>
      <c r="BA10" s="122" t="s">
        <v>291</v>
      </c>
      <c r="BB10" s="121" t="s">
        <v>344</v>
      </c>
      <c r="BC10" s="122" t="s">
        <v>300</v>
      </c>
      <c r="BD10" s="122" t="s">
        <v>299</v>
      </c>
      <c r="BE10" s="342"/>
      <c r="BF10" s="343"/>
    </row>
    <row r="11" spans="1:58" s="41" customFormat="1" ht="12.75" x14ac:dyDescent="0.25">
      <c r="A11" s="253"/>
      <c r="B11" s="254" t="s">
        <v>126</v>
      </c>
      <c r="C11" s="255" t="s">
        <v>127</v>
      </c>
      <c r="D11" s="256" t="s">
        <v>127</v>
      </c>
      <c r="E11" s="256" t="s">
        <v>128</v>
      </c>
      <c r="F11" s="256" t="s">
        <v>128</v>
      </c>
      <c r="G11" s="256" t="s">
        <v>128</v>
      </c>
      <c r="H11" s="256" t="s">
        <v>128</v>
      </c>
      <c r="I11" s="256" t="s">
        <v>128</v>
      </c>
      <c r="J11" s="256" t="s">
        <v>128</v>
      </c>
      <c r="K11" s="256" t="s">
        <v>128</v>
      </c>
      <c r="L11" s="256" t="s">
        <v>128</v>
      </c>
      <c r="M11" s="256" t="s">
        <v>128</v>
      </c>
      <c r="N11" s="256" t="s">
        <v>128</v>
      </c>
      <c r="O11" s="256" t="s">
        <v>128</v>
      </c>
      <c r="P11" s="256" t="s">
        <v>128</v>
      </c>
      <c r="Q11" s="256" t="s">
        <v>128</v>
      </c>
      <c r="R11" s="256" t="s">
        <v>128</v>
      </c>
      <c r="S11" s="256" t="s">
        <v>128</v>
      </c>
      <c r="T11" s="256" t="s">
        <v>128</v>
      </c>
      <c r="U11" s="256" t="s">
        <v>128</v>
      </c>
      <c r="V11" s="256" t="s">
        <v>128</v>
      </c>
      <c r="W11" s="256" t="s">
        <v>253</v>
      </c>
      <c r="X11" s="256" t="s">
        <v>253</v>
      </c>
      <c r="Y11" s="256" t="s">
        <v>253</v>
      </c>
      <c r="Z11" s="256" t="s">
        <v>128</v>
      </c>
      <c r="AA11" s="256" t="s">
        <v>129</v>
      </c>
      <c r="AB11" s="256" t="s">
        <v>128</v>
      </c>
      <c r="AC11" s="257" t="s">
        <v>254</v>
      </c>
      <c r="AD11" s="342"/>
      <c r="AE11" s="258" t="s">
        <v>129</v>
      </c>
      <c r="AF11" s="257" t="s">
        <v>129</v>
      </c>
      <c r="AG11" s="257" t="s">
        <v>129</v>
      </c>
      <c r="AH11" s="257" t="s">
        <v>129</v>
      </c>
      <c r="AI11" s="257" t="s">
        <v>129</v>
      </c>
      <c r="AJ11" s="342"/>
      <c r="AK11" s="259" t="s">
        <v>254</v>
      </c>
      <c r="AL11" s="257" t="s">
        <v>254</v>
      </c>
      <c r="AM11" s="257" t="s">
        <v>254</v>
      </c>
      <c r="AN11" s="257" t="s">
        <v>254</v>
      </c>
      <c r="AO11" s="257" t="s">
        <v>254</v>
      </c>
      <c r="AP11" s="257" t="s">
        <v>254</v>
      </c>
      <c r="AQ11" s="257" t="s">
        <v>254</v>
      </c>
      <c r="AR11" s="342"/>
      <c r="AS11" s="260" t="s">
        <v>253</v>
      </c>
      <c r="AT11" s="257" t="s">
        <v>253</v>
      </c>
      <c r="AU11" s="256"/>
      <c r="AV11" s="257"/>
      <c r="AW11" s="355"/>
      <c r="AX11" s="257" t="s">
        <v>287</v>
      </c>
      <c r="AY11" s="257" t="s">
        <v>130</v>
      </c>
      <c r="AZ11" s="257" t="s">
        <v>130</v>
      </c>
      <c r="BA11" s="257" t="s">
        <v>130</v>
      </c>
      <c r="BB11" s="257" t="s">
        <v>130</v>
      </c>
      <c r="BC11" s="257"/>
      <c r="BD11" s="257" t="s">
        <v>130</v>
      </c>
      <c r="BE11" s="342"/>
      <c r="BF11" s="261"/>
    </row>
    <row r="12" spans="1:58" s="32" customFormat="1" ht="11.25" customHeight="1" x14ac:dyDescent="0.2">
      <c r="A12" s="262"/>
      <c r="B12" s="263"/>
      <c r="C12" s="264"/>
      <c r="D12" s="265"/>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7"/>
      <c r="AD12" s="98"/>
      <c r="AE12" s="268"/>
      <c r="AF12" s="266"/>
      <c r="AG12" s="266"/>
      <c r="AH12" s="266"/>
      <c r="AI12" s="266"/>
      <c r="AJ12" s="269"/>
      <c r="AK12" s="266"/>
      <c r="AL12" s="266"/>
      <c r="AM12" s="266"/>
      <c r="AN12" s="266"/>
      <c r="AO12" s="266"/>
      <c r="AP12" s="266"/>
      <c r="AQ12" s="267"/>
      <c r="AR12" s="98"/>
      <c r="AS12" s="266"/>
      <c r="AT12" s="266"/>
      <c r="AU12" s="266"/>
      <c r="AV12" s="267"/>
      <c r="AW12" s="98"/>
      <c r="AX12" s="266"/>
      <c r="AY12" s="266"/>
      <c r="AZ12" s="266"/>
      <c r="BA12" s="266"/>
      <c r="BB12" s="266"/>
      <c r="BC12" s="270"/>
      <c r="BD12" s="266"/>
      <c r="BE12" s="271"/>
      <c r="BF12" s="272"/>
    </row>
    <row r="13" spans="1:58" s="56" customFormat="1" ht="11.25" customHeight="1" x14ac:dyDescent="0.15">
      <c r="A13" s="242" t="s">
        <v>348</v>
      </c>
      <c r="B13" s="230"/>
      <c r="C13" s="50" t="str">
        <f>IF(OR(ISBLANK('2. Collected Data'!G13),ISBLANK('2. Collected Data'!G113)),"",('2. Collected Data'!G13-'2. Collected Data'!G113))</f>
        <v/>
      </c>
      <c r="D13" s="45" t="str">
        <f>IF(OR(ISBLANK('2. Collected Data'!H13),ISBLANK('2. Collected Data'!H113)),"",('2. Collected Data'!H13-'2. Collected Data'!H113))</f>
        <v/>
      </c>
      <c r="E13" s="52" t="str">
        <f>IF(OR(ISBLANK('2. Collected Data'!I13),ISBLANK('2. Collected Data'!I113)),"",('2. Collected Data'!I13-'2. Collected Data'!I113))</f>
        <v/>
      </c>
      <c r="F13" s="52" t="str">
        <f>IF(OR(ISBLANK('2. Collected Data'!J13),ISBLANK('2. Collected Data'!J113)),"",('2. Collected Data'!J13-'2. Collected Data'!J113))</f>
        <v/>
      </c>
      <c r="G13" s="52" t="str">
        <f>IF(OR(ISBLANK('2. Collected Data'!K13),ISBLANK('2. Collected Data'!K113)),"",('2. Collected Data'!K13-'2. Collected Data'!K113))</f>
        <v/>
      </c>
      <c r="H13" s="52" t="str">
        <f>IF(OR(ISBLANK('2. Collected Data'!L13),ISBLANK('2. Collected Data'!L113)),"",('2. Collected Data'!L13-'2. Collected Data'!L113))</f>
        <v/>
      </c>
      <c r="I13" s="52" t="str">
        <f>IF(OR(ISBLANK('2. Collected Data'!M13),ISBLANK('2. Collected Data'!M113)),"",('2. Collected Data'!M13-'2. Collected Data'!M113))</f>
        <v/>
      </c>
      <c r="J13" s="52" t="str">
        <f>IF(OR(ISBLANK('2. Collected Data'!N13),ISBLANK('2. Collected Data'!N113)),"",('2. Collected Data'!N13-'2. Collected Data'!N113))</f>
        <v/>
      </c>
      <c r="K13" s="52" t="str">
        <f>IF(OR(ISBLANK('2. Collected Data'!O13),ISBLANK('2. Collected Data'!O113)),"",('2. Collected Data'!O13-'2. Collected Data'!O113))</f>
        <v/>
      </c>
      <c r="L13" s="52" t="str">
        <f>IF(OR(ISBLANK('2. Collected Data'!P13),ISBLANK('2. Collected Data'!P113)),"",('2. Collected Data'!P13-'2. Collected Data'!P113))</f>
        <v/>
      </c>
      <c r="M13" s="52" t="str">
        <f>IF(OR(ISBLANK('2. Collected Data'!Q13),ISBLANK('2. Collected Data'!Q113)),"",('2. Collected Data'!Q13-'2. Collected Data'!Q113))</f>
        <v/>
      </c>
      <c r="N13" s="52" t="str">
        <f>IF(OR(ISBLANK('2. Collected Data'!R13),ISBLANK('2. Collected Data'!R113)),"",('2. Collected Data'!R13-'2. Collected Data'!R113))</f>
        <v/>
      </c>
      <c r="O13" s="52" t="str">
        <f>IF(OR(ISBLANK('2. Collected Data'!S13),ISBLANK('2. Collected Data'!S113)),"",('2. Collected Data'!S13-'2. Collected Data'!S113))</f>
        <v/>
      </c>
      <c r="P13" s="52" t="str">
        <f>IF(OR(ISBLANK('2. Collected Data'!T13),ISBLANK('2. Collected Data'!T113)),"",('2. Collected Data'!T13-'2. Collected Data'!T113))</f>
        <v/>
      </c>
      <c r="Q13" s="52" t="str">
        <f>IF(OR(ISBLANK('2. Collected Data'!U13),ISBLANK('2. Collected Data'!U113)),"",('2. Collected Data'!U13-'2. Collected Data'!U113))</f>
        <v/>
      </c>
      <c r="R13" s="52" t="str">
        <f>IF(OR(ISBLANK('2. Collected Data'!V13),ISBLANK('2. Collected Data'!V113)),"",('2. Collected Data'!V13-'2. Collected Data'!V113))</f>
        <v/>
      </c>
      <c r="S13" s="52" t="str">
        <f>IF(OR(ISBLANK('2. Collected Data'!W13),ISBLANK('2. Collected Data'!W113)),"",('2. Collected Data'!W13-'2. Collected Data'!W113))</f>
        <v/>
      </c>
      <c r="T13" s="52" t="str">
        <f>IF(OR(ISBLANK('2. Collected Data'!X13),ISBLANK('2. Collected Data'!X113)),"",('2. Collected Data'!X13-'2. Collected Data'!X113))</f>
        <v/>
      </c>
      <c r="U13" s="52" t="str">
        <f>IF(OR(ISBLANK('2. Collected Data'!Y13),ISBLANK('2. Collected Data'!Y113)),"",('2. Collected Data'!Y13-'2. Collected Data'!Y113))</f>
        <v/>
      </c>
      <c r="V13" s="52" t="str">
        <f>IF(OR(ISBLANK('2. Collected Data'!Z13),ISBLANK('2. Collected Data'!Z113)),"",('2. Collected Data'!Z13-'2. Collected Data'!Z113))</f>
        <v/>
      </c>
      <c r="W13" s="89" t="str">
        <f>IF(OR(ISBLANK('2. Collected Data'!AA13),ISBLANK('2. Collected Data'!AA113)),"",('2. Collected Data'!AA13-'2. Collected Data'!AA113))</f>
        <v/>
      </c>
      <c r="X13" s="89" t="str">
        <f>IF(OR(ISBLANK('2. Collected Data'!AB13),ISBLANK('2. Collected Data'!AB113)),"",('2. Collected Data'!AB13-'2. Collected Data'!AB113))</f>
        <v/>
      </c>
      <c r="Y13" s="89" t="str">
        <f>IF(OR(ISBLANK('2. Collected Data'!AC13),ISBLANK('2. Collected Data'!AC113)),"",('2. Collected Data'!AC13-'2. Collected Data'!AC113))</f>
        <v/>
      </c>
      <c r="Z13" s="52" t="str">
        <f>IF(OR(ISBLANK('2. Collected Data'!AD13),ISBLANK('2. Collected Data'!AD113)),"",('2. Collected Data'!AD13-'2. Collected Data'!AD113))</f>
        <v/>
      </c>
      <c r="AA13" s="52" t="str">
        <f>IF(OR(ISBLANK('2. Collected Data'!AE13),ISBLANK('2. Collected Data'!AE113)),"",('2. Collected Data'!AE13-'2. Collected Data'!AE113))</f>
        <v/>
      </c>
      <c r="AB13" s="52" t="str">
        <f>IF(OR(ISBLANK('2. Collected Data'!AF13),ISBLANK('2. Collected Data'!AF113)),"",('2. Collected Data'!AF13-'2. Collected Data'!AF113))</f>
        <v/>
      </c>
      <c r="AC13" s="95" t="str">
        <f>IF(OR(ISBLANK('2. Collected Data'!AG13),ISBLANK('2. Collected Data'!AG113)),"",('2. Collected Data'!AG13-'2. Collected Data'!AG113))</f>
        <v/>
      </c>
      <c r="AD13" s="99"/>
      <c r="AE13" s="141" t="str">
        <f>IF(OR(ISBLANK('2. Collected Data'!AI13),ISBLANK('2. Collected Data'!AI113)),"",('2. Collected Data'!AI13-'2. Collected Data'!AI113))</f>
        <v/>
      </c>
      <c r="AF13" s="52" t="str">
        <f>IF(OR(ISBLANK('2. Collected Data'!AJ13),ISBLANK('2. Collected Data'!AJ113)),"",('2. Collected Data'!AJ13-'2. Collected Data'!AJ113))</f>
        <v/>
      </c>
      <c r="AG13" s="52" t="str">
        <f>IF(OR(ISBLANK('2. Collected Data'!AK13),ISBLANK('2. Collected Data'!AK113)),"",('2. Collected Data'!AK13-'2. Collected Data'!AK113))</f>
        <v/>
      </c>
      <c r="AH13" s="52" t="str">
        <f>IF(OR(ISBLANK('2. Collected Data'!AL13),ISBLANK('2. Collected Data'!AL113)),"",('2. Collected Data'!AL13-'2. Collected Data'!AL113))</f>
        <v/>
      </c>
      <c r="AI13" s="52" t="str">
        <f>IF(OR(ISBLANK('2. Collected Data'!AM13),ISBLANK('2. Collected Data'!AM113)),"",('2. Collected Data'!AM13-'2. Collected Data'!AM113))</f>
        <v/>
      </c>
      <c r="AJ13" s="142"/>
      <c r="AK13" s="52" t="str">
        <f>IF(OR(ISBLANK('2. Collected Data'!AO13),ISBLANK('2. Collected Data'!AO113)),"",('2. Collected Data'!AO13-'2. Collected Data'!AO113))</f>
        <v/>
      </c>
      <c r="AL13" s="52" t="str">
        <f>IF(OR(ISBLANK('2. Collected Data'!AP13),ISBLANK('2. Collected Data'!AP113)),"",('2. Collected Data'!AP13-'2. Collected Data'!AP113))</f>
        <v/>
      </c>
      <c r="AM13" s="52" t="str">
        <f>IF(OR(ISBLANK('2. Collected Data'!AQ13),ISBLANK('2. Collected Data'!AQ113)),"",('2. Collected Data'!AQ13-'2. Collected Data'!AQ113))</f>
        <v/>
      </c>
      <c r="AN13" s="52" t="str">
        <f>IF(OR(ISBLANK('2. Collected Data'!AR13),ISBLANK('2. Collected Data'!AR113)),"",('2. Collected Data'!AR13-'2. Collected Data'!AR113))</f>
        <v/>
      </c>
      <c r="AO13" s="52" t="str">
        <f>IF(OR(ISBLANK('2. Collected Data'!AS13),ISBLANK('2. Collected Data'!AS113)),"",('2. Collected Data'!AS13-'2. Collected Data'!AS113))</f>
        <v/>
      </c>
      <c r="AP13" s="52" t="str">
        <f>IF(OR(ISBLANK('2. Collected Data'!AT13),ISBLANK('2. Collected Data'!AT113)),"",('2. Collected Data'!AT13-'2. Collected Data'!AT113))</f>
        <v/>
      </c>
      <c r="AQ13" s="95" t="str">
        <f>IF(OR(ISBLANK('2. Collected Data'!AU13),ISBLANK('2. Collected Data'!AU113)),"",('2. Collected Data'!AU13-'2. Collected Data'!AU113))</f>
        <v/>
      </c>
      <c r="AR13" s="99"/>
      <c r="AS13" s="89" t="str">
        <f>IF(OR(ISBLANK('2. Collected Data'!AW13),ISBLANK('2. Collected Data'!AW113)),"",('2. Collected Data'!AW13-'2. Collected Data'!AW113))</f>
        <v/>
      </c>
      <c r="AT13" s="89" t="str">
        <f>IF(OR(ISBLANK('2. Collected Data'!AX13),ISBLANK('2. Collected Data'!AX113)),"",('2. Collected Data'!AX13-'2. Collected Data'!AX113))</f>
        <v/>
      </c>
      <c r="AU13" s="55"/>
      <c r="AV13" s="102"/>
      <c r="AW13" s="99"/>
      <c r="AX13" s="87" t="str">
        <f>IF(OR(ISBLANK('2. Collected Data'!BB13),ISBLANK('2. Collected Data'!BB113)),"",('2. Collected Data'!BB13-'2. Collected Data'!BB113))</f>
        <v/>
      </c>
      <c r="AY13" s="83" t="str">
        <f>IF(OR(ISBLANK('2. Collected Data'!BC13),ISBLANK('2. Collected Data'!BC113)),"",('2. Collected Data'!BC13-'2. Collected Data'!BC113))</f>
        <v/>
      </c>
      <c r="AZ13" s="83" t="str">
        <f>IF(OR(ISBLANK('2. Collected Data'!BD13),ISBLANK('2. Collected Data'!BD113)),"",('2. Collected Data'!BD13-'2. Collected Data'!BD113))</f>
        <v/>
      </c>
      <c r="BA13" s="83" t="str">
        <f>IF(OR(ISBLANK('2. Collected Data'!BE13),ISBLANK('2. Collected Data'!BE113)),"",('2. Collected Data'!BE13-'2. Collected Data'!BE113))</f>
        <v/>
      </c>
      <c r="BB13" s="83" t="str">
        <f>IF(OR(ISBLANK('2. Collected Data'!BF13),ISBLANK('2. Collected Data'!BF113)),"",('2. Collected Data'!BF13-'2. Collected Data'!BF113))</f>
        <v/>
      </c>
      <c r="BC13" s="55" t="str">
        <f>IF(OR(ISBLANK('2. Collected Data'!BG13),ISBLANK('2. Collected Data'!BG113)),"",('2. Collected Data'!BG13-'2. Collected Data'!BG113))</f>
        <v/>
      </c>
      <c r="BD13" s="87" t="str">
        <f>IF(OR(ISBLANK('2. Collected Data'!BH13),ISBLANK('2. Collected Data'!BH113)),"",('2. Collected Data'!BH13-'2. Collected Data'!BH113))</f>
        <v/>
      </c>
      <c r="BE13" s="150"/>
      <c r="BF13" s="273"/>
    </row>
    <row r="14" spans="1:58" s="56" customFormat="1" ht="11.25" customHeight="1" x14ac:dyDescent="0.15">
      <c r="A14" s="100" t="s">
        <v>347</v>
      </c>
      <c r="B14" s="230"/>
      <c r="C14" s="50" t="str">
        <f>IF(OR(ISBLANK('2. Collected Data'!G14),ISBLANK('2. Collected Data'!G114)),"",('2. Collected Data'!G14-'2. Collected Data'!G114))</f>
        <v/>
      </c>
      <c r="D14" s="45" t="str">
        <f>IF(OR(ISBLANK('2. Collected Data'!H14),ISBLANK('2. Collected Data'!H114)),"",('2. Collected Data'!H14-'2. Collected Data'!H114))</f>
        <v/>
      </c>
      <c r="E14" s="52" t="str">
        <f>IF(OR(ISBLANK('2. Collected Data'!I14),ISBLANK('2. Collected Data'!I114)),"",('2. Collected Data'!I14-'2. Collected Data'!I114))</f>
        <v/>
      </c>
      <c r="F14" s="52" t="str">
        <f>IF(OR(ISBLANK('2. Collected Data'!J14),ISBLANK('2. Collected Data'!J114)),"",('2. Collected Data'!J14-'2. Collected Data'!J114))</f>
        <v/>
      </c>
      <c r="G14" s="52" t="str">
        <f>IF(OR(ISBLANK('2. Collected Data'!K14),ISBLANK('2. Collected Data'!K114)),"",('2. Collected Data'!K14-'2. Collected Data'!K114))</f>
        <v/>
      </c>
      <c r="H14" s="52" t="str">
        <f>IF(OR(ISBLANK('2. Collected Data'!L14),ISBLANK('2. Collected Data'!L114)),"",('2. Collected Data'!L14-'2. Collected Data'!L114))</f>
        <v/>
      </c>
      <c r="I14" s="52" t="str">
        <f>IF(OR(ISBLANK('2. Collected Data'!M14),ISBLANK('2. Collected Data'!M114)),"",('2. Collected Data'!M14-'2. Collected Data'!M114))</f>
        <v/>
      </c>
      <c r="J14" s="52" t="str">
        <f>IF(OR(ISBLANK('2. Collected Data'!N14),ISBLANK('2. Collected Data'!N114)),"",('2. Collected Data'!N14-'2. Collected Data'!N114))</f>
        <v/>
      </c>
      <c r="K14" s="52" t="str">
        <f>IF(OR(ISBLANK('2. Collected Data'!O14),ISBLANK('2. Collected Data'!O114)),"",('2. Collected Data'!O14-'2. Collected Data'!O114))</f>
        <v/>
      </c>
      <c r="L14" s="52" t="str">
        <f>IF(OR(ISBLANK('2. Collected Data'!P14),ISBLANK('2. Collected Data'!P114)),"",('2. Collected Data'!P14-'2. Collected Data'!P114))</f>
        <v/>
      </c>
      <c r="M14" s="52" t="str">
        <f>IF(OR(ISBLANK('2. Collected Data'!Q14),ISBLANK('2. Collected Data'!Q114)),"",('2. Collected Data'!Q14-'2. Collected Data'!Q114))</f>
        <v/>
      </c>
      <c r="N14" s="52" t="str">
        <f>IF(OR(ISBLANK('2. Collected Data'!R14),ISBLANK('2. Collected Data'!R114)),"",('2. Collected Data'!R14-'2. Collected Data'!R114))</f>
        <v/>
      </c>
      <c r="O14" s="52" t="str">
        <f>IF(OR(ISBLANK('2. Collected Data'!S14),ISBLANK('2. Collected Data'!S114)),"",('2. Collected Data'!S14-'2. Collected Data'!S114))</f>
        <v/>
      </c>
      <c r="P14" s="52" t="str">
        <f>IF(OR(ISBLANK('2. Collected Data'!T14),ISBLANK('2. Collected Data'!T114)),"",('2. Collected Data'!T14-'2. Collected Data'!T114))</f>
        <v/>
      </c>
      <c r="Q14" s="52" t="str">
        <f>IF(OR(ISBLANK('2. Collected Data'!U14),ISBLANK('2. Collected Data'!U114)),"",('2. Collected Data'!U14-'2. Collected Data'!U114))</f>
        <v/>
      </c>
      <c r="R14" s="52" t="str">
        <f>IF(OR(ISBLANK('2. Collected Data'!V14),ISBLANK('2. Collected Data'!V114)),"",('2. Collected Data'!V14-'2. Collected Data'!V114))</f>
        <v/>
      </c>
      <c r="S14" s="52" t="str">
        <f>IF(OR(ISBLANK('2. Collected Data'!W14),ISBLANK('2. Collected Data'!W114)),"",('2. Collected Data'!W14-'2. Collected Data'!W114))</f>
        <v/>
      </c>
      <c r="T14" s="52" t="str">
        <f>IF(OR(ISBLANK('2. Collected Data'!X14),ISBLANK('2. Collected Data'!X114)),"",('2. Collected Data'!X14-'2. Collected Data'!X114))</f>
        <v/>
      </c>
      <c r="U14" s="52" t="str">
        <f>IF(OR(ISBLANK('2. Collected Data'!Y14),ISBLANK('2. Collected Data'!Y114)),"",('2. Collected Data'!Y14-'2. Collected Data'!Y114))</f>
        <v/>
      </c>
      <c r="V14" s="52" t="str">
        <f>IF(OR(ISBLANK('2. Collected Data'!Z14),ISBLANK('2. Collected Data'!Z114)),"",('2. Collected Data'!Z14-'2. Collected Data'!Z114))</f>
        <v/>
      </c>
      <c r="W14" s="89" t="str">
        <f>IF(OR(ISBLANK('2. Collected Data'!AA14),ISBLANK('2. Collected Data'!AA114)),"",('2. Collected Data'!AA14-'2. Collected Data'!AA114))</f>
        <v/>
      </c>
      <c r="X14" s="89" t="str">
        <f>IF(OR(ISBLANK('2. Collected Data'!AB14),ISBLANK('2. Collected Data'!AB114)),"",('2. Collected Data'!AB14-'2. Collected Data'!AB114))</f>
        <v/>
      </c>
      <c r="Y14" s="89" t="str">
        <f>IF(OR(ISBLANK('2. Collected Data'!AC14),ISBLANK('2. Collected Data'!AC114)),"",('2. Collected Data'!AC14-'2. Collected Data'!AC114))</f>
        <v/>
      </c>
      <c r="Z14" s="52" t="str">
        <f>IF(OR(ISBLANK('2. Collected Data'!AD14),ISBLANK('2. Collected Data'!AD114)),"",('2. Collected Data'!AD14-'2. Collected Data'!AD114))</f>
        <v/>
      </c>
      <c r="AA14" s="52" t="str">
        <f>IF(OR(ISBLANK('2. Collected Data'!AE14),ISBLANK('2. Collected Data'!AE114)),"",('2. Collected Data'!AE14-'2. Collected Data'!AE114))</f>
        <v/>
      </c>
      <c r="AB14" s="52" t="str">
        <f>IF(OR(ISBLANK('2. Collected Data'!AF14),ISBLANK('2. Collected Data'!AF114)),"",('2. Collected Data'!AF14-'2. Collected Data'!AF114))</f>
        <v/>
      </c>
      <c r="AC14" s="95" t="str">
        <f>IF(OR(ISBLANK('2. Collected Data'!AG14),ISBLANK('2. Collected Data'!AG114)),"",('2. Collected Data'!AG14-'2. Collected Data'!AG114))</f>
        <v/>
      </c>
      <c r="AD14" s="99"/>
      <c r="AE14" s="141" t="str">
        <f>IF(OR(ISBLANK('2. Collected Data'!AI14),ISBLANK('2. Collected Data'!AI114)),"",('2. Collected Data'!AI14-'2. Collected Data'!AI114))</f>
        <v/>
      </c>
      <c r="AF14" s="52" t="str">
        <f>IF(OR(ISBLANK('2. Collected Data'!AJ14),ISBLANK('2. Collected Data'!AJ114)),"",('2. Collected Data'!AJ14-'2. Collected Data'!AJ114))</f>
        <v/>
      </c>
      <c r="AG14" s="52" t="str">
        <f>IF(OR(ISBLANK('2. Collected Data'!AK14),ISBLANK('2. Collected Data'!AK114)),"",('2. Collected Data'!AK14-'2. Collected Data'!AK114))</f>
        <v/>
      </c>
      <c r="AH14" s="52" t="str">
        <f>IF(OR(ISBLANK('2. Collected Data'!AL14),ISBLANK('2. Collected Data'!AL114)),"",('2. Collected Data'!AL14-'2. Collected Data'!AL114))</f>
        <v/>
      </c>
      <c r="AI14" s="52" t="str">
        <f>IF(OR(ISBLANK('2. Collected Data'!AM14),ISBLANK('2. Collected Data'!AM114)),"",('2. Collected Data'!AM14-'2. Collected Data'!AM114))</f>
        <v/>
      </c>
      <c r="AJ14" s="142"/>
      <c r="AK14" s="52" t="str">
        <f>IF(OR(ISBLANK('2. Collected Data'!AO14),ISBLANK('2. Collected Data'!AO114)),"",('2. Collected Data'!AO14-'2. Collected Data'!AO114))</f>
        <v/>
      </c>
      <c r="AL14" s="52" t="str">
        <f>IF(OR(ISBLANK('2. Collected Data'!AP14),ISBLANK('2. Collected Data'!AP114)),"",('2. Collected Data'!AP14-'2. Collected Data'!AP114))</f>
        <v/>
      </c>
      <c r="AM14" s="52" t="str">
        <f>IF(OR(ISBLANK('2. Collected Data'!AQ14),ISBLANK('2. Collected Data'!AQ114)),"",('2. Collected Data'!AQ14-'2. Collected Data'!AQ114))</f>
        <v/>
      </c>
      <c r="AN14" s="52" t="str">
        <f>IF(OR(ISBLANK('2. Collected Data'!AR14),ISBLANK('2. Collected Data'!AR114)),"",('2. Collected Data'!AR14-'2. Collected Data'!AR114))</f>
        <v/>
      </c>
      <c r="AO14" s="52" t="str">
        <f>IF(OR(ISBLANK('2. Collected Data'!AS14),ISBLANK('2. Collected Data'!AS114)),"",('2. Collected Data'!AS14-'2. Collected Data'!AS114))</f>
        <v/>
      </c>
      <c r="AP14" s="52" t="str">
        <f>IF(OR(ISBLANK('2. Collected Data'!AT14),ISBLANK('2. Collected Data'!AT114)),"",('2. Collected Data'!AT14-'2. Collected Data'!AT114))</f>
        <v/>
      </c>
      <c r="AQ14" s="95" t="str">
        <f>IF(OR(ISBLANK('2. Collected Data'!AU14),ISBLANK('2. Collected Data'!AU114)),"",('2. Collected Data'!AU14-'2. Collected Data'!AU114))</f>
        <v/>
      </c>
      <c r="AR14" s="99"/>
      <c r="AS14" s="89" t="str">
        <f>IF(OR(ISBLANK('2. Collected Data'!AW14),ISBLANK('2. Collected Data'!AW114)),"",('2. Collected Data'!AW14-'2. Collected Data'!AW114))</f>
        <v/>
      </c>
      <c r="AT14" s="89" t="str">
        <f>IF(OR(ISBLANK('2. Collected Data'!AX14),ISBLANK('2. Collected Data'!AX114)),"",('2. Collected Data'!AX14-'2. Collected Data'!AX114))</f>
        <v/>
      </c>
      <c r="AU14" s="55"/>
      <c r="AV14" s="102"/>
      <c r="AW14" s="99"/>
      <c r="AX14" s="87" t="str">
        <f>IF(OR(ISBLANK('2. Collected Data'!BB14),ISBLANK('2. Collected Data'!BB114)),"",('2. Collected Data'!BB14-'2. Collected Data'!BB114))</f>
        <v/>
      </c>
      <c r="AY14" s="83" t="str">
        <f>IF(OR(ISBLANK('2. Collected Data'!BC14),ISBLANK('2. Collected Data'!BC114)),"",('2. Collected Data'!BC14-'2. Collected Data'!BC114))</f>
        <v/>
      </c>
      <c r="AZ14" s="83" t="str">
        <f>IF(OR(ISBLANK('2. Collected Data'!BD14),ISBLANK('2. Collected Data'!BD114)),"",('2. Collected Data'!BD14-'2. Collected Data'!BD114))</f>
        <v/>
      </c>
      <c r="BA14" s="83" t="str">
        <f>IF(OR(ISBLANK('2. Collected Data'!BE14),ISBLANK('2. Collected Data'!BE114)),"",('2. Collected Data'!BE14-'2. Collected Data'!BE114))</f>
        <v/>
      </c>
      <c r="BB14" s="83" t="str">
        <f>IF(OR(ISBLANK('2. Collected Data'!BF14),ISBLANK('2. Collected Data'!BF114)),"",('2. Collected Data'!BF14-'2. Collected Data'!BF114))</f>
        <v/>
      </c>
      <c r="BC14" s="55"/>
      <c r="BD14" s="87" t="str">
        <f>IF(OR(ISBLANK('2. Collected Data'!BH14),ISBLANK('2. Collected Data'!BH114)),"",('2. Collected Data'!BH14-'2. Collected Data'!BH114))</f>
        <v/>
      </c>
      <c r="BE14" s="150"/>
      <c r="BF14" s="273"/>
    </row>
    <row r="15" spans="1:58" s="237" customFormat="1" ht="11.25" customHeight="1" x14ac:dyDescent="0.15">
      <c r="A15" s="100" t="s">
        <v>154</v>
      </c>
      <c r="B15" s="230"/>
      <c r="C15" s="50">
        <f>IF(OR(ISBLANK('2. Collected Data'!G15),ISBLANK('2. Collected Data'!G115)),"",('2. Collected Data'!G15-'2. Collected Data'!G115))</f>
        <v>0</v>
      </c>
      <c r="D15" s="45" t="str">
        <f>IF(OR(ISBLANK('2. Collected Data'!H15),ISBLANK('2. Collected Data'!H115)),"",('2. Collected Data'!H15-'2. Collected Data'!H115))</f>
        <v/>
      </c>
      <c r="E15" s="52">
        <f>IF(OR(ISBLANK('2. Collected Data'!I15),ISBLANK('2. Collected Data'!I115)),"",('2. Collected Data'!I15-'2. Collected Data'!I115))</f>
        <v>-3</v>
      </c>
      <c r="F15" s="52">
        <f>IF(OR(ISBLANK('2. Collected Data'!J15),ISBLANK('2. Collected Data'!J115)),"",('2. Collected Data'!J15-'2. Collected Data'!J115))</f>
        <v>1</v>
      </c>
      <c r="G15" s="52">
        <f>IF(OR(ISBLANK('2. Collected Data'!K15),ISBLANK('2. Collected Data'!K115)),"",('2. Collected Data'!K15-'2. Collected Data'!K115))</f>
        <v>0</v>
      </c>
      <c r="H15" s="52">
        <f>IF(OR(ISBLANK('2. Collected Data'!L15),ISBLANK('2. Collected Data'!L115)),"",('2. Collected Data'!L15-'2. Collected Data'!L115))</f>
        <v>1</v>
      </c>
      <c r="I15" s="52">
        <f>IF(OR(ISBLANK('2. Collected Data'!M15),ISBLANK('2. Collected Data'!M115)),"",('2. Collected Data'!M15-'2. Collected Data'!M115))</f>
        <v>-12</v>
      </c>
      <c r="J15" s="52">
        <f>IF(OR(ISBLANK('2. Collected Data'!N15),ISBLANK('2. Collected Data'!N115)),"",('2. Collected Data'!N15-'2. Collected Data'!N115))</f>
        <v>0</v>
      </c>
      <c r="K15" s="52">
        <f>IF(OR(ISBLANK('2. Collected Data'!O15),ISBLANK('2. Collected Data'!O115)),"",('2. Collected Data'!O15-'2. Collected Data'!O115))</f>
        <v>7</v>
      </c>
      <c r="L15" s="52">
        <f>IF(OR(ISBLANK('2. Collected Data'!P15),ISBLANK('2. Collected Data'!P115)),"",('2. Collected Data'!P15-'2. Collected Data'!P115))</f>
        <v>0</v>
      </c>
      <c r="M15" s="52">
        <f>IF(OR(ISBLANK('2. Collected Data'!Q15),ISBLANK('2. Collected Data'!Q115)),"",('2. Collected Data'!Q15-'2. Collected Data'!Q115))</f>
        <v>0</v>
      </c>
      <c r="N15" s="52">
        <f>IF(OR(ISBLANK('2. Collected Data'!R15),ISBLANK('2. Collected Data'!R115)),"",('2. Collected Data'!R15-'2. Collected Data'!R115))</f>
        <v>0</v>
      </c>
      <c r="O15" s="52">
        <f>IF(OR(ISBLANK('2. Collected Data'!S15),ISBLANK('2. Collected Data'!S115)),"",('2. Collected Data'!S15-'2. Collected Data'!S115))</f>
        <v>0</v>
      </c>
      <c r="P15" s="52">
        <f>IF(OR(ISBLANK('2. Collected Data'!T15),ISBLANK('2. Collected Data'!T115)),"",('2. Collected Data'!T15-'2. Collected Data'!T115))</f>
        <v>0</v>
      </c>
      <c r="Q15" s="52">
        <f>IF(OR(ISBLANK('2. Collected Data'!U15),ISBLANK('2. Collected Data'!U115)),"",('2. Collected Data'!U15-'2. Collected Data'!U115))</f>
        <v>0</v>
      </c>
      <c r="R15" s="52">
        <f>IF(OR(ISBLANK('2. Collected Data'!V15),ISBLANK('2. Collected Data'!V115)),"",('2. Collected Data'!V15-'2. Collected Data'!V115))</f>
        <v>0</v>
      </c>
      <c r="S15" s="52">
        <f>IF(OR(ISBLANK('2. Collected Data'!W15),ISBLANK('2. Collected Data'!W115)),"",('2. Collected Data'!W15-'2. Collected Data'!W115))</f>
        <v>0</v>
      </c>
      <c r="T15" s="52">
        <f>IF(OR(ISBLANK('2. Collected Data'!X15),ISBLANK('2. Collected Data'!X115)),"",('2. Collected Data'!X15-'2. Collected Data'!X115))</f>
        <v>0</v>
      </c>
      <c r="U15" s="52">
        <f>IF(OR(ISBLANK('2. Collected Data'!Y15),ISBLANK('2. Collected Data'!Y115)),"",('2. Collected Data'!Y15-'2. Collected Data'!Y115))</f>
        <v>132</v>
      </c>
      <c r="V15" s="52">
        <f>IF(OR(ISBLANK('2. Collected Data'!Z15),ISBLANK('2. Collected Data'!Z115)),"",('2. Collected Data'!Z15-'2. Collected Data'!Z115))</f>
        <v>-98</v>
      </c>
      <c r="W15" s="89">
        <f>IF(OR(ISBLANK('2. Collected Data'!AA15),ISBLANK('2. Collected Data'!AA115)),"",('2. Collected Data'!AA15-'2. Collected Data'!AA115))</f>
        <v>0</v>
      </c>
      <c r="X15" s="89">
        <f>IF(OR(ISBLANK('2. Collected Data'!AB15),ISBLANK('2. Collected Data'!AB115)),"",('2. Collected Data'!AB15-'2. Collected Data'!AB115))</f>
        <v>0</v>
      </c>
      <c r="Y15" s="89">
        <f>IF(OR(ISBLANK('2. Collected Data'!AC15),ISBLANK('2. Collected Data'!AC115)),"",('2. Collected Data'!AC15-'2. Collected Data'!AC115))</f>
        <v>0</v>
      </c>
      <c r="Z15" s="52">
        <f>IF(OR(ISBLANK('2. Collected Data'!AD15),ISBLANK('2. Collected Data'!AD115)),"",('2. Collected Data'!AD15-'2. Collected Data'!AD115))</f>
        <v>0</v>
      </c>
      <c r="AA15" s="52">
        <f>IF(OR(ISBLANK('2. Collected Data'!AE15),ISBLANK('2. Collected Data'!AE115)),"",('2. Collected Data'!AE15-'2. Collected Data'!AE115))</f>
        <v>0</v>
      </c>
      <c r="AB15" s="52">
        <f>IF(OR(ISBLANK('2. Collected Data'!AF15),ISBLANK('2. Collected Data'!AF115)),"",('2. Collected Data'!AF15-'2. Collected Data'!AF115))</f>
        <v>0</v>
      </c>
      <c r="AC15" s="95">
        <f>IF(OR(ISBLANK('2. Collected Data'!AG15),ISBLANK('2. Collected Data'!AG115)),"",('2. Collected Data'!AG15-'2. Collected Data'!AG115))</f>
        <v>0</v>
      </c>
      <c r="AD15" s="99"/>
      <c r="AE15" s="141">
        <f>IF(OR(ISBLANK('2. Collected Data'!AI15),ISBLANK('2. Collected Data'!AI115)),"",('2. Collected Data'!AI15-'2. Collected Data'!AI115))</f>
        <v>-12978</v>
      </c>
      <c r="AF15" s="52">
        <f>IF(OR(ISBLANK('2. Collected Data'!AJ15),ISBLANK('2. Collected Data'!AJ115)),"",('2. Collected Data'!AJ15-'2. Collected Data'!AJ115))</f>
        <v>7</v>
      </c>
      <c r="AG15" s="52">
        <f>IF(OR(ISBLANK('2. Collected Data'!AK15),ISBLANK('2. Collected Data'!AK115)),"",('2. Collected Data'!AK15-'2. Collected Data'!AK115))</f>
        <v>0</v>
      </c>
      <c r="AH15" s="52">
        <f>IF(OR(ISBLANK('2. Collected Data'!AL15),ISBLANK('2. Collected Data'!AL115)),"",('2. Collected Data'!AL15-'2. Collected Data'!AL115))</f>
        <v>17</v>
      </c>
      <c r="AI15" s="52" t="str">
        <f>IF(OR(ISBLANK('2. Collected Data'!AM15),ISBLANK('2. Collected Data'!AM115)),"",('2. Collected Data'!AM15-'2. Collected Data'!AM115))</f>
        <v/>
      </c>
      <c r="AJ15" s="142"/>
      <c r="AK15" s="52">
        <f>IF(OR(ISBLANK('2. Collected Data'!AO15),ISBLANK('2. Collected Data'!AO115)),"",('2. Collected Data'!AO15-'2. Collected Data'!AO115))</f>
        <v>67000</v>
      </c>
      <c r="AL15" s="52">
        <f>IF(OR(ISBLANK('2. Collected Data'!AP15),ISBLANK('2. Collected Data'!AP115)),"",('2. Collected Data'!AP15-'2. Collected Data'!AP115))</f>
        <v>0</v>
      </c>
      <c r="AM15" s="52">
        <f>IF(OR(ISBLANK('2. Collected Data'!AQ15),ISBLANK('2. Collected Data'!AQ115)),"",('2. Collected Data'!AQ15-'2. Collected Data'!AQ115))</f>
        <v>32000</v>
      </c>
      <c r="AN15" s="52">
        <f>IF(OR(ISBLANK('2. Collected Data'!AR15),ISBLANK('2. Collected Data'!AR115)),"",('2. Collected Data'!AR15-'2. Collected Data'!AR115))</f>
        <v>0</v>
      </c>
      <c r="AO15" s="52">
        <f>IF(OR(ISBLANK('2. Collected Data'!AS15),ISBLANK('2. Collected Data'!AS115)),"",('2. Collected Data'!AS15-'2. Collected Data'!AS115))</f>
        <v>0</v>
      </c>
      <c r="AP15" s="52">
        <f>IF(OR(ISBLANK('2. Collected Data'!AT15),ISBLANK('2. Collected Data'!AT115)),"",('2. Collected Data'!AT15-'2. Collected Data'!AT115))</f>
        <v>0</v>
      </c>
      <c r="AQ15" s="95" t="str">
        <f>IF(OR(ISBLANK('2. Collected Data'!AU15),ISBLANK('2. Collected Data'!AU115)),"",('2. Collected Data'!AU15-'2. Collected Data'!AU115))</f>
        <v/>
      </c>
      <c r="AR15" s="99"/>
      <c r="AS15" s="89">
        <f>IF(OR(ISBLANK('2. Collected Data'!AW15),ISBLANK('2. Collected Data'!AW115)),"",('2. Collected Data'!AW15-'2. Collected Data'!AW115))</f>
        <v>0.24</v>
      </c>
      <c r="AT15" s="89">
        <f>IF(OR(ISBLANK('2. Collected Data'!AX15),ISBLANK('2. Collected Data'!AX115)),"",('2. Collected Data'!AX15-'2. Collected Data'!AX115))</f>
        <v>-0.24</v>
      </c>
      <c r="AU15" s="55"/>
      <c r="AV15" s="102"/>
      <c r="AW15" s="99"/>
      <c r="AX15" s="87">
        <f>IF(OR(ISBLANK('2. Collected Data'!BB15),ISBLANK('2. Collected Data'!BB115)),"",('2. Collected Data'!BB15-'2. Collected Data'!BB115))</f>
        <v>0</v>
      </c>
      <c r="AY15" s="83">
        <f>IF(OR(ISBLANK('2. Collected Data'!BC15),ISBLANK('2. Collected Data'!BC115)),"",('2. Collected Data'!BC15-'2. Collected Data'!BC115))</f>
        <v>600000</v>
      </c>
      <c r="AZ15" s="83">
        <f>IF(OR(ISBLANK('2. Collected Data'!BD15),ISBLANK('2. Collected Data'!BD115)),"",('2. Collected Data'!BD15-'2. Collected Data'!BD115))</f>
        <v>500000</v>
      </c>
      <c r="BA15" s="83">
        <f>IF(OR(ISBLANK('2. Collected Data'!BE15),ISBLANK('2. Collected Data'!BE115)),"",('2. Collected Data'!BE15-'2. Collected Data'!BE115))</f>
        <v>1200000</v>
      </c>
      <c r="BB15" s="83">
        <f>IF(OR(ISBLANK('2. Collected Data'!BF15),ISBLANK('2. Collected Data'!BF115)),"",('2. Collected Data'!BF15-'2. Collected Data'!BF115))</f>
        <v>2000000</v>
      </c>
      <c r="BC15" s="55"/>
      <c r="BD15" s="87">
        <f>IF(OR(ISBLANK('2. Collected Data'!BH15),ISBLANK('2. Collected Data'!BH115)),"",('2. Collected Data'!BH15-'2. Collected Data'!BH115))</f>
        <v>0</v>
      </c>
      <c r="BE15" s="150"/>
      <c r="BF15" s="273"/>
    </row>
    <row r="16" spans="1:58" s="56" customFormat="1" ht="11.25" customHeight="1" x14ac:dyDescent="0.15">
      <c r="A16" s="100" t="s">
        <v>155</v>
      </c>
      <c r="B16" s="231"/>
      <c r="C16" s="57" t="str">
        <f>IF(OR(ISBLANK('2. Collected Data'!G16),ISBLANK('2. Collected Data'!G116)),"",('2. Collected Data'!G16-'2. Collected Data'!G116))</f>
        <v/>
      </c>
      <c r="D16" s="52" t="str">
        <f>IF(OR(ISBLANK('2. Collected Data'!H16),ISBLANK('2. Collected Data'!H116)),"",('2. Collected Data'!H16-'2. Collected Data'!H116))</f>
        <v/>
      </c>
      <c r="E16" s="52" t="str">
        <f>IF(OR(ISBLANK('2. Collected Data'!I16),ISBLANK('2. Collected Data'!I116)),"",('2. Collected Data'!I16-'2. Collected Data'!I116))</f>
        <v/>
      </c>
      <c r="F16" s="52" t="str">
        <f>IF(OR(ISBLANK('2. Collected Data'!J16),ISBLANK('2. Collected Data'!J116)),"",('2. Collected Data'!J16-'2. Collected Data'!J116))</f>
        <v/>
      </c>
      <c r="G16" s="52" t="str">
        <f>IF(OR(ISBLANK('2. Collected Data'!K16),ISBLANK('2. Collected Data'!K116)),"",('2. Collected Data'!K16-'2. Collected Data'!K116))</f>
        <v/>
      </c>
      <c r="H16" s="52" t="str">
        <f>IF(OR(ISBLANK('2. Collected Data'!L16),ISBLANK('2. Collected Data'!L116)),"",('2. Collected Data'!L16-'2. Collected Data'!L116))</f>
        <v/>
      </c>
      <c r="I16" s="52" t="str">
        <f>IF(OR(ISBLANK('2. Collected Data'!M16),ISBLANK('2. Collected Data'!M116)),"",('2. Collected Data'!M16-'2. Collected Data'!M116))</f>
        <v/>
      </c>
      <c r="J16" s="52" t="str">
        <f>IF(OR(ISBLANK('2. Collected Data'!N16),ISBLANK('2. Collected Data'!N116)),"",('2. Collected Data'!N16-'2. Collected Data'!N116))</f>
        <v/>
      </c>
      <c r="K16" s="52" t="str">
        <f>IF(OR(ISBLANK('2. Collected Data'!O16),ISBLANK('2. Collected Data'!O116)),"",('2. Collected Data'!O16-'2. Collected Data'!O116))</f>
        <v/>
      </c>
      <c r="L16" s="52" t="str">
        <f>IF(OR(ISBLANK('2. Collected Data'!P16),ISBLANK('2. Collected Data'!P116)),"",('2. Collected Data'!P16-'2. Collected Data'!P116))</f>
        <v/>
      </c>
      <c r="M16" s="52" t="str">
        <f>IF(OR(ISBLANK('2. Collected Data'!Q16),ISBLANK('2. Collected Data'!Q116)),"",('2. Collected Data'!Q16-'2. Collected Data'!Q116))</f>
        <v/>
      </c>
      <c r="N16" s="52" t="str">
        <f>IF(OR(ISBLANK('2. Collected Data'!R16),ISBLANK('2. Collected Data'!R116)),"",('2. Collected Data'!R16-'2. Collected Data'!R116))</f>
        <v/>
      </c>
      <c r="O16" s="52" t="str">
        <f>IF(OR(ISBLANK('2. Collected Data'!S16),ISBLANK('2. Collected Data'!S116)),"",('2. Collected Data'!S16-'2. Collected Data'!S116))</f>
        <v/>
      </c>
      <c r="P16" s="52" t="str">
        <f>IF(OR(ISBLANK('2. Collected Data'!T16),ISBLANK('2. Collected Data'!T116)),"",('2. Collected Data'!T16-'2. Collected Data'!T116))</f>
        <v/>
      </c>
      <c r="Q16" s="52" t="str">
        <f>IF(OR(ISBLANK('2. Collected Data'!U16),ISBLANK('2. Collected Data'!U116)),"",('2. Collected Data'!U16-'2. Collected Data'!U116))</f>
        <v/>
      </c>
      <c r="R16" s="52" t="str">
        <f>IF(OR(ISBLANK('2. Collected Data'!V16),ISBLANK('2. Collected Data'!V116)),"",('2. Collected Data'!V16-'2. Collected Data'!V116))</f>
        <v/>
      </c>
      <c r="S16" s="52" t="str">
        <f>IF(OR(ISBLANK('2. Collected Data'!W16),ISBLANK('2. Collected Data'!W116)),"",('2. Collected Data'!W16-'2. Collected Data'!W116))</f>
        <v/>
      </c>
      <c r="T16" s="52" t="str">
        <f>IF(OR(ISBLANK('2. Collected Data'!X16),ISBLANK('2. Collected Data'!X116)),"",('2. Collected Data'!X16-'2. Collected Data'!X116))</f>
        <v/>
      </c>
      <c r="U16" s="52" t="str">
        <f>IF(OR(ISBLANK('2. Collected Data'!Y16),ISBLANK('2. Collected Data'!Y116)),"",('2. Collected Data'!Y16-'2. Collected Data'!Y116))</f>
        <v/>
      </c>
      <c r="V16" s="52" t="str">
        <f>IF(OR(ISBLANK('2. Collected Data'!Z16),ISBLANK('2. Collected Data'!Z116)),"",('2. Collected Data'!Z16-'2. Collected Data'!Z116))</f>
        <v/>
      </c>
      <c r="W16" s="89" t="str">
        <f>IF(OR(ISBLANK('2. Collected Data'!AA16),ISBLANK('2. Collected Data'!AA116)),"",('2. Collected Data'!AA16-'2. Collected Data'!AA116))</f>
        <v/>
      </c>
      <c r="X16" s="89" t="str">
        <f>IF(OR(ISBLANK('2. Collected Data'!AB16),ISBLANK('2. Collected Data'!AB116)),"",('2. Collected Data'!AB16-'2. Collected Data'!AB116))</f>
        <v/>
      </c>
      <c r="Y16" s="89" t="str">
        <f>IF(OR(ISBLANK('2. Collected Data'!AC16),ISBLANK('2. Collected Data'!AC116)),"",('2. Collected Data'!AC16-'2. Collected Data'!AC116))</f>
        <v/>
      </c>
      <c r="Z16" s="52" t="str">
        <f>IF(OR(ISBLANK('2. Collected Data'!AD16),ISBLANK('2. Collected Data'!AD116)),"",('2. Collected Data'!AD16-'2. Collected Data'!AD116))</f>
        <v/>
      </c>
      <c r="AA16" s="52" t="str">
        <f>IF(OR(ISBLANK('2. Collected Data'!AE16),ISBLANK('2. Collected Data'!AE116)),"",('2. Collected Data'!AE16-'2. Collected Data'!AE116))</f>
        <v/>
      </c>
      <c r="AB16" s="52" t="str">
        <f>IF(OR(ISBLANK('2. Collected Data'!AF16),ISBLANK('2. Collected Data'!AF116)),"",('2. Collected Data'!AF16-'2. Collected Data'!AF116))</f>
        <v/>
      </c>
      <c r="AC16" s="95" t="str">
        <f>IF(OR(ISBLANK('2. Collected Data'!AG16),ISBLANK('2. Collected Data'!AG116)),"",('2. Collected Data'!AG16-'2. Collected Data'!AG116))</f>
        <v/>
      </c>
      <c r="AD16" s="99"/>
      <c r="AE16" s="141" t="str">
        <f>IF(OR(ISBLANK('2. Collected Data'!AI16),ISBLANK('2. Collected Data'!AI116)),"",('2. Collected Data'!AI16-'2. Collected Data'!AI116))</f>
        <v/>
      </c>
      <c r="AF16" s="52" t="str">
        <f>IF(OR(ISBLANK('2. Collected Data'!AJ16),ISBLANK('2. Collected Data'!AJ116)),"",('2. Collected Data'!AJ16-'2. Collected Data'!AJ116))</f>
        <v/>
      </c>
      <c r="AG16" s="52" t="str">
        <f>IF(OR(ISBLANK('2. Collected Data'!AK16),ISBLANK('2. Collected Data'!AK116)),"",('2. Collected Data'!AK16-'2. Collected Data'!AK116))</f>
        <v/>
      </c>
      <c r="AH16" s="52" t="str">
        <f>IF(OR(ISBLANK('2. Collected Data'!AL16),ISBLANK('2. Collected Data'!AL116)),"",('2. Collected Data'!AL16-'2. Collected Data'!AL116))</f>
        <v/>
      </c>
      <c r="AI16" s="52" t="str">
        <f>IF(OR(ISBLANK('2. Collected Data'!AM16),ISBLANK('2. Collected Data'!AM116)),"",('2. Collected Data'!AM16-'2. Collected Data'!AM116))</f>
        <v/>
      </c>
      <c r="AJ16" s="142"/>
      <c r="AK16" s="52" t="str">
        <f>IF(OR(ISBLANK('2. Collected Data'!AO16),ISBLANK('2. Collected Data'!AO116)),"",('2. Collected Data'!AO16-'2. Collected Data'!AO116))</f>
        <v/>
      </c>
      <c r="AL16" s="52" t="str">
        <f>IF(OR(ISBLANK('2. Collected Data'!AP16),ISBLANK('2. Collected Data'!AP116)),"",('2. Collected Data'!AP16-'2. Collected Data'!AP116))</f>
        <v/>
      </c>
      <c r="AM16" s="52" t="str">
        <f>IF(OR(ISBLANK('2. Collected Data'!AQ16),ISBLANK('2. Collected Data'!AQ116)),"",('2. Collected Data'!AQ16-'2. Collected Data'!AQ116))</f>
        <v/>
      </c>
      <c r="AN16" s="52" t="str">
        <f>IF(OR(ISBLANK('2. Collected Data'!AR16),ISBLANK('2. Collected Data'!AR116)),"",('2. Collected Data'!AR16-'2. Collected Data'!AR116))</f>
        <v/>
      </c>
      <c r="AO16" s="52" t="str">
        <f>IF(OR(ISBLANK('2. Collected Data'!AS16),ISBLANK('2. Collected Data'!AS116)),"",('2. Collected Data'!AS16-'2. Collected Data'!AS116))</f>
        <v/>
      </c>
      <c r="AP16" s="52" t="str">
        <f>IF(OR(ISBLANK('2. Collected Data'!AT16),ISBLANK('2. Collected Data'!AT116)),"",('2. Collected Data'!AT16-'2. Collected Data'!AT116))</f>
        <v/>
      </c>
      <c r="AQ16" s="95" t="str">
        <f>IF(OR(ISBLANK('2. Collected Data'!AU16),ISBLANK('2. Collected Data'!AU116)),"",('2. Collected Data'!AU16-'2. Collected Data'!AU116))</f>
        <v/>
      </c>
      <c r="AR16" s="99"/>
      <c r="AS16" s="89" t="str">
        <f>IF(OR(ISBLANK('2. Collected Data'!AW16),ISBLANK('2. Collected Data'!AW116)),"",('2. Collected Data'!AW16-'2. Collected Data'!AW116))</f>
        <v/>
      </c>
      <c r="AT16" s="89" t="str">
        <f>IF(OR(ISBLANK('2. Collected Data'!AX16),ISBLANK('2. Collected Data'!AX116)),"",('2. Collected Data'!AX16-'2. Collected Data'!AX116))</f>
        <v/>
      </c>
      <c r="AU16" s="55"/>
      <c r="AV16" s="102"/>
      <c r="AW16" s="99"/>
      <c r="AX16" s="87" t="str">
        <f>IF(OR(ISBLANK('2. Collected Data'!BB16),ISBLANK('2. Collected Data'!BB116)),"",('2. Collected Data'!BB16-'2. Collected Data'!BB116))</f>
        <v/>
      </c>
      <c r="AY16" s="83" t="str">
        <f>IF(OR(ISBLANK('2. Collected Data'!BC16),ISBLANK('2. Collected Data'!BC116)),"",('2. Collected Data'!BC16-'2. Collected Data'!BC116))</f>
        <v/>
      </c>
      <c r="AZ16" s="83" t="str">
        <f>IF(OR(ISBLANK('2. Collected Data'!BD16),ISBLANK('2. Collected Data'!BD116)),"",('2. Collected Data'!BD16-'2. Collected Data'!BD116))</f>
        <v/>
      </c>
      <c r="BA16" s="83" t="str">
        <f>IF(OR(ISBLANK('2. Collected Data'!BE16),ISBLANK('2. Collected Data'!BE116)),"",('2. Collected Data'!BE16-'2. Collected Data'!BE116))</f>
        <v/>
      </c>
      <c r="BB16" s="83" t="str">
        <f>IF(OR(ISBLANK('2. Collected Data'!BF16),ISBLANK('2. Collected Data'!BF116)),"",('2. Collected Data'!BF16-'2. Collected Data'!BF116))</f>
        <v/>
      </c>
      <c r="BC16" s="55"/>
      <c r="BD16" s="87" t="str">
        <f>IF(OR(ISBLANK('2. Collected Data'!BH16),ISBLANK('2. Collected Data'!BH116)),"",('2. Collected Data'!BH16-'2. Collected Data'!BH116))</f>
        <v/>
      </c>
      <c r="BE16" s="150"/>
      <c r="BF16" s="273"/>
    </row>
    <row r="17" spans="1:58" s="56" customFormat="1" ht="11.25" customHeight="1" x14ac:dyDescent="0.15">
      <c r="A17" s="100" t="s">
        <v>131</v>
      </c>
      <c r="B17" s="231"/>
      <c r="C17" s="57">
        <f>IF(OR(ISBLANK('2. Collected Data'!G17),ISBLANK('2. Collected Data'!G117)),"",('2. Collected Data'!G17-'2. Collected Data'!G117))</f>
        <v>1034</v>
      </c>
      <c r="D17" s="52">
        <f>IF(OR(ISBLANK('2. Collected Data'!H17),ISBLANK('2. Collected Data'!H117)),"",('2. Collected Data'!H17-'2. Collected Data'!H117))</f>
        <v>0</v>
      </c>
      <c r="E17" s="52">
        <f>IF(OR(ISBLANK('2. Collected Data'!I17),ISBLANK('2. Collected Data'!I117)),"",('2. Collected Data'!I17-'2. Collected Data'!I117))</f>
        <v>0</v>
      </c>
      <c r="F17" s="52">
        <f>IF(OR(ISBLANK('2. Collected Data'!J17),ISBLANK('2. Collected Data'!J117)),"",('2. Collected Data'!J17-'2. Collected Data'!J117))</f>
        <v>0</v>
      </c>
      <c r="G17" s="52">
        <f>IF(OR(ISBLANK('2. Collected Data'!K17),ISBLANK('2. Collected Data'!K117)),"",('2. Collected Data'!K17-'2. Collected Data'!K117))</f>
        <v>0</v>
      </c>
      <c r="H17" s="52">
        <f>IF(OR(ISBLANK('2. Collected Data'!L17),ISBLANK('2. Collected Data'!L117)),"",('2. Collected Data'!L17-'2. Collected Data'!L117))</f>
        <v>2</v>
      </c>
      <c r="I17" s="52">
        <f>IF(OR(ISBLANK('2. Collected Data'!M17),ISBLANK('2. Collected Data'!M117)),"",('2. Collected Data'!M17-'2. Collected Data'!M117))</f>
        <v>192</v>
      </c>
      <c r="J17" s="52" t="str">
        <f>IF(OR(ISBLANK('2. Collected Data'!N17),ISBLANK('2. Collected Data'!N117)),"",('2. Collected Data'!N17-'2. Collected Data'!N117))</f>
        <v/>
      </c>
      <c r="K17" s="52">
        <f>IF(OR(ISBLANK('2. Collected Data'!O17),ISBLANK('2. Collected Data'!O117)),"",('2. Collected Data'!O17-'2. Collected Data'!O117))</f>
        <v>2</v>
      </c>
      <c r="L17" s="52" t="str">
        <f>IF(OR(ISBLANK('2. Collected Data'!P17),ISBLANK('2. Collected Data'!P117)),"",('2. Collected Data'!P17-'2. Collected Data'!P117))</f>
        <v/>
      </c>
      <c r="M17" s="52" t="str">
        <f>IF(OR(ISBLANK('2. Collected Data'!Q17),ISBLANK('2. Collected Data'!Q117)),"",('2. Collected Data'!Q17-'2. Collected Data'!Q117))</f>
        <v/>
      </c>
      <c r="N17" s="52" t="str">
        <f>IF(OR(ISBLANK('2. Collected Data'!R17),ISBLANK('2. Collected Data'!R117)),"",('2. Collected Data'!R17-'2. Collected Data'!R117))</f>
        <v/>
      </c>
      <c r="O17" s="52" t="str">
        <f>IF(OR(ISBLANK('2. Collected Data'!S17),ISBLANK('2. Collected Data'!S117)),"",('2. Collected Data'!S17-'2. Collected Data'!S117))</f>
        <v/>
      </c>
      <c r="P17" s="52" t="str">
        <f>IF(OR(ISBLANK('2. Collected Data'!T17),ISBLANK('2. Collected Data'!T117)),"",('2. Collected Data'!T17-'2. Collected Data'!T117))</f>
        <v/>
      </c>
      <c r="Q17" s="52" t="str">
        <f>IF(OR(ISBLANK('2. Collected Data'!U17),ISBLANK('2. Collected Data'!U117)),"",('2. Collected Data'!U17-'2. Collected Data'!U117))</f>
        <v/>
      </c>
      <c r="R17" s="52" t="str">
        <f>IF(OR(ISBLANK('2. Collected Data'!V17),ISBLANK('2. Collected Data'!V117)),"",('2. Collected Data'!V17-'2. Collected Data'!V117))</f>
        <v/>
      </c>
      <c r="S17" s="52" t="str">
        <f>IF(OR(ISBLANK('2. Collected Data'!W17),ISBLANK('2. Collected Data'!W117)),"",('2. Collected Data'!W17-'2. Collected Data'!W117))</f>
        <v/>
      </c>
      <c r="T17" s="52" t="str">
        <f>IF(OR(ISBLANK('2. Collected Data'!X17),ISBLANK('2. Collected Data'!X117)),"",('2. Collected Data'!X17-'2. Collected Data'!X117))</f>
        <v/>
      </c>
      <c r="U17" s="52">
        <f>IF(OR(ISBLANK('2. Collected Data'!Y17),ISBLANK('2. Collected Data'!Y117)),"",('2. Collected Data'!Y17-'2. Collected Data'!Y117))</f>
        <v>990</v>
      </c>
      <c r="V17" s="52">
        <f>IF(OR(ISBLANK('2. Collected Data'!Z17),ISBLANK('2. Collected Data'!Z117)),"",('2. Collected Data'!Z17-'2. Collected Data'!Z117))</f>
        <v>49</v>
      </c>
      <c r="W17" s="89">
        <f>IF(OR(ISBLANK('2. Collected Data'!AA17),ISBLANK('2. Collected Data'!AA117)),"",('2. Collected Data'!AA17-'2. Collected Data'!AA117))</f>
        <v>0</v>
      </c>
      <c r="X17" s="89">
        <f>IF(OR(ISBLANK('2. Collected Data'!AB17),ISBLANK('2. Collected Data'!AB117)),"",('2. Collected Data'!AB17-'2. Collected Data'!AB117))</f>
        <v>0</v>
      </c>
      <c r="Y17" s="89">
        <f>IF(OR(ISBLANK('2. Collected Data'!AC17),ISBLANK('2. Collected Data'!AC117)),"",('2. Collected Data'!AC17-'2. Collected Data'!AC117))</f>
        <v>0</v>
      </c>
      <c r="Z17" s="52">
        <f>IF(OR(ISBLANK('2. Collected Data'!AD17),ISBLANK('2. Collected Data'!AD117)),"",('2. Collected Data'!AD17-'2. Collected Data'!AD117))</f>
        <v>-26</v>
      </c>
      <c r="AA17" s="52" t="str">
        <f>IF(OR(ISBLANK('2. Collected Data'!AE17),ISBLANK('2. Collected Data'!AE117)),"",('2. Collected Data'!AE17-'2. Collected Data'!AE117))</f>
        <v/>
      </c>
      <c r="AB17" s="52" t="str">
        <f>IF(OR(ISBLANK('2. Collected Data'!AF17),ISBLANK('2. Collected Data'!AF117)),"",('2. Collected Data'!AF17-'2. Collected Data'!AF117))</f>
        <v/>
      </c>
      <c r="AC17" s="95" t="str">
        <f>IF(OR(ISBLANK('2. Collected Data'!AG17),ISBLANK('2. Collected Data'!AG117)),"",('2. Collected Data'!AG17-'2. Collected Data'!AG117))</f>
        <v/>
      </c>
      <c r="AD17" s="99"/>
      <c r="AE17" s="141">
        <f>IF(OR(ISBLANK('2. Collected Data'!AI17),ISBLANK('2. Collected Data'!AI117)),"",('2. Collected Data'!AI17-'2. Collected Data'!AI117))</f>
        <v>12857</v>
      </c>
      <c r="AF17" s="52" t="str">
        <f>IF(OR(ISBLANK('2. Collected Data'!AJ17),ISBLANK('2. Collected Data'!AJ117)),"",('2. Collected Data'!AJ17-'2. Collected Data'!AJ117))</f>
        <v/>
      </c>
      <c r="AG17" s="52">
        <f>IF(OR(ISBLANK('2. Collected Data'!AK17),ISBLANK('2. Collected Data'!AK117)),"",('2. Collected Data'!AK17-'2. Collected Data'!AK117))</f>
        <v>19518</v>
      </c>
      <c r="AH17" s="52">
        <f>IF(OR(ISBLANK('2. Collected Data'!AL17),ISBLANK('2. Collected Data'!AL117)),"",('2. Collected Data'!AL17-'2. Collected Data'!AL117))</f>
        <v>68929</v>
      </c>
      <c r="AI17" s="52" t="str">
        <f>IF(OR(ISBLANK('2. Collected Data'!AM17),ISBLANK('2. Collected Data'!AM117)),"",('2. Collected Data'!AM17-'2. Collected Data'!AM117))</f>
        <v/>
      </c>
      <c r="AJ17" s="142"/>
      <c r="AK17" s="52">
        <f>IF(OR(ISBLANK('2. Collected Data'!AO17),ISBLANK('2. Collected Data'!AO117)),"",('2. Collected Data'!AO17-'2. Collected Data'!AO117))</f>
        <v>417635</v>
      </c>
      <c r="AL17" s="52" t="str">
        <f>IF(OR(ISBLANK('2. Collected Data'!AP17),ISBLANK('2. Collected Data'!AP117)),"",('2. Collected Data'!AP17-'2. Collected Data'!AP117))</f>
        <v/>
      </c>
      <c r="AM17" s="52" t="str">
        <f>IF(OR(ISBLANK('2. Collected Data'!AQ17),ISBLANK('2. Collected Data'!AQ117)),"",('2. Collected Data'!AQ17-'2. Collected Data'!AQ117))</f>
        <v/>
      </c>
      <c r="AN17" s="52" t="str">
        <f>IF(OR(ISBLANK('2. Collected Data'!AR17),ISBLANK('2. Collected Data'!AR117)),"",('2. Collected Data'!AR17-'2. Collected Data'!AR117))</f>
        <v/>
      </c>
      <c r="AO17" s="52" t="str">
        <f>IF(OR(ISBLANK('2. Collected Data'!AS17),ISBLANK('2. Collected Data'!AS117)),"",('2. Collected Data'!AS17-'2. Collected Data'!AS117))</f>
        <v/>
      </c>
      <c r="AP17" s="52" t="str">
        <f>IF(OR(ISBLANK('2. Collected Data'!AT17),ISBLANK('2. Collected Data'!AT117)),"",('2. Collected Data'!AT17-'2. Collected Data'!AT117))</f>
        <v/>
      </c>
      <c r="AQ17" s="95" t="str">
        <f>IF(OR(ISBLANK('2. Collected Data'!AU17),ISBLANK('2. Collected Data'!AU117)),"",('2. Collected Data'!AU17-'2. Collected Data'!AU117))</f>
        <v/>
      </c>
      <c r="AR17" s="99"/>
      <c r="AS17" s="89">
        <f>IF(OR(ISBLANK('2. Collected Data'!AW17),ISBLANK('2. Collected Data'!AW117)),"",('2. Collected Data'!AW17-'2. Collected Data'!AW117))</f>
        <v>7.999999999999996E-2</v>
      </c>
      <c r="AT17" s="89">
        <f>IF(OR(ISBLANK('2. Collected Data'!AX17),ISBLANK('2. Collected Data'!AX117)),"",('2. Collected Data'!AX17-'2. Collected Data'!AX117))</f>
        <v>-0.08</v>
      </c>
      <c r="AU17" s="55"/>
      <c r="AV17" s="102"/>
      <c r="AW17" s="99"/>
      <c r="AX17" s="87" t="str">
        <f>IF(OR(ISBLANK('2. Collected Data'!BB17),ISBLANK('2. Collected Data'!BB117)),"",('2. Collected Data'!BB17-'2. Collected Data'!BB117))</f>
        <v/>
      </c>
      <c r="AY17" s="83">
        <f>IF(OR(ISBLANK('2. Collected Data'!BC17),ISBLANK('2. Collected Data'!BC117)),"",('2. Collected Data'!BC17-'2. Collected Data'!BC117))</f>
        <v>10507158</v>
      </c>
      <c r="AZ17" s="83">
        <f>IF(OR(ISBLANK('2. Collected Data'!BD17),ISBLANK('2. Collected Data'!BD117)),"",('2. Collected Data'!BD17-'2. Collected Data'!BD117))</f>
        <v>2210234</v>
      </c>
      <c r="BA17" s="83">
        <f>IF(OR(ISBLANK('2. Collected Data'!BE17),ISBLANK('2. Collected Data'!BE117)),"",('2. Collected Data'!BE17-'2. Collected Data'!BE117))</f>
        <v>3394245</v>
      </c>
      <c r="BB17" s="83">
        <f>IF(OR(ISBLANK('2. Collected Data'!BF17),ISBLANK('2. Collected Data'!BF117)),"",('2. Collected Data'!BF17-'2. Collected Data'!BF117))</f>
        <v>16143129</v>
      </c>
      <c r="BC17" s="55"/>
      <c r="BD17" s="87" t="str">
        <f>IF(OR(ISBLANK('2. Collected Data'!BH17),ISBLANK('2. Collected Data'!BH117)),"",('2. Collected Data'!BH17-'2. Collected Data'!BH117))</f>
        <v/>
      </c>
      <c r="BE17" s="150"/>
      <c r="BF17" s="273"/>
    </row>
    <row r="18" spans="1:58" s="237" customFormat="1" ht="11.25" customHeight="1" x14ac:dyDescent="0.15">
      <c r="A18" s="100" t="s">
        <v>132</v>
      </c>
      <c r="B18" s="231"/>
      <c r="C18" s="57">
        <f>IF(OR(ISBLANK('2. Collected Data'!G18),ISBLANK('2. Collected Data'!G118)),"",('2. Collected Data'!G18-'2. Collected Data'!G118))</f>
        <v>0</v>
      </c>
      <c r="D18" s="52">
        <f>IF(OR(ISBLANK('2. Collected Data'!H18),ISBLANK('2. Collected Data'!H118)),"",('2. Collected Data'!H18-'2. Collected Data'!H118))</f>
        <v>0</v>
      </c>
      <c r="E18" s="52">
        <f>IF(OR(ISBLANK('2. Collected Data'!I18),ISBLANK('2. Collected Data'!I118)),"",('2. Collected Data'!I18-'2. Collected Data'!I118))</f>
        <v>-16</v>
      </c>
      <c r="F18" s="52">
        <f>IF(OR(ISBLANK('2. Collected Data'!J18),ISBLANK('2. Collected Data'!J118)),"",('2. Collected Data'!J18-'2. Collected Data'!J118))</f>
        <v>1</v>
      </c>
      <c r="G18" s="52">
        <f>IF(OR(ISBLANK('2. Collected Data'!K18),ISBLANK('2. Collected Data'!K118)),"",('2. Collected Data'!K18-'2. Collected Data'!K118))</f>
        <v>0</v>
      </c>
      <c r="H18" s="52">
        <f>IF(OR(ISBLANK('2. Collected Data'!L18),ISBLANK('2. Collected Data'!L118)),"",('2. Collected Data'!L18-'2. Collected Data'!L118))</f>
        <v>0</v>
      </c>
      <c r="I18" s="52">
        <f>IF(OR(ISBLANK('2. Collected Data'!M18),ISBLANK('2. Collected Data'!M118)),"",('2. Collected Data'!M18-'2. Collected Data'!M118))</f>
        <v>-189</v>
      </c>
      <c r="J18" s="52">
        <f>IF(OR(ISBLANK('2. Collected Data'!N18),ISBLANK('2. Collected Data'!N118)),"",('2. Collected Data'!N18-'2. Collected Data'!N118))</f>
        <v>0</v>
      </c>
      <c r="K18" s="52">
        <f>IF(OR(ISBLANK('2. Collected Data'!O18),ISBLANK('2. Collected Data'!O118)),"",('2. Collected Data'!O18-'2. Collected Data'!O118))</f>
        <v>26</v>
      </c>
      <c r="L18" s="52" t="str">
        <f>IF(OR(ISBLANK('2. Collected Data'!P18),ISBLANK('2. Collected Data'!P118)),"",('2. Collected Data'!P18-'2. Collected Data'!P118))</f>
        <v/>
      </c>
      <c r="M18" s="52" t="str">
        <f>IF(OR(ISBLANK('2. Collected Data'!Q18),ISBLANK('2. Collected Data'!Q118)),"",('2. Collected Data'!Q18-'2. Collected Data'!Q118))</f>
        <v/>
      </c>
      <c r="N18" s="52" t="str">
        <f>IF(OR(ISBLANK('2. Collected Data'!R18),ISBLANK('2. Collected Data'!R118)),"",('2. Collected Data'!R18-'2. Collected Data'!R118))</f>
        <v/>
      </c>
      <c r="O18" s="52" t="str">
        <f>IF(OR(ISBLANK('2. Collected Data'!S18),ISBLANK('2. Collected Data'!S118)),"",('2. Collected Data'!S18-'2. Collected Data'!S118))</f>
        <v/>
      </c>
      <c r="P18" s="52" t="str">
        <f>IF(OR(ISBLANK('2. Collected Data'!T18),ISBLANK('2. Collected Data'!T118)),"",('2. Collected Data'!T18-'2. Collected Data'!T118))</f>
        <v/>
      </c>
      <c r="Q18" s="52" t="str">
        <f>IF(OR(ISBLANK('2. Collected Data'!U18),ISBLANK('2. Collected Data'!U118)),"",('2. Collected Data'!U18-'2. Collected Data'!U118))</f>
        <v/>
      </c>
      <c r="R18" s="52" t="str">
        <f>IF(OR(ISBLANK('2. Collected Data'!V18),ISBLANK('2. Collected Data'!V118)),"",('2. Collected Data'!V18-'2. Collected Data'!V118))</f>
        <v/>
      </c>
      <c r="S18" s="52" t="str">
        <f>IF(OR(ISBLANK('2. Collected Data'!W18),ISBLANK('2. Collected Data'!W118)),"",('2. Collected Data'!W18-'2. Collected Data'!W118))</f>
        <v/>
      </c>
      <c r="T18" s="52" t="str">
        <f>IF(OR(ISBLANK('2. Collected Data'!X18),ISBLANK('2. Collected Data'!X118)),"",('2. Collected Data'!X18-'2. Collected Data'!X118))</f>
        <v/>
      </c>
      <c r="U18" s="52">
        <f>IF(OR(ISBLANK('2. Collected Data'!Y18),ISBLANK('2. Collected Data'!Y118)),"",('2. Collected Data'!Y18-'2. Collected Data'!Y118))</f>
        <v>0</v>
      </c>
      <c r="V18" s="52">
        <f>IF(OR(ISBLANK('2. Collected Data'!Z18),ISBLANK('2. Collected Data'!Z118)),"",('2. Collected Data'!Z18-'2. Collected Data'!Z118))</f>
        <v>0</v>
      </c>
      <c r="W18" s="89">
        <f>IF(OR(ISBLANK('2. Collected Data'!AA18),ISBLANK('2. Collected Data'!AA118)),"",('2. Collected Data'!AA18-'2. Collected Data'!AA118))</f>
        <v>0</v>
      </c>
      <c r="X18" s="89">
        <f>IF(OR(ISBLANK('2. Collected Data'!AB18),ISBLANK('2. Collected Data'!AB118)),"",('2. Collected Data'!AB18-'2. Collected Data'!AB118))</f>
        <v>0</v>
      </c>
      <c r="Y18" s="89">
        <f>IF(OR(ISBLANK('2. Collected Data'!AC18),ISBLANK('2. Collected Data'!AC118)),"",('2. Collected Data'!AC18-'2. Collected Data'!AC118))</f>
        <v>0</v>
      </c>
      <c r="Z18" s="52">
        <f>IF(OR(ISBLANK('2. Collected Data'!AD18),ISBLANK('2. Collected Data'!AD118)),"",('2. Collected Data'!AD18-'2. Collected Data'!AD118))</f>
        <v>0</v>
      </c>
      <c r="AA18" s="52">
        <f>IF(OR(ISBLANK('2. Collected Data'!AE18),ISBLANK('2. Collected Data'!AE118)),"",('2. Collected Data'!AE18-'2. Collected Data'!AE118))</f>
        <v>12700</v>
      </c>
      <c r="AB18" s="52">
        <f>IF(OR(ISBLANK('2. Collected Data'!AF18),ISBLANK('2. Collected Data'!AF118)),"",('2. Collected Data'!AF18-'2. Collected Data'!AF118))</f>
        <v>0</v>
      </c>
      <c r="AC18" s="95">
        <f>IF(OR(ISBLANK('2. Collected Data'!AG18),ISBLANK('2. Collected Data'!AG118)),"",('2. Collected Data'!AG18-'2. Collected Data'!AG118))</f>
        <v>84500</v>
      </c>
      <c r="AD18" s="99"/>
      <c r="AE18" s="141">
        <f>IF(OR(ISBLANK('2. Collected Data'!AI18),ISBLANK('2. Collected Data'!AI118)),"",('2. Collected Data'!AI18-'2. Collected Data'!AI118))</f>
        <v>208629</v>
      </c>
      <c r="AF18" s="52">
        <f>IF(OR(ISBLANK('2. Collected Data'!AJ18),ISBLANK('2. Collected Data'!AJ118)),"",('2. Collected Data'!AJ18-'2. Collected Data'!AJ118))</f>
        <v>5</v>
      </c>
      <c r="AG18" s="52">
        <f>IF(OR(ISBLANK('2. Collected Data'!AK18),ISBLANK('2. Collected Data'!AK118)),"",('2. Collected Data'!AK18-'2. Collected Data'!AK118))</f>
        <v>-209595</v>
      </c>
      <c r="AH18" s="52">
        <f>IF(OR(ISBLANK('2. Collected Data'!AL18),ISBLANK('2. Collected Data'!AL118)),"",('2. Collected Data'!AL18-'2. Collected Data'!AL118))</f>
        <v>-898</v>
      </c>
      <c r="AI18" s="52" t="str">
        <f>IF(OR(ISBLANK('2. Collected Data'!AM18),ISBLANK('2. Collected Data'!AM118)),"",('2. Collected Data'!AM18-'2. Collected Data'!AM118))</f>
        <v/>
      </c>
      <c r="AJ18" s="142"/>
      <c r="AK18" s="52">
        <f>IF(OR(ISBLANK('2. Collected Data'!AO18),ISBLANK('2. Collected Data'!AO118)),"",('2. Collected Data'!AO18-'2. Collected Data'!AO118))</f>
        <v>242700</v>
      </c>
      <c r="AL18" s="52" t="str">
        <f>IF(OR(ISBLANK('2. Collected Data'!AP18),ISBLANK('2. Collected Data'!AP118)),"",('2. Collected Data'!AP18-'2. Collected Data'!AP118))</f>
        <v/>
      </c>
      <c r="AM18" s="52">
        <f>IF(OR(ISBLANK('2. Collected Data'!AQ18),ISBLANK('2. Collected Data'!AQ118)),"",('2. Collected Data'!AQ18-'2. Collected Data'!AQ118))</f>
        <v>-361208</v>
      </c>
      <c r="AN18" s="52" t="str">
        <f>IF(OR(ISBLANK('2. Collected Data'!AR18),ISBLANK('2. Collected Data'!AR118)),"",('2. Collected Data'!AR18-'2. Collected Data'!AR118))</f>
        <v/>
      </c>
      <c r="AO18" s="52" t="str">
        <f>IF(OR(ISBLANK('2. Collected Data'!AS18),ISBLANK('2. Collected Data'!AS118)),"",('2. Collected Data'!AS18-'2. Collected Data'!AS118))</f>
        <v/>
      </c>
      <c r="AP18" s="52" t="str">
        <f>IF(OR(ISBLANK('2. Collected Data'!AT18),ISBLANK('2. Collected Data'!AT118)),"",('2. Collected Data'!AT18-'2. Collected Data'!AT118))</f>
        <v/>
      </c>
      <c r="AQ18" s="95" t="str">
        <f>IF(OR(ISBLANK('2. Collected Data'!AU18),ISBLANK('2. Collected Data'!AU118)),"",('2. Collected Data'!AU18-'2. Collected Data'!AU118))</f>
        <v/>
      </c>
      <c r="AR18" s="99"/>
      <c r="AS18" s="89">
        <f>IF(OR(ISBLANK('2. Collected Data'!AW18),ISBLANK('2. Collected Data'!AW118)),"",('2. Collected Data'!AW18-'2. Collected Data'!AW118))</f>
        <v>-7.0000000000000007E-2</v>
      </c>
      <c r="AT18" s="89">
        <f>IF(OR(ISBLANK('2. Collected Data'!AX18),ISBLANK('2. Collected Data'!AX118)),"",('2. Collected Data'!AX18-'2. Collected Data'!AX118))</f>
        <v>6.9999999999999951E-2</v>
      </c>
      <c r="AU18" s="55"/>
      <c r="AV18" s="102"/>
      <c r="AW18" s="99"/>
      <c r="AX18" s="87">
        <f>IF(OR(ISBLANK('2. Collected Data'!BB18),ISBLANK('2. Collected Data'!BB118)),"",('2. Collected Data'!BB18-'2. Collected Data'!BB118))</f>
        <v>-0.29999999999999716</v>
      </c>
      <c r="AY18" s="83">
        <f>IF(OR(ISBLANK('2. Collected Data'!BC18),ISBLANK('2. Collected Data'!BC118)),"",('2. Collected Data'!BC18-'2. Collected Data'!BC118))</f>
        <v>1529037</v>
      </c>
      <c r="AZ18" s="83">
        <f>IF(OR(ISBLANK('2. Collected Data'!BD18),ISBLANK('2. Collected Data'!BD118)),"",('2. Collected Data'!BD18-'2. Collected Data'!BD118))</f>
        <v>1118471</v>
      </c>
      <c r="BA18" s="83">
        <f>IF(OR(ISBLANK('2. Collected Data'!BE18),ISBLANK('2. Collected Data'!BE118)),"",('2. Collected Data'!BE18-'2. Collected Data'!BE118))</f>
        <v>610632</v>
      </c>
      <c r="BB18" s="83">
        <f>IF(OR(ISBLANK('2. Collected Data'!BF18),ISBLANK('2. Collected Data'!BF118)),"",('2. Collected Data'!BF18-'2. Collected Data'!BF118))</f>
        <v>3157387</v>
      </c>
      <c r="BC18" s="55"/>
      <c r="BD18" s="87">
        <f>IF(OR(ISBLANK('2. Collected Data'!BH18),ISBLANK('2. Collected Data'!BH118)),"",('2. Collected Data'!BH18-'2. Collected Data'!BH118))</f>
        <v>0</v>
      </c>
      <c r="BE18" s="150"/>
      <c r="BF18" s="273"/>
    </row>
    <row r="19" spans="1:58" s="237" customFormat="1" ht="11.25" customHeight="1" x14ac:dyDescent="0.15">
      <c r="A19" s="100" t="s">
        <v>133</v>
      </c>
      <c r="B19" s="231"/>
      <c r="C19" s="57">
        <f>IF(OR(ISBLANK('2. Collected Data'!G19),ISBLANK('2. Collected Data'!G119)),"",('2. Collected Data'!G19-'2. Collected Data'!G119))</f>
        <v>0</v>
      </c>
      <c r="D19" s="52">
        <f>IF(OR(ISBLANK('2. Collected Data'!H19),ISBLANK('2. Collected Data'!H119)),"",('2. Collected Data'!H19-'2. Collected Data'!H119))</f>
        <v>0</v>
      </c>
      <c r="E19" s="52">
        <f>IF(OR(ISBLANK('2. Collected Data'!I19),ISBLANK('2. Collected Data'!I119)),"",('2. Collected Data'!I19-'2. Collected Data'!I119))</f>
        <v>0</v>
      </c>
      <c r="F19" s="52">
        <f>IF(OR(ISBLANK('2. Collected Data'!J19),ISBLANK('2. Collected Data'!J119)),"",('2. Collected Data'!J19-'2. Collected Data'!J119))</f>
        <v>0</v>
      </c>
      <c r="G19" s="52">
        <f>IF(OR(ISBLANK('2. Collected Data'!K19),ISBLANK('2. Collected Data'!K119)),"",('2. Collected Data'!K19-'2. Collected Data'!K119))</f>
        <v>0</v>
      </c>
      <c r="H19" s="52">
        <f>IF(OR(ISBLANK('2. Collected Data'!L19),ISBLANK('2. Collected Data'!L119)),"",('2. Collected Data'!L19-'2. Collected Data'!L119))</f>
        <v>1</v>
      </c>
      <c r="I19" s="52">
        <f>IF(OR(ISBLANK('2. Collected Data'!M19),ISBLANK('2. Collected Data'!M119)),"",('2. Collected Data'!M19-'2. Collected Data'!M119))</f>
        <v>-2</v>
      </c>
      <c r="J19" s="52">
        <f>IF(OR(ISBLANK('2. Collected Data'!N19),ISBLANK('2. Collected Data'!N119)),"",('2. Collected Data'!N19-'2. Collected Data'!N119))</f>
        <v>-1</v>
      </c>
      <c r="K19" s="52">
        <f>IF(OR(ISBLANK('2. Collected Data'!O19),ISBLANK('2. Collected Data'!O119)),"",('2. Collected Data'!O19-'2. Collected Data'!O119))</f>
        <v>2</v>
      </c>
      <c r="L19" s="52">
        <f>IF(OR(ISBLANK('2. Collected Data'!P19),ISBLANK('2. Collected Data'!P119)),"",('2. Collected Data'!P19-'2. Collected Data'!P119))</f>
        <v>0</v>
      </c>
      <c r="M19" s="52">
        <f>IF(OR(ISBLANK('2. Collected Data'!Q19),ISBLANK('2. Collected Data'!Q119)),"",('2. Collected Data'!Q19-'2. Collected Data'!Q119))</f>
        <v>27</v>
      </c>
      <c r="N19" s="52">
        <f>IF(OR(ISBLANK('2. Collected Data'!R19),ISBLANK('2. Collected Data'!R119)),"",('2. Collected Data'!R19-'2. Collected Data'!R119))</f>
        <v>0</v>
      </c>
      <c r="O19" s="52">
        <f>IF(OR(ISBLANK('2. Collected Data'!S19),ISBLANK('2. Collected Data'!S119)),"",('2. Collected Data'!S19-'2. Collected Data'!S119))</f>
        <v>0</v>
      </c>
      <c r="P19" s="52">
        <f>IF(OR(ISBLANK('2. Collected Data'!T19),ISBLANK('2. Collected Data'!T119)),"",('2. Collected Data'!T19-'2. Collected Data'!T119))</f>
        <v>0</v>
      </c>
      <c r="Q19" s="52">
        <f>IF(OR(ISBLANK('2. Collected Data'!U19),ISBLANK('2. Collected Data'!U119)),"",('2. Collected Data'!U19-'2. Collected Data'!U119))</f>
        <v>0</v>
      </c>
      <c r="R19" s="52">
        <f>IF(OR(ISBLANK('2. Collected Data'!V19),ISBLANK('2. Collected Data'!V119)),"",('2. Collected Data'!V19-'2. Collected Data'!V119))</f>
        <v>0</v>
      </c>
      <c r="S19" s="52">
        <f>IF(OR(ISBLANK('2. Collected Data'!W19),ISBLANK('2. Collected Data'!W119)),"",('2. Collected Data'!W19-'2. Collected Data'!W119))</f>
        <v>0</v>
      </c>
      <c r="T19" s="52">
        <f>IF(OR(ISBLANK('2. Collected Data'!X19),ISBLANK('2. Collected Data'!X119)),"",('2. Collected Data'!X19-'2. Collected Data'!X119))</f>
        <v>0</v>
      </c>
      <c r="U19" s="52">
        <f>IF(OR(ISBLANK('2. Collected Data'!Y19),ISBLANK('2. Collected Data'!Y119)),"",('2. Collected Data'!Y19-'2. Collected Data'!Y119))</f>
        <v>192</v>
      </c>
      <c r="V19" s="52">
        <f>IF(OR(ISBLANK('2. Collected Data'!Z19),ISBLANK('2. Collected Data'!Z119)),"",('2. Collected Data'!Z19-'2. Collected Data'!Z119))</f>
        <v>0</v>
      </c>
      <c r="W19" s="89">
        <f>IF(OR(ISBLANK('2. Collected Data'!AA19),ISBLANK('2. Collected Data'!AA119)),"",('2. Collected Data'!AA19-'2. Collected Data'!AA119))</f>
        <v>0</v>
      </c>
      <c r="X19" s="89">
        <f>IF(OR(ISBLANK('2. Collected Data'!AB19),ISBLANK('2. Collected Data'!AB119)),"",('2. Collected Data'!AB19-'2. Collected Data'!AB119))</f>
        <v>0</v>
      </c>
      <c r="Y19" s="89">
        <f>IF(OR(ISBLANK('2. Collected Data'!AC19),ISBLANK('2. Collected Data'!AC119)),"",('2. Collected Data'!AC19-'2. Collected Data'!AC119))</f>
        <v>0</v>
      </c>
      <c r="Z19" s="52">
        <f>IF(OR(ISBLANK('2. Collected Data'!AD19),ISBLANK('2. Collected Data'!AD119)),"",('2. Collected Data'!AD19-'2. Collected Data'!AD119))</f>
        <v>2</v>
      </c>
      <c r="AA19" s="52">
        <f>IF(OR(ISBLANK('2. Collected Data'!AE19),ISBLANK('2. Collected Data'!AE119)),"",('2. Collected Data'!AE19-'2. Collected Data'!AE119))</f>
        <v>0</v>
      </c>
      <c r="AB19" s="52">
        <f>IF(OR(ISBLANK('2. Collected Data'!AF19),ISBLANK('2. Collected Data'!AF119)),"",('2. Collected Data'!AF19-'2. Collected Data'!AF119))</f>
        <v>-1</v>
      </c>
      <c r="AC19" s="95">
        <f>IF(OR(ISBLANK('2. Collected Data'!AG19),ISBLANK('2. Collected Data'!AG119)),"",('2. Collected Data'!AG19-'2. Collected Data'!AG119))</f>
        <v>163000</v>
      </c>
      <c r="AD19" s="99"/>
      <c r="AE19" s="141">
        <f>IF(OR(ISBLANK('2. Collected Data'!AI19),ISBLANK('2. Collected Data'!AI119)),"",('2. Collected Data'!AI19-'2. Collected Data'!AI119))</f>
        <v>-121650</v>
      </c>
      <c r="AF19" s="52">
        <f>IF(OR(ISBLANK('2. Collected Data'!AJ19),ISBLANK('2. Collected Data'!AJ119)),"",('2. Collected Data'!AJ19-'2. Collected Data'!AJ119))</f>
        <v>0</v>
      </c>
      <c r="AG19" s="52">
        <f>IF(OR(ISBLANK('2. Collected Data'!AK19),ISBLANK('2. Collected Data'!AK119)),"",('2. Collected Data'!AK19-'2. Collected Data'!AK119))</f>
        <v>0</v>
      </c>
      <c r="AH19" s="52">
        <f>IF(OR(ISBLANK('2. Collected Data'!AL19),ISBLANK('2. Collected Data'!AL119)),"",('2. Collected Data'!AL19-'2. Collected Data'!AL119))</f>
        <v>0</v>
      </c>
      <c r="AI19" s="52">
        <f>IF(OR(ISBLANK('2. Collected Data'!AM19),ISBLANK('2. Collected Data'!AM119)),"",('2. Collected Data'!AM19-'2. Collected Data'!AM119))</f>
        <v>0</v>
      </c>
      <c r="AJ19" s="142"/>
      <c r="AK19" s="52">
        <f>IF(OR(ISBLANK('2. Collected Data'!AO19),ISBLANK('2. Collected Data'!AO119)),"",('2. Collected Data'!AO19-'2. Collected Data'!AO119))</f>
        <v>163300</v>
      </c>
      <c r="AL19" s="52">
        <f>IF(OR(ISBLANK('2. Collected Data'!AP19),ISBLANK('2. Collected Data'!AP119)),"",('2. Collected Data'!AP19-'2. Collected Data'!AP119))</f>
        <v>0</v>
      </c>
      <c r="AM19" s="52">
        <f>IF(OR(ISBLANK('2. Collected Data'!AQ19),ISBLANK('2. Collected Data'!AQ119)),"",('2. Collected Data'!AQ19-'2. Collected Data'!AQ119))</f>
        <v>-735400</v>
      </c>
      <c r="AN19" s="52">
        <f>IF(OR(ISBLANK('2. Collected Data'!AR19),ISBLANK('2. Collected Data'!AR119)),"",('2. Collected Data'!AR19-'2. Collected Data'!AR119))</f>
        <v>0</v>
      </c>
      <c r="AO19" s="52">
        <f>IF(OR(ISBLANK('2. Collected Data'!AS19),ISBLANK('2. Collected Data'!AS119)),"",('2. Collected Data'!AS19-'2. Collected Data'!AS119))</f>
        <v>0</v>
      </c>
      <c r="AP19" s="52">
        <f>IF(OR(ISBLANK('2. Collected Data'!AT19),ISBLANK('2. Collected Data'!AT119)),"",('2. Collected Data'!AT19-'2. Collected Data'!AT119))</f>
        <v>0</v>
      </c>
      <c r="AQ19" s="95">
        <f>IF(OR(ISBLANK('2. Collected Data'!AU19),ISBLANK('2. Collected Data'!AU119)),"",('2. Collected Data'!AU19-'2. Collected Data'!AU119))</f>
        <v>0</v>
      </c>
      <c r="AR19" s="99"/>
      <c r="AS19" s="89">
        <f>IF(OR(ISBLANK('2. Collected Data'!AW19),ISBLANK('2. Collected Data'!AW119)),"",('2. Collected Data'!AW19-'2. Collected Data'!AW119))</f>
        <v>0.24</v>
      </c>
      <c r="AT19" s="89">
        <f>IF(OR(ISBLANK('2. Collected Data'!AX19),ISBLANK('2. Collected Data'!AX119)),"",('2. Collected Data'!AX19-'2. Collected Data'!AX119))</f>
        <v>-0.24</v>
      </c>
      <c r="AU19" s="55"/>
      <c r="AV19" s="102"/>
      <c r="AW19" s="99"/>
      <c r="AX19" s="87">
        <f>IF(OR(ISBLANK('2. Collected Data'!BB19),ISBLANK('2. Collected Data'!BB119)),"",('2. Collected Data'!BB19-'2. Collected Data'!BB119))</f>
        <v>3</v>
      </c>
      <c r="AY19" s="83">
        <f>IF(OR(ISBLANK('2. Collected Data'!BC19),ISBLANK('2. Collected Data'!BC119)),"",('2. Collected Data'!BC19-'2. Collected Data'!BC119))</f>
        <v>-12461457</v>
      </c>
      <c r="AZ19" s="83" t="str">
        <f>IF(OR(ISBLANK('2. Collected Data'!BD19),ISBLANK('2. Collected Data'!BD119)),"",('2. Collected Data'!BD19-'2. Collected Data'!BD119))</f>
        <v/>
      </c>
      <c r="BA19" s="83">
        <f>IF(OR(ISBLANK('2. Collected Data'!BE19),ISBLANK('2. Collected Data'!BE119)),"",('2. Collected Data'!BE19-'2. Collected Data'!BE119))</f>
        <v>-2682443</v>
      </c>
      <c r="BB19" s="83">
        <f>IF(OR(ISBLANK('2. Collected Data'!BF19),ISBLANK('2. Collected Data'!BF119)),"",('2. Collected Data'!BF19-'2. Collected Data'!BF119))</f>
        <v>-17530000</v>
      </c>
      <c r="BC19" s="55"/>
      <c r="BD19" s="87">
        <f>IF(OR(ISBLANK('2. Collected Data'!BH19),ISBLANK('2. Collected Data'!BH119)),"",('2. Collected Data'!BH19-'2. Collected Data'!BH119))</f>
        <v>0.93000000000000682</v>
      </c>
      <c r="BE19" s="150"/>
      <c r="BF19" s="273"/>
    </row>
    <row r="20" spans="1:58" s="237" customFormat="1" ht="11.25" customHeight="1" x14ac:dyDescent="0.15">
      <c r="A20" s="100" t="s">
        <v>134</v>
      </c>
      <c r="B20" s="231"/>
      <c r="C20" s="57">
        <f>IF(OR(ISBLANK('2. Collected Data'!G20),ISBLANK('2. Collected Data'!G120)),"",('2. Collected Data'!G20-'2. Collected Data'!G120))</f>
        <v>0</v>
      </c>
      <c r="D20" s="52" t="str">
        <f>IF(OR(ISBLANK('2. Collected Data'!H20),ISBLANK('2. Collected Data'!H120)),"",('2. Collected Data'!H20-'2. Collected Data'!H120))</f>
        <v/>
      </c>
      <c r="E20" s="52">
        <f>IF(OR(ISBLANK('2. Collected Data'!I20),ISBLANK('2. Collected Data'!I120)),"",('2. Collected Data'!I20-'2. Collected Data'!I120))</f>
        <v>-36</v>
      </c>
      <c r="F20" s="52">
        <f>IF(OR(ISBLANK('2. Collected Data'!J20),ISBLANK('2. Collected Data'!J120)),"",('2. Collected Data'!J20-'2. Collected Data'!J120))</f>
        <v>0</v>
      </c>
      <c r="G20" s="52">
        <f>IF(OR(ISBLANK('2. Collected Data'!K20),ISBLANK('2. Collected Data'!K120)),"",('2. Collected Data'!K20-'2. Collected Data'!K120))</f>
        <v>6</v>
      </c>
      <c r="H20" s="52" t="str">
        <f>IF(OR(ISBLANK('2. Collected Data'!L20),ISBLANK('2. Collected Data'!L120)),"",('2. Collected Data'!L20-'2. Collected Data'!L120))</f>
        <v/>
      </c>
      <c r="I20" s="52">
        <f>IF(OR(ISBLANK('2. Collected Data'!M20),ISBLANK('2. Collected Data'!M120)),"",('2. Collected Data'!M20-'2. Collected Data'!M120))</f>
        <v>10</v>
      </c>
      <c r="J20" s="52">
        <f>IF(OR(ISBLANK('2. Collected Data'!N20),ISBLANK('2. Collected Data'!N120)),"",('2. Collected Data'!N20-'2. Collected Data'!N120))</f>
        <v>0</v>
      </c>
      <c r="K20" s="52">
        <f>IF(OR(ISBLANK('2. Collected Data'!O20),ISBLANK('2. Collected Data'!O120)),"",('2. Collected Data'!O20-'2. Collected Data'!O120))</f>
        <v>-37</v>
      </c>
      <c r="L20" s="52">
        <f>IF(OR(ISBLANK('2. Collected Data'!P20),ISBLANK('2. Collected Data'!P120)),"",('2. Collected Data'!P20-'2. Collected Data'!P120))</f>
        <v>0</v>
      </c>
      <c r="M20" s="52" t="str">
        <f>IF(OR(ISBLANK('2. Collected Data'!Q20),ISBLANK('2. Collected Data'!Q120)),"",('2. Collected Data'!Q20-'2. Collected Data'!Q120))</f>
        <v/>
      </c>
      <c r="N20" s="52" t="str">
        <f>IF(OR(ISBLANK('2. Collected Data'!R20),ISBLANK('2. Collected Data'!R120)),"",('2. Collected Data'!R20-'2. Collected Data'!R120))</f>
        <v/>
      </c>
      <c r="O20" s="52" t="str">
        <f>IF(OR(ISBLANK('2. Collected Data'!S20),ISBLANK('2. Collected Data'!S120)),"",('2. Collected Data'!S20-'2. Collected Data'!S120))</f>
        <v/>
      </c>
      <c r="P20" s="52" t="str">
        <f>IF(OR(ISBLANK('2. Collected Data'!T20),ISBLANK('2. Collected Data'!T120)),"",('2. Collected Data'!T20-'2. Collected Data'!T120))</f>
        <v/>
      </c>
      <c r="Q20" s="52" t="str">
        <f>IF(OR(ISBLANK('2. Collected Data'!U20),ISBLANK('2. Collected Data'!U120)),"",('2. Collected Data'!U20-'2. Collected Data'!U120))</f>
        <v/>
      </c>
      <c r="R20" s="52" t="str">
        <f>IF(OR(ISBLANK('2. Collected Data'!V20),ISBLANK('2. Collected Data'!V120)),"",('2. Collected Data'!V20-'2. Collected Data'!V120))</f>
        <v/>
      </c>
      <c r="S20" s="52" t="str">
        <f>IF(OR(ISBLANK('2. Collected Data'!W20),ISBLANK('2. Collected Data'!W120)),"",('2. Collected Data'!W20-'2. Collected Data'!W120))</f>
        <v/>
      </c>
      <c r="T20" s="52" t="str">
        <f>IF(OR(ISBLANK('2. Collected Data'!X20),ISBLANK('2. Collected Data'!X120)),"",('2. Collected Data'!X20-'2. Collected Data'!X120))</f>
        <v/>
      </c>
      <c r="U20" s="52">
        <f>IF(OR(ISBLANK('2. Collected Data'!Y20),ISBLANK('2. Collected Data'!Y120)),"",('2. Collected Data'!Y20-'2. Collected Data'!Y120))</f>
        <v>0</v>
      </c>
      <c r="V20" s="52">
        <f>IF(OR(ISBLANK('2. Collected Data'!Z20),ISBLANK('2. Collected Data'!Z120)),"",('2. Collected Data'!Z20-'2. Collected Data'!Z120))</f>
        <v>0</v>
      </c>
      <c r="W20" s="89">
        <f>IF(OR(ISBLANK('2. Collected Data'!AA20),ISBLANK('2. Collected Data'!AA120)),"",('2. Collected Data'!AA20-'2. Collected Data'!AA120))</f>
        <v>0</v>
      </c>
      <c r="X20" s="89">
        <f>IF(OR(ISBLANK('2. Collected Data'!AB20),ISBLANK('2. Collected Data'!AB120)),"",('2. Collected Data'!AB20-'2. Collected Data'!AB120))</f>
        <v>0</v>
      </c>
      <c r="Y20" s="89">
        <f>IF(OR(ISBLANK('2. Collected Data'!AC20),ISBLANK('2. Collected Data'!AC120)),"",('2. Collected Data'!AC20-'2. Collected Data'!AC120))</f>
        <v>0</v>
      </c>
      <c r="Z20" s="52">
        <f>IF(OR(ISBLANK('2. Collected Data'!AD20),ISBLANK('2. Collected Data'!AD120)),"",('2. Collected Data'!AD20-'2. Collected Data'!AD120))</f>
        <v>0</v>
      </c>
      <c r="AA20" s="52">
        <f>IF(OR(ISBLANK('2. Collected Data'!AE20),ISBLANK('2. Collected Data'!AE120)),"",('2. Collected Data'!AE20-'2. Collected Data'!AE120))</f>
        <v>0</v>
      </c>
      <c r="AB20" s="52">
        <f>IF(OR(ISBLANK('2. Collected Data'!AF20),ISBLANK('2. Collected Data'!AF120)),"",('2. Collected Data'!AF20-'2. Collected Data'!AF120))</f>
        <v>0</v>
      </c>
      <c r="AC20" s="95">
        <f>IF(OR(ISBLANK('2. Collected Data'!AG20),ISBLANK('2. Collected Data'!AG120)),"",('2. Collected Data'!AG20-'2. Collected Data'!AG120))</f>
        <v>-4300</v>
      </c>
      <c r="AD20" s="99"/>
      <c r="AE20" s="141">
        <f>IF(OR(ISBLANK('2. Collected Data'!AI20),ISBLANK('2. Collected Data'!AI120)),"",('2. Collected Data'!AI20-'2. Collected Data'!AI120))</f>
        <v>-56388</v>
      </c>
      <c r="AF20" s="52" t="str">
        <f>IF(OR(ISBLANK('2. Collected Data'!AJ20),ISBLANK('2. Collected Data'!AJ120)),"",('2. Collected Data'!AJ20-'2. Collected Data'!AJ120))</f>
        <v/>
      </c>
      <c r="AG20" s="52" t="str">
        <f>IF(OR(ISBLANK('2. Collected Data'!AK20),ISBLANK('2. Collected Data'!AK120)),"",('2. Collected Data'!AK20-'2. Collected Data'!AK120))</f>
        <v/>
      </c>
      <c r="AH20" s="52" t="str">
        <f>IF(OR(ISBLANK('2. Collected Data'!AL20),ISBLANK('2. Collected Data'!AL120)),"",('2. Collected Data'!AL20-'2. Collected Data'!AL120))</f>
        <v/>
      </c>
      <c r="AI20" s="52" t="str">
        <f>IF(OR(ISBLANK('2. Collected Data'!AM20),ISBLANK('2. Collected Data'!AM120)),"",('2. Collected Data'!AM20-'2. Collected Data'!AM120))</f>
        <v/>
      </c>
      <c r="AJ20" s="142"/>
      <c r="AK20" s="52">
        <f>IF(OR(ISBLANK('2. Collected Data'!AO20),ISBLANK('2. Collected Data'!AO120)),"",('2. Collected Data'!AO20-'2. Collected Data'!AO120))</f>
        <v>-261000</v>
      </c>
      <c r="AL20" s="52" t="str">
        <f>IF(OR(ISBLANK('2. Collected Data'!AP20),ISBLANK('2. Collected Data'!AP120)),"",('2. Collected Data'!AP20-'2. Collected Data'!AP120))</f>
        <v/>
      </c>
      <c r="AM20" s="52" t="str">
        <f>IF(OR(ISBLANK('2. Collected Data'!AQ20),ISBLANK('2. Collected Data'!AQ120)),"",('2. Collected Data'!AQ20-'2. Collected Data'!AQ120))</f>
        <v/>
      </c>
      <c r="AN20" s="52" t="str">
        <f>IF(OR(ISBLANK('2. Collected Data'!AR20),ISBLANK('2. Collected Data'!AR120)),"",('2. Collected Data'!AR20-'2. Collected Data'!AR120))</f>
        <v/>
      </c>
      <c r="AO20" s="52" t="str">
        <f>IF(OR(ISBLANK('2. Collected Data'!AS20),ISBLANK('2. Collected Data'!AS120)),"",('2. Collected Data'!AS20-'2. Collected Data'!AS120))</f>
        <v/>
      </c>
      <c r="AP20" s="52" t="str">
        <f>IF(OR(ISBLANK('2. Collected Data'!AT20),ISBLANK('2. Collected Data'!AT120)),"",('2. Collected Data'!AT20-'2. Collected Data'!AT120))</f>
        <v/>
      </c>
      <c r="AQ20" s="95" t="str">
        <f>IF(OR(ISBLANK('2. Collected Data'!AU20),ISBLANK('2. Collected Data'!AU120)),"",('2. Collected Data'!AU20-'2. Collected Data'!AU120))</f>
        <v/>
      </c>
      <c r="AR20" s="99"/>
      <c r="AS20" s="89">
        <f>IF(OR(ISBLANK('2. Collected Data'!AW20),ISBLANK('2. Collected Data'!AW120)),"",('2. Collected Data'!AW20-'2. Collected Data'!AW120))</f>
        <v>0</v>
      </c>
      <c r="AT20" s="89">
        <f>IF(OR(ISBLANK('2. Collected Data'!AX20),ISBLANK('2. Collected Data'!AX120)),"",('2. Collected Data'!AX20-'2. Collected Data'!AX120))</f>
        <v>0</v>
      </c>
      <c r="AU20" s="55"/>
      <c r="AV20" s="102"/>
      <c r="AW20" s="99"/>
      <c r="AX20" s="87">
        <f>IF(OR(ISBLANK('2. Collected Data'!BB20),ISBLANK('2. Collected Data'!BB120)),"",('2. Collected Data'!BB20-'2. Collected Data'!BB120))</f>
        <v>4.7999999999999972</v>
      </c>
      <c r="AY20" s="83">
        <f>IF(OR(ISBLANK('2. Collected Data'!BC20),ISBLANK('2. Collected Data'!BC120)),"",('2. Collected Data'!BC20-'2. Collected Data'!BC120))</f>
        <v>445063</v>
      </c>
      <c r="AZ20" s="83">
        <f>IF(OR(ISBLANK('2. Collected Data'!BD20),ISBLANK('2. Collected Data'!BD120)),"",('2. Collected Data'!BD20-'2. Collected Data'!BD120))</f>
        <v>757794</v>
      </c>
      <c r="BA20" s="83">
        <f>IF(OR(ISBLANK('2. Collected Data'!BE20),ISBLANK('2. Collected Data'!BE120)),"",('2. Collected Data'!BE20-'2. Collected Data'!BE120))</f>
        <v>-3237298</v>
      </c>
      <c r="BB20" s="83">
        <f>IF(OR(ISBLANK('2. Collected Data'!BF20),ISBLANK('2. Collected Data'!BF120)),"",('2. Collected Data'!BF20-'2. Collected Data'!BF120))</f>
        <v>-5928090</v>
      </c>
      <c r="BC20" s="55"/>
      <c r="BD20" s="87">
        <f>IF(OR(ISBLANK('2. Collected Data'!BH20),ISBLANK('2. Collected Data'!BH120)),"",('2. Collected Data'!BH20-'2. Collected Data'!BH120))</f>
        <v>0.57000000000000028</v>
      </c>
      <c r="BE20" s="150"/>
      <c r="BF20" s="273"/>
    </row>
    <row r="21" spans="1:58" s="56" customFormat="1" ht="11.25" customHeight="1" x14ac:dyDescent="0.15">
      <c r="A21" s="100" t="s">
        <v>349</v>
      </c>
      <c r="B21" s="231"/>
      <c r="C21" s="57" t="str">
        <f>IF(OR(ISBLANK('2. Collected Data'!G21),ISBLANK('2. Collected Data'!G121)),"",('2. Collected Data'!G21-'2. Collected Data'!G121))</f>
        <v/>
      </c>
      <c r="D21" s="52" t="str">
        <f>IF(OR(ISBLANK('2. Collected Data'!H21),ISBLANK('2. Collected Data'!H121)),"",('2. Collected Data'!H21-'2. Collected Data'!H121))</f>
        <v/>
      </c>
      <c r="E21" s="52" t="str">
        <f>IF(OR(ISBLANK('2. Collected Data'!I21),ISBLANK('2. Collected Data'!I121)),"",('2. Collected Data'!I21-'2. Collected Data'!I121))</f>
        <v/>
      </c>
      <c r="F21" s="52" t="str">
        <f>IF(OR(ISBLANK('2. Collected Data'!J21),ISBLANK('2. Collected Data'!J121)),"",('2. Collected Data'!J21-'2. Collected Data'!J121))</f>
        <v/>
      </c>
      <c r="G21" s="52" t="str">
        <f>IF(OR(ISBLANK('2. Collected Data'!K21),ISBLANK('2. Collected Data'!K121)),"",('2. Collected Data'!K21-'2. Collected Data'!K121))</f>
        <v/>
      </c>
      <c r="H21" s="52" t="str">
        <f>IF(OR(ISBLANK('2. Collected Data'!L21),ISBLANK('2. Collected Data'!L121)),"",('2. Collected Data'!L21-'2. Collected Data'!L121))</f>
        <v/>
      </c>
      <c r="I21" s="52" t="str">
        <f>IF(OR(ISBLANK('2. Collected Data'!M21),ISBLANK('2. Collected Data'!M121)),"",('2. Collected Data'!M21-'2. Collected Data'!M121))</f>
        <v/>
      </c>
      <c r="J21" s="52" t="str">
        <f>IF(OR(ISBLANK('2. Collected Data'!N21),ISBLANK('2. Collected Data'!N121)),"",('2. Collected Data'!N21-'2. Collected Data'!N121))</f>
        <v/>
      </c>
      <c r="K21" s="52" t="str">
        <f>IF(OR(ISBLANK('2. Collected Data'!O21),ISBLANK('2. Collected Data'!O121)),"",('2. Collected Data'!O21-'2. Collected Data'!O121))</f>
        <v/>
      </c>
      <c r="L21" s="52" t="str">
        <f>IF(OR(ISBLANK('2. Collected Data'!P21),ISBLANK('2. Collected Data'!P121)),"",('2. Collected Data'!P21-'2. Collected Data'!P121))</f>
        <v/>
      </c>
      <c r="M21" s="52" t="str">
        <f>IF(OR(ISBLANK('2. Collected Data'!Q21),ISBLANK('2. Collected Data'!Q121)),"",('2. Collected Data'!Q21-'2. Collected Data'!Q121))</f>
        <v/>
      </c>
      <c r="N21" s="52" t="str">
        <f>IF(OR(ISBLANK('2. Collected Data'!R21),ISBLANK('2. Collected Data'!R121)),"",('2. Collected Data'!R21-'2. Collected Data'!R121))</f>
        <v/>
      </c>
      <c r="O21" s="52" t="str">
        <f>IF(OR(ISBLANK('2. Collected Data'!S21),ISBLANK('2. Collected Data'!S121)),"",('2. Collected Data'!S21-'2. Collected Data'!S121))</f>
        <v/>
      </c>
      <c r="P21" s="52" t="str">
        <f>IF(OR(ISBLANK('2. Collected Data'!T21),ISBLANK('2. Collected Data'!T121)),"",('2. Collected Data'!T21-'2. Collected Data'!T121))</f>
        <v/>
      </c>
      <c r="Q21" s="52" t="str">
        <f>IF(OR(ISBLANK('2. Collected Data'!U21),ISBLANK('2. Collected Data'!U121)),"",('2. Collected Data'!U21-'2. Collected Data'!U121))</f>
        <v/>
      </c>
      <c r="R21" s="52" t="str">
        <f>IF(OR(ISBLANK('2. Collected Data'!V21),ISBLANK('2. Collected Data'!V121)),"",('2. Collected Data'!V21-'2. Collected Data'!V121))</f>
        <v/>
      </c>
      <c r="S21" s="52" t="str">
        <f>IF(OR(ISBLANK('2. Collected Data'!W21),ISBLANK('2. Collected Data'!W121)),"",('2. Collected Data'!W21-'2. Collected Data'!W121))</f>
        <v/>
      </c>
      <c r="T21" s="52" t="str">
        <f>IF(OR(ISBLANK('2. Collected Data'!X21),ISBLANK('2. Collected Data'!X121)),"",('2. Collected Data'!X21-'2. Collected Data'!X121))</f>
        <v/>
      </c>
      <c r="U21" s="52" t="str">
        <f>IF(OR(ISBLANK('2. Collected Data'!Y21),ISBLANK('2. Collected Data'!Y121)),"",('2. Collected Data'!Y21-'2. Collected Data'!Y121))</f>
        <v/>
      </c>
      <c r="V21" s="52" t="str">
        <f>IF(OR(ISBLANK('2. Collected Data'!Z21),ISBLANK('2. Collected Data'!Z121)),"",('2. Collected Data'!Z21-'2. Collected Data'!Z121))</f>
        <v/>
      </c>
      <c r="W21" s="89" t="str">
        <f>IF(OR(ISBLANK('2. Collected Data'!AA21),ISBLANK('2. Collected Data'!AA121)),"",('2. Collected Data'!AA21-'2. Collected Data'!AA121))</f>
        <v/>
      </c>
      <c r="X21" s="89" t="str">
        <f>IF(OR(ISBLANK('2. Collected Data'!AB21),ISBLANK('2. Collected Data'!AB121)),"",('2. Collected Data'!AB21-'2. Collected Data'!AB121))</f>
        <v/>
      </c>
      <c r="Y21" s="89" t="str">
        <f>IF(OR(ISBLANK('2. Collected Data'!AC21),ISBLANK('2. Collected Data'!AC121)),"",('2. Collected Data'!AC21-'2. Collected Data'!AC121))</f>
        <v/>
      </c>
      <c r="Z21" s="52" t="str">
        <f>IF(OR(ISBLANK('2. Collected Data'!AD21),ISBLANK('2. Collected Data'!AD121)),"",('2. Collected Data'!AD21-'2. Collected Data'!AD121))</f>
        <v/>
      </c>
      <c r="AA21" s="52" t="str">
        <f>IF(OR(ISBLANK('2. Collected Data'!AE21),ISBLANK('2. Collected Data'!AE121)),"",('2. Collected Data'!AE21-'2. Collected Data'!AE121))</f>
        <v/>
      </c>
      <c r="AB21" s="52" t="str">
        <f>IF(OR(ISBLANK('2. Collected Data'!AF21),ISBLANK('2. Collected Data'!AF121)),"",('2. Collected Data'!AF21-'2. Collected Data'!AF121))</f>
        <v/>
      </c>
      <c r="AC21" s="95" t="str">
        <f>IF(OR(ISBLANK('2. Collected Data'!AG21),ISBLANK('2. Collected Data'!AG121)),"",('2. Collected Data'!AG21-'2. Collected Data'!AG121))</f>
        <v/>
      </c>
      <c r="AD21" s="99"/>
      <c r="AE21" s="141" t="str">
        <f>IF(OR(ISBLANK('2. Collected Data'!AI21),ISBLANK('2. Collected Data'!AI121)),"",('2. Collected Data'!AI21-'2. Collected Data'!AI121))</f>
        <v/>
      </c>
      <c r="AF21" s="52" t="str">
        <f>IF(OR(ISBLANK('2. Collected Data'!AJ21),ISBLANK('2. Collected Data'!AJ121)),"",('2. Collected Data'!AJ21-'2. Collected Data'!AJ121))</f>
        <v/>
      </c>
      <c r="AG21" s="52" t="str">
        <f>IF(OR(ISBLANK('2. Collected Data'!AK21),ISBLANK('2. Collected Data'!AK121)),"",('2. Collected Data'!AK21-'2. Collected Data'!AK121))</f>
        <v/>
      </c>
      <c r="AH21" s="52" t="str">
        <f>IF(OR(ISBLANK('2. Collected Data'!AL21),ISBLANK('2. Collected Data'!AL121)),"",('2. Collected Data'!AL21-'2. Collected Data'!AL121))</f>
        <v/>
      </c>
      <c r="AI21" s="52" t="str">
        <f>IF(OR(ISBLANK('2. Collected Data'!AM21),ISBLANK('2. Collected Data'!AM121)),"",('2. Collected Data'!AM21-'2. Collected Data'!AM121))</f>
        <v/>
      </c>
      <c r="AJ21" s="142"/>
      <c r="AK21" s="52" t="str">
        <f>IF(OR(ISBLANK('2. Collected Data'!AO21),ISBLANK('2. Collected Data'!AO121)),"",('2. Collected Data'!AO21-'2. Collected Data'!AO121))</f>
        <v/>
      </c>
      <c r="AL21" s="52" t="str">
        <f>IF(OR(ISBLANK('2. Collected Data'!AP21),ISBLANK('2. Collected Data'!AP121)),"",('2. Collected Data'!AP21-'2. Collected Data'!AP121))</f>
        <v/>
      </c>
      <c r="AM21" s="52" t="str">
        <f>IF(OR(ISBLANK('2. Collected Data'!AQ21),ISBLANK('2. Collected Data'!AQ121)),"",('2. Collected Data'!AQ21-'2. Collected Data'!AQ121))</f>
        <v/>
      </c>
      <c r="AN21" s="52" t="str">
        <f>IF(OR(ISBLANK('2. Collected Data'!AR21),ISBLANK('2. Collected Data'!AR121)),"",('2. Collected Data'!AR21-'2. Collected Data'!AR121))</f>
        <v/>
      </c>
      <c r="AO21" s="52" t="str">
        <f>IF(OR(ISBLANK('2. Collected Data'!AS21),ISBLANK('2. Collected Data'!AS121)),"",('2. Collected Data'!AS21-'2. Collected Data'!AS121))</f>
        <v/>
      </c>
      <c r="AP21" s="52" t="str">
        <f>IF(OR(ISBLANK('2. Collected Data'!AT21),ISBLANK('2. Collected Data'!AT121)),"",('2. Collected Data'!AT21-'2. Collected Data'!AT121))</f>
        <v/>
      </c>
      <c r="AQ21" s="95" t="str">
        <f>IF(OR(ISBLANK('2. Collected Data'!AU21),ISBLANK('2. Collected Data'!AU121)),"",('2. Collected Data'!AU21-'2. Collected Data'!AU121))</f>
        <v/>
      </c>
      <c r="AR21" s="99"/>
      <c r="AS21" s="89" t="str">
        <f>IF(OR(ISBLANK('2. Collected Data'!AW21),ISBLANK('2. Collected Data'!AW121)),"",('2. Collected Data'!AW21-'2. Collected Data'!AW121))</f>
        <v/>
      </c>
      <c r="AT21" s="89" t="str">
        <f>IF(OR(ISBLANK('2. Collected Data'!AX21),ISBLANK('2. Collected Data'!AX121)),"",('2. Collected Data'!AX21-'2. Collected Data'!AX121))</f>
        <v/>
      </c>
      <c r="AU21" s="55"/>
      <c r="AV21" s="102"/>
      <c r="AW21" s="99"/>
      <c r="AX21" s="87" t="str">
        <f>IF(OR(ISBLANK('2. Collected Data'!BB21),ISBLANK('2. Collected Data'!BB121)),"",('2. Collected Data'!BB21-'2. Collected Data'!BB121))</f>
        <v/>
      </c>
      <c r="AY21" s="83" t="str">
        <f>IF(OR(ISBLANK('2. Collected Data'!BC21),ISBLANK('2. Collected Data'!BC121)),"",('2. Collected Data'!BC21-'2. Collected Data'!BC121))</f>
        <v/>
      </c>
      <c r="AZ21" s="83" t="str">
        <f>IF(OR(ISBLANK('2. Collected Data'!BD21),ISBLANK('2. Collected Data'!BD121)),"",('2. Collected Data'!BD21-'2. Collected Data'!BD121))</f>
        <v/>
      </c>
      <c r="BA21" s="83" t="str">
        <f>IF(OR(ISBLANK('2. Collected Data'!BE21),ISBLANK('2. Collected Data'!BE121)),"",('2. Collected Data'!BE21-'2. Collected Data'!BE121))</f>
        <v/>
      </c>
      <c r="BB21" s="83" t="str">
        <f>IF(OR(ISBLANK('2. Collected Data'!BF21),ISBLANK('2. Collected Data'!BF121)),"",('2. Collected Data'!BF21-'2. Collected Data'!BF121))</f>
        <v/>
      </c>
      <c r="BC21" s="55"/>
      <c r="BD21" s="87" t="str">
        <f>IF(OR(ISBLANK('2. Collected Data'!BH21),ISBLANK('2. Collected Data'!BH121)),"",('2. Collected Data'!BH21-'2. Collected Data'!BH121))</f>
        <v/>
      </c>
      <c r="BE21" s="150"/>
      <c r="BF21" s="273"/>
    </row>
    <row r="22" spans="1:58" s="56" customFormat="1" ht="11.25" customHeight="1" x14ac:dyDescent="0.15">
      <c r="A22" s="100" t="s">
        <v>350</v>
      </c>
      <c r="B22" s="231"/>
      <c r="C22" s="57" t="str">
        <f>IF(OR(ISBLANK('2. Collected Data'!G22),ISBLANK('2. Collected Data'!G122)),"",('2. Collected Data'!G22-'2. Collected Data'!G122))</f>
        <v/>
      </c>
      <c r="D22" s="52" t="str">
        <f>IF(OR(ISBLANK('2. Collected Data'!H22),ISBLANK('2. Collected Data'!H122)),"",('2. Collected Data'!H22-'2. Collected Data'!H122))</f>
        <v/>
      </c>
      <c r="E22" s="52" t="str">
        <f>IF(OR(ISBLANK('2. Collected Data'!I22),ISBLANK('2. Collected Data'!I122)),"",('2. Collected Data'!I22-'2. Collected Data'!I122))</f>
        <v/>
      </c>
      <c r="F22" s="52" t="str">
        <f>IF(OR(ISBLANK('2. Collected Data'!J22),ISBLANK('2. Collected Data'!J122)),"",('2. Collected Data'!J22-'2. Collected Data'!J122))</f>
        <v/>
      </c>
      <c r="G22" s="52" t="str">
        <f>IF(OR(ISBLANK('2. Collected Data'!K22),ISBLANK('2. Collected Data'!K122)),"",('2. Collected Data'!K22-'2. Collected Data'!K122))</f>
        <v/>
      </c>
      <c r="H22" s="52" t="str">
        <f>IF(OR(ISBLANK('2. Collected Data'!L22),ISBLANK('2. Collected Data'!L122)),"",('2. Collected Data'!L22-'2. Collected Data'!L122))</f>
        <v/>
      </c>
      <c r="I22" s="52" t="str">
        <f>IF(OR(ISBLANK('2. Collected Data'!M22),ISBLANK('2. Collected Data'!M122)),"",('2. Collected Data'!M22-'2. Collected Data'!M122))</f>
        <v/>
      </c>
      <c r="J22" s="52" t="str">
        <f>IF(OR(ISBLANK('2. Collected Data'!N22),ISBLANK('2. Collected Data'!N122)),"",('2. Collected Data'!N22-'2. Collected Data'!N122))</f>
        <v/>
      </c>
      <c r="K22" s="52" t="str">
        <f>IF(OR(ISBLANK('2. Collected Data'!O22),ISBLANK('2. Collected Data'!O122)),"",('2. Collected Data'!O22-'2. Collected Data'!O122))</f>
        <v/>
      </c>
      <c r="L22" s="52" t="str">
        <f>IF(OR(ISBLANK('2. Collected Data'!P22),ISBLANK('2. Collected Data'!P122)),"",('2. Collected Data'!P22-'2. Collected Data'!P122))</f>
        <v/>
      </c>
      <c r="M22" s="52" t="str">
        <f>IF(OR(ISBLANK('2. Collected Data'!Q22),ISBLANK('2. Collected Data'!Q122)),"",('2. Collected Data'!Q22-'2. Collected Data'!Q122))</f>
        <v/>
      </c>
      <c r="N22" s="52" t="str">
        <f>IF(OR(ISBLANK('2. Collected Data'!R22),ISBLANK('2. Collected Data'!R122)),"",('2. Collected Data'!R22-'2. Collected Data'!R122))</f>
        <v/>
      </c>
      <c r="O22" s="52" t="str">
        <f>IF(OR(ISBLANK('2. Collected Data'!S22),ISBLANK('2. Collected Data'!S122)),"",('2. Collected Data'!S22-'2. Collected Data'!S122))</f>
        <v/>
      </c>
      <c r="P22" s="52" t="str">
        <f>IF(OR(ISBLANK('2. Collected Data'!T22),ISBLANK('2. Collected Data'!T122)),"",('2. Collected Data'!T22-'2. Collected Data'!T122))</f>
        <v/>
      </c>
      <c r="Q22" s="52" t="str">
        <f>IF(OR(ISBLANK('2. Collected Data'!U22),ISBLANK('2. Collected Data'!U122)),"",('2. Collected Data'!U22-'2. Collected Data'!U122))</f>
        <v/>
      </c>
      <c r="R22" s="52" t="str">
        <f>IF(OR(ISBLANK('2. Collected Data'!V22),ISBLANK('2. Collected Data'!V122)),"",('2. Collected Data'!V22-'2. Collected Data'!V122))</f>
        <v/>
      </c>
      <c r="S22" s="52" t="str">
        <f>IF(OR(ISBLANK('2. Collected Data'!W22),ISBLANK('2. Collected Data'!W122)),"",('2. Collected Data'!W22-'2. Collected Data'!W122))</f>
        <v/>
      </c>
      <c r="T22" s="52" t="str">
        <f>IF(OR(ISBLANK('2. Collected Data'!X22),ISBLANK('2. Collected Data'!X122)),"",('2. Collected Data'!X22-'2. Collected Data'!X122))</f>
        <v/>
      </c>
      <c r="U22" s="52" t="str">
        <f>IF(OR(ISBLANK('2. Collected Data'!Y22),ISBLANK('2. Collected Data'!Y122)),"",('2. Collected Data'!Y22-'2. Collected Data'!Y122))</f>
        <v/>
      </c>
      <c r="V22" s="52" t="str">
        <f>IF(OR(ISBLANK('2. Collected Data'!Z22),ISBLANK('2. Collected Data'!Z122)),"",('2. Collected Data'!Z22-'2. Collected Data'!Z122))</f>
        <v/>
      </c>
      <c r="W22" s="89" t="str">
        <f>IF(OR(ISBLANK('2. Collected Data'!AA22),ISBLANK('2. Collected Data'!AA122)),"",('2. Collected Data'!AA22-'2. Collected Data'!AA122))</f>
        <v/>
      </c>
      <c r="X22" s="89" t="str">
        <f>IF(OR(ISBLANK('2. Collected Data'!AB22),ISBLANK('2. Collected Data'!AB122)),"",('2. Collected Data'!AB22-'2. Collected Data'!AB122))</f>
        <v/>
      </c>
      <c r="Y22" s="89" t="str">
        <f>IF(OR(ISBLANK('2. Collected Data'!AC22),ISBLANK('2. Collected Data'!AC122)),"",('2. Collected Data'!AC22-'2. Collected Data'!AC122))</f>
        <v/>
      </c>
      <c r="Z22" s="52" t="str">
        <f>IF(OR(ISBLANK('2. Collected Data'!AD22),ISBLANK('2. Collected Data'!AD122)),"",('2. Collected Data'!AD22-'2. Collected Data'!AD122))</f>
        <v/>
      </c>
      <c r="AA22" s="52" t="str">
        <f>IF(OR(ISBLANK('2. Collected Data'!AE22),ISBLANK('2. Collected Data'!AE122)),"",('2. Collected Data'!AE22-'2. Collected Data'!AE122))</f>
        <v/>
      </c>
      <c r="AB22" s="52" t="str">
        <f>IF(OR(ISBLANK('2. Collected Data'!AF22),ISBLANK('2. Collected Data'!AF122)),"",('2. Collected Data'!AF22-'2. Collected Data'!AF122))</f>
        <v/>
      </c>
      <c r="AC22" s="95" t="str">
        <f>IF(OR(ISBLANK('2. Collected Data'!AG22),ISBLANK('2. Collected Data'!AG122)),"",('2. Collected Data'!AG22-'2. Collected Data'!AG122))</f>
        <v/>
      </c>
      <c r="AD22" s="99"/>
      <c r="AE22" s="141" t="str">
        <f>IF(OR(ISBLANK('2. Collected Data'!AI22),ISBLANK('2. Collected Data'!AI122)),"",('2. Collected Data'!AI22-'2. Collected Data'!AI122))</f>
        <v/>
      </c>
      <c r="AF22" s="52" t="str">
        <f>IF(OR(ISBLANK('2. Collected Data'!AJ22),ISBLANK('2. Collected Data'!AJ122)),"",('2. Collected Data'!AJ22-'2. Collected Data'!AJ122))</f>
        <v/>
      </c>
      <c r="AG22" s="52" t="str">
        <f>IF(OR(ISBLANK('2. Collected Data'!AK22),ISBLANK('2. Collected Data'!AK122)),"",('2. Collected Data'!AK22-'2. Collected Data'!AK122))</f>
        <v/>
      </c>
      <c r="AH22" s="52" t="str">
        <f>IF(OR(ISBLANK('2. Collected Data'!AL22),ISBLANK('2. Collected Data'!AL122)),"",('2. Collected Data'!AL22-'2. Collected Data'!AL122))</f>
        <v/>
      </c>
      <c r="AI22" s="52" t="str">
        <f>IF(OR(ISBLANK('2. Collected Data'!AM22),ISBLANK('2. Collected Data'!AM122)),"",('2. Collected Data'!AM22-'2. Collected Data'!AM122))</f>
        <v/>
      </c>
      <c r="AJ22" s="142"/>
      <c r="AK22" s="52" t="str">
        <f>IF(OR(ISBLANK('2. Collected Data'!AO22),ISBLANK('2. Collected Data'!AO122)),"",('2. Collected Data'!AO22-'2. Collected Data'!AO122))</f>
        <v/>
      </c>
      <c r="AL22" s="52" t="str">
        <f>IF(OR(ISBLANK('2. Collected Data'!AP22),ISBLANK('2. Collected Data'!AP122)),"",('2. Collected Data'!AP22-'2. Collected Data'!AP122))</f>
        <v/>
      </c>
      <c r="AM22" s="52" t="str">
        <f>IF(OR(ISBLANK('2. Collected Data'!AQ22),ISBLANK('2. Collected Data'!AQ122)),"",('2. Collected Data'!AQ22-'2. Collected Data'!AQ122))</f>
        <v/>
      </c>
      <c r="AN22" s="52" t="str">
        <f>IF(OR(ISBLANK('2. Collected Data'!AR22),ISBLANK('2. Collected Data'!AR122)),"",('2. Collected Data'!AR22-'2. Collected Data'!AR122))</f>
        <v/>
      </c>
      <c r="AO22" s="52" t="str">
        <f>IF(OR(ISBLANK('2. Collected Data'!AS22),ISBLANK('2. Collected Data'!AS122)),"",('2. Collected Data'!AS22-'2. Collected Data'!AS122))</f>
        <v/>
      </c>
      <c r="AP22" s="52" t="str">
        <f>IF(OR(ISBLANK('2. Collected Data'!AT22),ISBLANK('2. Collected Data'!AT122)),"",('2. Collected Data'!AT22-'2. Collected Data'!AT122))</f>
        <v/>
      </c>
      <c r="AQ22" s="95" t="str">
        <f>IF(OR(ISBLANK('2. Collected Data'!AU22),ISBLANK('2. Collected Data'!AU122)),"",('2. Collected Data'!AU22-'2. Collected Data'!AU122))</f>
        <v/>
      </c>
      <c r="AR22" s="99"/>
      <c r="AS22" s="89" t="str">
        <f>IF(OR(ISBLANK('2. Collected Data'!AW22),ISBLANK('2. Collected Data'!AW122)),"",('2. Collected Data'!AW22-'2. Collected Data'!AW122))</f>
        <v/>
      </c>
      <c r="AT22" s="89" t="str">
        <f>IF(OR(ISBLANK('2. Collected Data'!AX22),ISBLANK('2. Collected Data'!AX122)),"",('2. Collected Data'!AX22-'2. Collected Data'!AX122))</f>
        <v/>
      </c>
      <c r="AU22" s="55"/>
      <c r="AV22" s="102"/>
      <c r="AW22" s="99"/>
      <c r="AX22" s="87" t="str">
        <f>IF(OR(ISBLANK('2. Collected Data'!BB22),ISBLANK('2. Collected Data'!BB122)),"",('2. Collected Data'!BB22-'2. Collected Data'!BB122))</f>
        <v/>
      </c>
      <c r="AY22" s="83" t="str">
        <f>IF(OR(ISBLANK('2. Collected Data'!BC22),ISBLANK('2. Collected Data'!BC122)),"",('2. Collected Data'!BC22-'2. Collected Data'!BC122))</f>
        <v/>
      </c>
      <c r="AZ22" s="83" t="str">
        <f>IF(OR(ISBLANK('2. Collected Data'!BD22),ISBLANK('2. Collected Data'!BD122)),"",('2. Collected Data'!BD22-'2. Collected Data'!BD122))</f>
        <v/>
      </c>
      <c r="BA22" s="83" t="str">
        <f>IF(OR(ISBLANK('2. Collected Data'!BE22),ISBLANK('2. Collected Data'!BE122)),"",('2. Collected Data'!BE22-'2. Collected Data'!BE122))</f>
        <v/>
      </c>
      <c r="BB22" s="83" t="str">
        <f>IF(OR(ISBLANK('2. Collected Data'!BF22),ISBLANK('2. Collected Data'!BF122)),"",('2. Collected Data'!BF22-'2. Collected Data'!BF122))</f>
        <v/>
      </c>
      <c r="BC22" s="55"/>
      <c r="BD22" s="87" t="str">
        <f>IF(OR(ISBLANK('2. Collected Data'!BH22),ISBLANK('2. Collected Data'!BH122)),"",('2. Collected Data'!BH22-'2. Collected Data'!BH122))</f>
        <v/>
      </c>
      <c r="BE22" s="150"/>
      <c r="BF22" s="273"/>
    </row>
    <row r="23" spans="1:58" s="56" customFormat="1" ht="11.25" customHeight="1" x14ac:dyDescent="0.15">
      <c r="A23" s="100" t="s">
        <v>351</v>
      </c>
      <c r="B23" s="231"/>
      <c r="C23" s="57" t="str">
        <f>IF(OR(ISBLANK('2. Collected Data'!G23),ISBLANK('2. Collected Data'!G123)),"",('2. Collected Data'!G23-'2. Collected Data'!G123))</f>
        <v/>
      </c>
      <c r="D23" s="52" t="str">
        <f>IF(OR(ISBLANK('2. Collected Data'!H23),ISBLANK('2. Collected Data'!H123)),"",('2. Collected Data'!H23-'2. Collected Data'!H123))</f>
        <v/>
      </c>
      <c r="E23" s="52" t="str">
        <f>IF(OR(ISBLANK('2. Collected Data'!I23),ISBLANK('2. Collected Data'!I123)),"",('2. Collected Data'!I23-'2. Collected Data'!I123))</f>
        <v/>
      </c>
      <c r="F23" s="52" t="str">
        <f>IF(OR(ISBLANK('2. Collected Data'!J23),ISBLANK('2. Collected Data'!J123)),"",('2. Collected Data'!J23-'2. Collected Data'!J123))</f>
        <v/>
      </c>
      <c r="G23" s="52" t="str">
        <f>IF(OR(ISBLANK('2. Collected Data'!K23),ISBLANK('2. Collected Data'!K123)),"",('2. Collected Data'!K23-'2. Collected Data'!K123))</f>
        <v/>
      </c>
      <c r="H23" s="52" t="str">
        <f>IF(OR(ISBLANK('2. Collected Data'!L23),ISBLANK('2. Collected Data'!L123)),"",('2. Collected Data'!L23-'2. Collected Data'!L123))</f>
        <v/>
      </c>
      <c r="I23" s="52" t="str">
        <f>IF(OR(ISBLANK('2. Collected Data'!M23),ISBLANK('2. Collected Data'!M123)),"",('2. Collected Data'!M23-'2. Collected Data'!M123))</f>
        <v/>
      </c>
      <c r="J23" s="52" t="str">
        <f>IF(OR(ISBLANK('2. Collected Data'!N23),ISBLANK('2. Collected Data'!N123)),"",('2. Collected Data'!N23-'2. Collected Data'!N123))</f>
        <v/>
      </c>
      <c r="K23" s="52" t="str">
        <f>IF(OR(ISBLANK('2. Collected Data'!O23),ISBLANK('2. Collected Data'!O123)),"",('2. Collected Data'!O23-'2. Collected Data'!O123))</f>
        <v/>
      </c>
      <c r="L23" s="52" t="str">
        <f>IF(OR(ISBLANK('2. Collected Data'!P23),ISBLANK('2. Collected Data'!P123)),"",('2. Collected Data'!P23-'2. Collected Data'!P123))</f>
        <v/>
      </c>
      <c r="M23" s="52" t="str">
        <f>IF(OR(ISBLANK('2. Collected Data'!Q23),ISBLANK('2. Collected Data'!Q123)),"",('2. Collected Data'!Q23-'2. Collected Data'!Q123))</f>
        <v/>
      </c>
      <c r="N23" s="52" t="str">
        <f>IF(OR(ISBLANK('2. Collected Data'!R23),ISBLANK('2. Collected Data'!R123)),"",('2. Collected Data'!R23-'2. Collected Data'!R123))</f>
        <v/>
      </c>
      <c r="O23" s="52" t="str">
        <f>IF(OR(ISBLANK('2. Collected Data'!S23),ISBLANK('2. Collected Data'!S123)),"",('2. Collected Data'!S23-'2. Collected Data'!S123))</f>
        <v/>
      </c>
      <c r="P23" s="52" t="str">
        <f>IF(OR(ISBLANK('2. Collected Data'!T23),ISBLANK('2. Collected Data'!T123)),"",('2. Collected Data'!T23-'2. Collected Data'!T123))</f>
        <v/>
      </c>
      <c r="Q23" s="52" t="str">
        <f>IF(OR(ISBLANK('2. Collected Data'!U23),ISBLANK('2. Collected Data'!U123)),"",('2. Collected Data'!U23-'2. Collected Data'!U123))</f>
        <v/>
      </c>
      <c r="R23" s="52" t="str">
        <f>IF(OR(ISBLANK('2. Collected Data'!V23),ISBLANK('2. Collected Data'!V123)),"",('2. Collected Data'!V23-'2. Collected Data'!V123))</f>
        <v/>
      </c>
      <c r="S23" s="52" t="str">
        <f>IF(OR(ISBLANK('2. Collected Data'!W23),ISBLANK('2. Collected Data'!W123)),"",('2. Collected Data'!W23-'2. Collected Data'!W123))</f>
        <v/>
      </c>
      <c r="T23" s="52" t="str">
        <f>IF(OR(ISBLANK('2. Collected Data'!X23),ISBLANK('2. Collected Data'!X123)),"",('2. Collected Data'!X23-'2. Collected Data'!X123))</f>
        <v/>
      </c>
      <c r="U23" s="52" t="str">
        <f>IF(OR(ISBLANK('2. Collected Data'!Y23),ISBLANK('2. Collected Data'!Y123)),"",('2. Collected Data'!Y23-'2. Collected Data'!Y123))</f>
        <v/>
      </c>
      <c r="V23" s="52" t="str">
        <f>IF(OR(ISBLANK('2. Collected Data'!Z23),ISBLANK('2. Collected Data'!Z123)),"",('2. Collected Data'!Z23-'2. Collected Data'!Z123))</f>
        <v/>
      </c>
      <c r="W23" s="89" t="str">
        <f>IF(OR(ISBLANK('2. Collected Data'!AA23),ISBLANK('2. Collected Data'!AA123)),"",('2. Collected Data'!AA23-'2. Collected Data'!AA123))</f>
        <v/>
      </c>
      <c r="X23" s="89" t="str">
        <f>IF(OR(ISBLANK('2. Collected Data'!AB23),ISBLANK('2. Collected Data'!AB123)),"",('2. Collected Data'!AB23-'2. Collected Data'!AB123))</f>
        <v/>
      </c>
      <c r="Y23" s="89" t="str">
        <f>IF(OR(ISBLANK('2. Collected Data'!AC23),ISBLANK('2. Collected Data'!AC123)),"",('2. Collected Data'!AC23-'2. Collected Data'!AC123))</f>
        <v/>
      </c>
      <c r="Z23" s="52" t="str">
        <f>IF(OR(ISBLANK('2. Collected Data'!AD23),ISBLANK('2. Collected Data'!AD123)),"",('2. Collected Data'!AD23-'2. Collected Data'!AD123))</f>
        <v/>
      </c>
      <c r="AA23" s="52" t="str">
        <f>IF(OR(ISBLANK('2. Collected Data'!AE23),ISBLANK('2. Collected Data'!AE123)),"",('2. Collected Data'!AE23-'2. Collected Data'!AE123))</f>
        <v/>
      </c>
      <c r="AB23" s="52" t="str">
        <f>IF(OR(ISBLANK('2. Collected Data'!AF23),ISBLANK('2. Collected Data'!AF123)),"",('2. Collected Data'!AF23-'2. Collected Data'!AF123))</f>
        <v/>
      </c>
      <c r="AC23" s="95" t="str">
        <f>IF(OR(ISBLANK('2. Collected Data'!AG23),ISBLANK('2. Collected Data'!AG123)),"",('2. Collected Data'!AG23-'2. Collected Data'!AG123))</f>
        <v/>
      </c>
      <c r="AD23" s="99"/>
      <c r="AE23" s="141" t="str">
        <f>IF(OR(ISBLANK('2. Collected Data'!AI23),ISBLANK('2. Collected Data'!AI123)),"",('2. Collected Data'!AI23-'2. Collected Data'!AI123))</f>
        <v/>
      </c>
      <c r="AF23" s="52" t="str">
        <f>IF(OR(ISBLANK('2. Collected Data'!AJ23),ISBLANK('2. Collected Data'!AJ123)),"",('2. Collected Data'!AJ23-'2. Collected Data'!AJ123))</f>
        <v/>
      </c>
      <c r="AG23" s="52" t="str">
        <f>IF(OR(ISBLANK('2. Collected Data'!AK23),ISBLANK('2. Collected Data'!AK123)),"",('2. Collected Data'!AK23-'2. Collected Data'!AK123))</f>
        <v/>
      </c>
      <c r="AH23" s="52" t="str">
        <f>IF(OR(ISBLANK('2. Collected Data'!AL23),ISBLANK('2. Collected Data'!AL123)),"",('2. Collected Data'!AL23-'2. Collected Data'!AL123))</f>
        <v/>
      </c>
      <c r="AI23" s="52" t="str">
        <f>IF(OR(ISBLANK('2. Collected Data'!AM23),ISBLANK('2. Collected Data'!AM123)),"",('2. Collected Data'!AM23-'2. Collected Data'!AM123))</f>
        <v/>
      </c>
      <c r="AJ23" s="142"/>
      <c r="AK23" s="52" t="str">
        <f>IF(OR(ISBLANK('2. Collected Data'!AO23),ISBLANK('2. Collected Data'!AO123)),"",('2. Collected Data'!AO23-'2. Collected Data'!AO123))</f>
        <v/>
      </c>
      <c r="AL23" s="52" t="str">
        <f>IF(OR(ISBLANK('2. Collected Data'!AP23),ISBLANK('2. Collected Data'!AP123)),"",('2. Collected Data'!AP23-'2. Collected Data'!AP123))</f>
        <v/>
      </c>
      <c r="AM23" s="52" t="str">
        <f>IF(OR(ISBLANK('2. Collected Data'!AQ23),ISBLANK('2. Collected Data'!AQ123)),"",('2. Collected Data'!AQ23-'2. Collected Data'!AQ123))</f>
        <v/>
      </c>
      <c r="AN23" s="52" t="str">
        <f>IF(OR(ISBLANK('2. Collected Data'!AR23),ISBLANK('2. Collected Data'!AR123)),"",('2. Collected Data'!AR23-'2. Collected Data'!AR123))</f>
        <v/>
      </c>
      <c r="AO23" s="52" t="str">
        <f>IF(OR(ISBLANK('2. Collected Data'!AS23),ISBLANK('2. Collected Data'!AS123)),"",('2. Collected Data'!AS23-'2. Collected Data'!AS123))</f>
        <v/>
      </c>
      <c r="AP23" s="52" t="str">
        <f>IF(OR(ISBLANK('2. Collected Data'!AT23),ISBLANK('2. Collected Data'!AT123)),"",('2. Collected Data'!AT23-'2. Collected Data'!AT123))</f>
        <v/>
      </c>
      <c r="AQ23" s="95" t="str">
        <f>IF(OR(ISBLANK('2. Collected Data'!AU23),ISBLANK('2. Collected Data'!AU123)),"",('2. Collected Data'!AU23-'2. Collected Data'!AU123))</f>
        <v/>
      </c>
      <c r="AR23" s="99"/>
      <c r="AS23" s="89" t="str">
        <f>IF(OR(ISBLANK('2. Collected Data'!AW23),ISBLANK('2. Collected Data'!AW123)),"",('2. Collected Data'!AW23-'2. Collected Data'!AW123))</f>
        <v/>
      </c>
      <c r="AT23" s="89" t="str">
        <f>IF(OR(ISBLANK('2. Collected Data'!AX23),ISBLANK('2. Collected Data'!AX123)),"",('2. Collected Data'!AX23-'2. Collected Data'!AX123))</f>
        <v/>
      </c>
      <c r="AU23" s="55"/>
      <c r="AV23" s="102"/>
      <c r="AW23" s="99"/>
      <c r="AX23" s="87" t="str">
        <f>IF(OR(ISBLANK('2. Collected Data'!BB23),ISBLANK('2. Collected Data'!BB123)),"",('2. Collected Data'!BB23-'2. Collected Data'!BB123))</f>
        <v/>
      </c>
      <c r="AY23" s="83" t="str">
        <f>IF(OR(ISBLANK('2. Collected Data'!BC23),ISBLANK('2. Collected Data'!BC123)),"",('2. Collected Data'!BC23-'2. Collected Data'!BC123))</f>
        <v/>
      </c>
      <c r="AZ23" s="83" t="str">
        <f>IF(OR(ISBLANK('2. Collected Data'!BD23),ISBLANK('2. Collected Data'!BD123)),"",('2. Collected Data'!BD23-'2. Collected Data'!BD123))</f>
        <v/>
      </c>
      <c r="BA23" s="83" t="str">
        <f>IF(OR(ISBLANK('2. Collected Data'!BE23),ISBLANK('2. Collected Data'!BE123)),"",('2. Collected Data'!BE23-'2. Collected Data'!BE123))</f>
        <v/>
      </c>
      <c r="BB23" s="83" t="str">
        <f>IF(OR(ISBLANK('2. Collected Data'!BF23),ISBLANK('2. Collected Data'!BF123)),"",('2. Collected Data'!BF23-'2. Collected Data'!BF123))</f>
        <v/>
      </c>
      <c r="BC23" s="55"/>
      <c r="BD23" s="87" t="str">
        <f>IF(OR(ISBLANK('2. Collected Data'!BH23),ISBLANK('2. Collected Data'!BH123)),"",('2. Collected Data'!BH23-'2. Collected Data'!BH123))</f>
        <v/>
      </c>
      <c r="BE23" s="150"/>
      <c r="BF23" s="273"/>
    </row>
    <row r="24" spans="1:58" s="56" customFormat="1" ht="11.25" customHeight="1" x14ac:dyDescent="0.15">
      <c r="A24" s="100" t="s">
        <v>352</v>
      </c>
      <c r="B24" s="231"/>
      <c r="C24" s="57" t="str">
        <f>IF(OR(ISBLANK('2. Collected Data'!G24),ISBLANK('2. Collected Data'!G124)),"",('2. Collected Data'!G24-'2. Collected Data'!G124))</f>
        <v/>
      </c>
      <c r="D24" s="52" t="str">
        <f>IF(OR(ISBLANK('2. Collected Data'!H24),ISBLANK('2. Collected Data'!H124)),"",('2. Collected Data'!H24-'2. Collected Data'!H124))</f>
        <v/>
      </c>
      <c r="E24" s="52" t="str">
        <f>IF(OR(ISBLANK('2. Collected Data'!I24),ISBLANK('2. Collected Data'!I124)),"",('2. Collected Data'!I24-'2. Collected Data'!I124))</f>
        <v/>
      </c>
      <c r="F24" s="52" t="str">
        <f>IF(OR(ISBLANK('2. Collected Data'!J24),ISBLANK('2. Collected Data'!J124)),"",('2. Collected Data'!J24-'2. Collected Data'!J124))</f>
        <v/>
      </c>
      <c r="G24" s="52" t="str">
        <f>IF(OR(ISBLANK('2. Collected Data'!K24),ISBLANK('2. Collected Data'!K124)),"",('2. Collected Data'!K24-'2. Collected Data'!K124))</f>
        <v/>
      </c>
      <c r="H24" s="52" t="str">
        <f>IF(OR(ISBLANK('2. Collected Data'!L24),ISBLANK('2. Collected Data'!L124)),"",('2. Collected Data'!L24-'2. Collected Data'!L124))</f>
        <v/>
      </c>
      <c r="I24" s="52" t="str">
        <f>IF(OR(ISBLANK('2. Collected Data'!M24),ISBLANK('2. Collected Data'!M124)),"",('2. Collected Data'!M24-'2. Collected Data'!M124))</f>
        <v/>
      </c>
      <c r="J24" s="52" t="str">
        <f>IF(OR(ISBLANK('2. Collected Data'!N24),ISBLANK('2. Collected Data'!N124)),"",('2. Collected Data'!N24-'2. Collected Data'!N124))</f>
        <v/>
      </c>
      <c r="K24" s="52" t="str">
        <f>IF(OR(ISBLANK('2. Collected Data'!O24),ISBLANK('2. Collected Data'!O124)),"",('2. Collected Data'!O24-'2. Collected Data'!O124))</f>
        <v/>
      </c>
      <c r="L24" s="52" t="str">
        <f>IF(OR(ISBLANK('2. Collected Data'!P24),ISBLANK('2. Collected Data'!P124)),"",('2. Collected Data'!P24-'2. Collected Data'!P124))</f>
        <v/>
      </c>
      <c r="M24" s="52" t="str">
        <f>IF(OR(ISBLANK('2. Collected Data'!Q24),ISBLANK('2. Collected Data'!Q124)),"",('2. Collected Data'!Q24-'2. Collected Data'!Q124))</f>
        <v/>
      </c>
      <c r="N24" s="52" t="str">
        <f>IF(OR(ISBLANK('2. Collected Data'!R24),ISBLANK('2. Collected Data'!R124)),"",('2. Collected Data'!R24-'2. Collected Data'!R124))</f>
        <v/>
      </c>
      <c r="O24" s="52" t="str">
        <f>IF(OR(ISBLANK('2. Collected Data'!S24),ISBLANK('2. Collected Data'!S124)),"",('2. Collected Data'!S24-'2. Collected Data'!S124))</f>
        <v/>
      </c>
      <c r="P24" s="52" t="str">
        <f>IF(OR(ISBLANK('2. Collected Data'!T24),ISBLANK('2. Collected Data'!T124)),"",('2. Collected Data'!T24-'2. Collected Data'!T124))</f>
        <v/>
      </c>
      <c r="Q24" s="52" t="str">
        <f>IF(OR(ISBLANK('2. Collected Data'!U24),ISBLANK('2. Collected Data'!U124)),"",('2. Collected Data'!U24-'2. Collected Data'!U124))</f>
        <v/>
      </c>
      <c r="R24" s="52" t="str">
        <f>IF(OR(ISBLANK('2. Collected Data'!V24),ISBLANK('2. Collected Data'!V124)),"",('2. Collected Data'!V24-'2. Collected Data'!V124))</f>
        <v/>
      </c>
      <c r="S24" s="52" t="str">
        <f>IF(OR(ISBLANK('2. Collected Data'!W24),ISBLANK('2. Collected Data'!W124)),"",('2. Collected Data'!W24-'2. Collected Data'!W124))</f>
        <v/>
      </c>
      <c r="T24" s="52" t="str">
        <f>IF(OR(ISBLANK('2. Collected Data'!X24),ISBLANK('2. Collected Data'!X124)),"",('2. Collected Data'!X24-'2. Collected Data'!X124))</f>
        <v/>
      </c>
      <c r="U24" s="52" t="str">
        <f>IF(OR(ISBLANK('2. Collected Data'!Y24),ISBLANK('2. Collected Data'!Y124)),"",('2. Collected Data'!Y24-'2. Collected Data'!Y124))</f>
        <v/>
      </c>
      <c r="V24" s="52" t="str">
        <f>IF(OR(ISBLANK('2. Collected Data'!Z24),ISBLANK('2. Collected Data'!Z124)),"",('2. Collected Data'!Z24-'2. Collected Data'!Z124))</f>
        <v/>
      </c>
      <c r="W24" s="89" t="str">
        <f>IF(OR(ISBLANK('2. Collected Data'!AA24),ISBLANK('2. Collected Data'!AA124)),"",('2. Collected Data'!AA24-'2. Collected Data'!AA124))</f>
        <v/>
      </c>
      <c r="X24" s="89" t="str">
        <f>IF(OR(ISBLANK('2. Collected Data'!AB24),ISBLANK('2. Collected Data'!AB124)),"",('2. Collected Data'!AB24-'2. Collected Data'!AB124))</f>
        <v/>
      </c>
      <c r="Y24" s="89" t="str">
        <f>IF(OR(ISBLANK('2. Collected Data'!AC24),ISBLANK('2. Collected Data'!AC124)),"",('2. Collected Data'!AC24-'2. Collected Data'!AC124))</f>
        <v/>
      </c>
      <c r="Z24" s="52" t="str">
        <f>IF(OR(ISBLANK('2. Collected Data'!AD24),ISBLANK('2. Collected Data'!AD124)),"",('2. Collected Data'!AD24-'2. Collected Data'!AD124))</f>
        <v/>
      </c>
      <c r="AA24" s="52" t="str">
        <f>IF(OR(ISBLANK('2. Collected Data'!AE24),ISBLANK('2. Collected Data'!AE124)),"",('2. Collected Data'!AE24-'2. Collected Data'!AE124))</f>
        <v/>
      </c>
      <c r="AB24" s="52" t="str">
        <f>IF(OR(ISBLANK('2. Collected Data'!AF24),ISBLANK('2. Collected Data'!AF124)),"",('2. Collected Data'!AF24-'2. Collected Data'!AF124))</f>
        <v/>
      </c>
      <c r="AC24" s="95" t="str">
        <f>IF(OR(ISBLANK('2. Collected Data'!AG24),ISBLANK('2. Collected Data'!AG124)),"",('2. Collected Data'!AG24-'2. Collected Data'!AG124))</f>
        <v/>
      </c>
      <c r="AD24" s="99"/>
      <c r="AE24" s="141" t="str">
        <f>IF(OR(ISBLANK('2. Collected Data'!AI24),ISBLANK('2. Collected Data'!AI124)),"",('2. Collected Data'!AI24-'2. Collected Data'!AI124))</f>
        <v/>
      </c>
      <c r="AF24" s="52" t="str">
        <f>IF(OR(ISBLANK('2. Collected Data'!AJ24),ISBLANK('2. Collected Data'!AJ124)),"",('2. Collected Data'!AJ24-'2. Collected Data'!AJ124))</f>
        <v/>
      </c>
      <c r="AG24" s="52" t="str">
        <f>IF(OR(ISBLANK('2. Collected Data'!AK24),ISBLANK('2. Collected Data'!AK124)),"",('2. Collected Data'!AK24-'2. Collected Data'!AK124))</f>
        <v/>
      </c>
      <c r="AH24" s="52" t="str">
        <f>IF(OR(ISBLANK('2. Collected Data'!AL24),ISBLANK('2. Collected Data'!AL124)),"",('2. Collected Data'!AL24-'2. Collected Data'!AL124))</f>
        <v/>
      </c>
      <c r="AI24" s="52" t="str">
        <f>IF(OR(ISBLANK('2. Collected Data'!AM24),ISBLANK('2. Collected Data'!AM124)),"",('2. Collected Data'!AM24-'2. Collected Data'!AM124))</f>
        <v/>
      </c>
      <c r="AJ24" s="142"/>
      <c r="AK24" s="52" t="str">
        <f>IF(OR(ISBLANK('2. Collected Data'!AO24),ISBLANK('2. Collected Data'!AO124)),"",('2. Collected Data'!AO24-'2. Collected Data'!AO124))</f>
        <v/>
      </c>
      <c r="AL24" s="52" t="str">
        <f>IF(OR(ISBLANK('2. Collected Data'!AP24),ISBLANK('2. Collected Data'!AP124)),"",('2. Collected Data'!AP24-'2. Collected Data'!AP124))</f>
        <v/>
      </c>
      <c r="AM24" s="52" t="str">
        <f>IF(OR(ISBLANK('2. Collected Data'!AQ24),ISBLANK('2. Collected Data'!AQ124)),"",('2. Collected Data'!AQ24-'2. Collected Data'!AQ124))</f>
        <v/>
      </c>
      <c r="AN24" s="52" t="str">
        <f>IF(OR(ISBLANK('2. Collected Data'!AR24),ISBLANK('2. Collected Data'!AR124)),"",('2. Collected Data'!AR24-'2. Collected Data'!AR124))</f>
        <v/>
      </c>
      <c r="AO24" s="52" t="str">
        <f>IF(OR(ISBLANK('2. Collected Data'!AS24),ISBLANK('2. Collected Data'!AS124)),"",('2. Collected Data'!AS24-'2. Collected Data'!AS124))</f>
        <v/>
      </c>
      <c r="AP24" s="52" t="str">
        <f>IF(OR(ISBLANK('2. Collected Data'!AT24),ISBLANK('2. Collected Data'!AT124)),"",('2. Collected Data'!AT24-'2. Collected Data'!AT124))</f>
        <v/>
      </c>
      <c r="AQ24" s="95" t="str">
        <f>IF(OR(ISBLANK('2. Collected Data'!AU24),ISBLANK('2. Collected Data'!AU124)),"",('2. Collected Data'!AU24-'2. Collected Data'!AU124))</f>
        <v/>
      </c>
      <c r="AR24" s="99"/>
      <c r="AS24" s="89" t="str">
        <f>IF(OR(ISBLANK('2. Collected Data'!AW24),ISBLANK('2. Collected Data'!AW124)),"",('2. Collected Data'!AW24-'2. Collected Data'!AW124))</f>
        <v/>
      </c>
      <c r="AT24" s="89" t="str">
        <f>IF(OR(ISBLANK('2. Collected Data'!AX24),ISBLANK('2. Collected Data'!AX124)),"",('2. Collected Data'!AX24-'2. Collected Data'!AX124))</f>
        <v/>
      </c>
      <c r="AU24" s="55"/>
      <c r="AV24" s="102"/>
      <c r="AW24" s="99"/>
      <c r="AX24" s="87" t="str">
        <f>IF(OR(ISBLANK('2. Collected Data'!BB24),ISBLANK('2. Collected Data'!BB124)),"",('2. Collected Data'!BB24-'2. Collected Data'!BB124))</f>
        <v/>
      </c>
      <c r="AY24" s="83" t="str">
        <f>IF(OR(ISBLANK('2. Collected Data'!BC24),ISBLANK('2. Collected Data'!BC124)),"",('2. Collected Data'!BC24-'2. Collected Data'!BC124))</f>
        <v/>
      </c>
      <c r="AZ24" s="83" t="str">
        <f>IF(OR(ISBLANK('2. Collected Data'!BD24),ISBLANK('2. Collected Data'!BD124)),"",('2. Collected Data'!BD24-'2. Collected Data'!BD124))</f>
        <v/>
      </c>
      <c r="BA24" s="83" t="str">
        <f>IF(OR(ISBLANK('2. Collected Data'!BE24),ISBLANK('2. Collected Data'!BE124)),"",('2. Collected Data'!BE24-'2. Collected Data'!BE124))</f>
        <v/>
      </c>
      <c r="BB24" s="83" t="str">
        <f>IF(OR(ISBLANK('2. Collected Data'!BF24),ISBLANK('2. Collected Data'!BF124)),"",('2. Collected Data'!BF24-'2. Collected Data'!BF124))</f>
        <v/>
      </c>
      <c r="BC24" s="55"/>
      <c r="BD24" s="87" t="str">
        <f>IF(OR(ISBLANK('2. Collected Data'!BH24),ISBLANK('2. Collected Data'!BH124)),"",('2. Collected Data'!BH24-'2. Collected Data'!BH124))</f>
        <v/>
      </c>
      <c r="BE24" s="150"/>
      <c r="BF24" s="273"/>
    </row>
    <row r="25" spans="1:58" s="160" customFormat="1" ht="11.25" customHeight="1" x14ac:dyDescent="0.15">
      <c r="A25" s="100" t="s">
        <v>353</v>
      </c>
      <c r="B25" s="231"/>
      <c r="C25" s="149" t="str">
        <f>IF(OR(ISBLANK('2. Collected Data'!G25),ISBLANK('2. Collected Data'!G125)),"",('2. Collected Data'!G25-'2. Collected Data'!G125))</f>
        <v/>
      </c>
      <c r="D25" s="150" t="str">
        <f>IF(OR(ISBLANK('2. Collected Data'!H25),ISBLANK('2. Collected Data'!H125)),"",('2. Collected Data'!H25-'2. Collected Data'!H125))</f>
        <v/>
      </c>
      <c r="E25" s="150" t="str">
        <f>IF(OR(ISBLANK('2. Collected Data'!I25),ISBLANK('2. Collected Data'!I125)),"",('2. Collected Data'!I25-'2. Collected Data'!I125))</f>
        <v/>
      </c>
      <c r="F25" s="150" t="str">
        <f>IF(OR(ISBLANK('2. Collected Data'!J25),ISBLANK('2. Collected Data'!J125)),"",('2. Collected Data'!J25-'2. Collected Data'!J125))</f>
        <v/>
      </c>
      <c r="G25" s="150" t="str">
        <f>IF(OR(ISBLANK('2. Collected Data'!K25),ISBLANK('2. Collected Data'!K125)),"",('2. Collected Data'!K25-'2. Collected Data'!K125))</f>
        <v/>
      </c>
      <c r="H25" s="150" t="str">
        <f>IF(OR(ISBLANK('2. Collected Data'!L25),ISBLANK('2. Collected Data'!L125)),"",('2. Collected Data'!L25-'2. Collected Data'!L125))</f>
        <v/>
      </c>
      <c r="I25" s="150" t="str">
        <f>IF(OR(ISBLANK('2. Collected Data'!M25),ISBLANK('2. Collected Data'!M125)),"",('2. Collected Data'!M25-'2. Collected Data'!M125))</f>
        <v/>
      </c>
      <c r="J25" s="150" t="str">
        <f>IF(OR(ISBLANK('2. Collected Data'!N25),ISBLANK('2. Collected Data'!N125)),"",('2. Collected Data'!N25-'2. Collected Data'!N125))</f>
        <v/>
      </c>
      <c r="K25" s="150" t="str">
        <f>IF(OR(ISBLANK('2. Collected Data'!O25),ISBLANK('2. Collected Data'!O125)),"",('2. Collected Data'!O25-'2. Collected Data'!O125))</f>
        <v/>
      </c>
      <c r="L25" s="150" t="str">
        <f>IF(OR(ISBLANK('2. Collected Data'!P25),ISBLANK('2. Collected Data'!P125)),"",('2. Collected Data'!P25-'2. Collected Data'!P125))</f>
        <v/>
      </c>
      <c r="M25" s="150" t="str">
        <f>IF(OR(ISBLANK('2. Collected Data'!Q25),ISBLANK('2. Collected Data'!Q125)),"",('2. Collected Data'!Q25-'2. Collected Data'!Q125))</f>
        <v/>
      </c>
      <c r="N25" s="150" t="str">
        <f>IF(OR(ISBLANK('2. Collected Data'!R25),ISBLANK('2. Collected Data'!R125)),"",('2. Collected Data'!R25-'2. Collected Data'!R125))</f>
        <v/>
      </c>
      <c r="O25" s="150" t="str">
        <f>IF(OR(ISBLANK('2. Collected Data'!S25),ISBLANK('2. Collected Data'!S125)),"",('2. Collected Data'!S25-'2. Collected Data'!S125))</f>
        <v/>
      </c>
      <c r="P25" s="150" t="str">
        <f>IF(OR(ISBLANK('2. Collected Data'!T25),ISBLANK('2. Collected Data'!T125)),"",('2. Collected Data'!T25-'2. Collected Data'!T125))</f>
        <v/>
      </c>
      <c r="Q25" s="150" t="str">
        <f>IF(OR(ISBLANK('2. Collected Data'!U25),ISBLANK('2. Collected Data'!U125)),"",('2. Collected Data'!U25-'2. Collected Data'!U125))</f>
        <v/>
      </c>
      <c r="R25" s="150" t="str">
        <f>IF(OR(ISBLANK('2. Collected Data'!V25),ISBLANK('2. Collected Data'!V125)),"",('2. Collected Data'!V25-'2. Collected Data'!V125))</f>
        <v/>
      </c>
      <c r="S25" s="150" t="str">
        <f>IF(OR(ISBLANK('2. Collected Data'!W25),ISBLANK('2. Collected Data'!W125)),"",('2. Collected Data'!W25-'2. Collected Data'!W125))</f>
        <v/>
      </c>
      <c r="T25" s="150" t="str">
        <f>IF(OR(ISBLANK('2. Collected Data'!X25),ISBLANK('2. Collected Data'!X125)),"",('2. Collected Data'!X25-'2. Collected Data'!X125))</f>
        <v/>
      </c>
      <c r="U25" s="150" t="str">
        <f>IF(OR(ISBLANK('2. Collected Data'!Y25),ISBLANK('2. Collected Data'!Y125)),"",('2. Collected Data'!Y25-'2. Collected Data'!Y125))</f>
        <v/>
      </c>
      <c r="V25" s="150" t="str">
        <f>IF(OR(ISBLANK('2. Collected Data'!Z25),ISBLANK('2. Collected Data'!Z125)),"",('2. Collected Data'!Z25-'2. Collected Data'!Z125))</f>
        <v/>
      </c>
      <c r="W25" s="151" t="str">
        <f>IF(OR(ISBLANK('2. Collected Data'!AA25),ISBLANK('2. Collected Data'!AA125)),"",('2. Collected Data'!AA25-'2. Collected Data'!AA125))</f>
        <v/>
      </c>
      <c r="X25" s="151" t="str">
        <f>IF(OR(ISBLANK('2. Collected Data'!AB25),ISBLANK('2. Collected Data'!AB125)),"",('2. Collected Data'!AB25-'2. Collected Data'!AB125))</f>
        <v/>
      </c>
      <c r="Y25" s="151" t="str">
        <f>IF(OR(ISBLANK('2. Collected Data'!AC25),ISBLANK('2. Collected Data'!AC125)),"",('2. Collected Data'!AC25-'2. Collected Data'!AC125))</f>
        <v/>
      </c>
      <c r="Z25" s="150" t="str">
        <f>IF(OR(ISBLANK('2. Collected Data'!AD25),ISBLANK('2. Collected Data'!AD125)),"",('2. Collected Data'!AD25-'2. Collected Data'!AD125))</f>
        <v/>
      </c>
      <c r="AA25" s="150" t="str">
        <f>IF(OR(ISBLANK('2. Collected Data'!AE25),ISBLANK('2. Collected Data'!AE125)),"",('2. Collected Data'!AE25-'2. Collected Data'!AE125))</f>
        <v/>
      </c>
      <c r="AB25" s="150" t="str">
        <f>IF(OR(ISBLANK('2. Collected Data'!AF25),ISBLANK('2. Collected Data'!AF125)),"",('2. Collected Data'!AF25-'2. Collected Data'!AF125))</f>
        <v/>
      </c>
      <c r="AC25" s="152" t="str">
        <f>IF(OR(ISBLANK('2. Collected Data'!AG25),ISBLANK('2. Collected Data'!AG125)),"",('2. Collected Data'!AG25-'2. Collected Data'!AG125))</f>
        <v/>
      </c>
      <c r="AD25" s="153"/>
      <c r="AE25" s="154" t="str">
        <f>IF(OR(ISBLANK('2. Collected Data'!AI25),ISBLANK('2. Collected Data'!AI125)),"",('2. Collected Data'!AI25-'2. Collected Data'!AI125))</f>
        <v/>
      </c>
      <c r="AF25" s="150" t="str">
        <f>IF(OR(ISBLANK('2. Collected Data'!AJ25),ISBLANK('2. Collected Data'!AJ125)),"",('2. Collected Data'!AJ25-'2. Collected Data'!AJ125))</f>
        <v/>
      </c>
      <c r="AG25" s="150" t="str">
        <f>IF(OR(ISBLANK('2. Collected Data'!AK25),ISBLANK('2. Collected Data'!AK125)),"",('2. Collected Data'!AK25-'2. Collected Data'!AK125))</f>
        <v/>
      </c>
      <c r="AH25" s="150" t="str">
        <f>IF(OR(ISBLANK('2. Collected Data'!AL25),ISBLANK('2. Collected Data'!AL125)),"",('2. Collected Data'!AL25-'2. Collected Data'!AL125))</f>
        <v/>
      </c>
      <c r="AI25" s="150" t="str">
        <f>IF(OR(ISBLANK('2. Collected Data'!AM25),ISBLANK('2. Collected Data'!AM125)),"",('2. Collected Data'!AM25-'2. Collected Data'!AM125))</f>
        <v/>
      </c>
      <c r="AJ25" s="155"/>
      <c r="AK25" s="150" t="str">
        <f>IF(OR(ISBLANK('2. Collected Data'!AO25),ISBLANK('2. Collected Data'!AO125)),"",('2. Collected Data'!AO25-'2. Collected Data'!AO125))</f>
        <v/>
      </c>
      <c r="AL25" s="150" t="str">
        <f>IF(OR(ISBLANK('2. Collected Data'!AP25),ISBLANK('2. Collected Data'!AP125)),"",('2. Collected Data'!AP25-'2. Collected Data'!AP125))</f>
        <v/>
      </c>
      <c r="AM25" s="150" t="str">
        <f>IF(OR(ISBLANK('2. Collected Data'!AQ25),ISBLANK('2. Collected Data'!AQ125)),"",('2. Collected Data'!AQ25-'2. Collected Data'!AQ125))</f>
        <v/>
      </c>
      <c r="AN25" s="150" t="str">
        <f>IF(OR(ISBLANK('2. Collected Data'!AR25),ISBLANK('2. Collected Data'!AR125)),"",('2. Collected Data'!AR25-'2. Collected Data'!AR125))</f>
        <v/>
      </c>
      <c r="AO25" s="150" t="str">
        <f>IF(OR(ISBLANK('2. Collected Data'!AS25),ISBLANK('2. Collected Data'!AS125)),"",('2. Collected Data'!AS25-'2. Collected Data'!AS125))</f>
        <v/>
      </c>
      <c r="AP25" s="150" t="str">
        <f>IF(OR(ISBLANK('2. Collected Data'!AT25),ISBLANK('2. Collected Data'!AT125)),"",('2. Collected Data'!AT25-'2. Collected Data'!AT125))</f>
        <v/>
      </c>
      <c r="AQ25" s="152" t="str">
        <f>IF(OR(ISBLANK('2. Collected Data'!AU25),ISBLANK('2. Collected Data'!AU125)),"",('2. Collected Data'!AU25-'2. Collected Data'!AU125))</f>
        <v/>
      </c>
      <c r="AR25" s="153"/>
      <c r="AS25" s="151" t="str">
        <f>IF(OR(ISBLANK('2. Collected Data'!AW25),ISBLANK('2. Collected Data'!AW125)),"",('2. Collected Data'!AW25-'2. Collected Data'!AW125))</f>
        <v/>
      </c>
      <c r="AT25" s="151" t="str">
        <f>IF(OR(ISBLANK('2. Collected Data'!AX25),ISBLANK('2. Collected Data'!AX125)),"",('2. Collected Data'!AX25-'2. Collected Data'!AX125))</f>
        <v/>
      </c>
      <c r="AU25" s="156"/>
      <c r="AV25" s="157"/>
      <c r="AW25" s="153"/>
      <c r="AX25" s="158" t="str">
        <f>IF(OR(ISBLANK('2. Collected Data'!BB25),ISBLANK('2. Collected Data'!BB125)),"",('2. Collected Data'!BB25-'2. Collected Data'!BB125))</f>
        <v/>
      </c>
      <c r="AY25" s="159" t="str">
        <f>IF(OR(ISBLANK('2. Collected Data'!BC25),ISBLANK('2. Collected Data'!BC125)),"",('2. Collected Data'!BC25-'2. Collected Data'!BC125))</f>
        <v/>
      </c>
      <c r="AZ25" s="159" t="str">
        <f>IF(OR(ISBLANK('2. Collected Data'!BD25),ISBLANK('2. Collected Data'!BD125)),"",('2. Collected Data'!BD25-'2. Collected Data'!BD125))</f>
        <v/>
      </c>
      <c r="BA25" s="159" t="str">
        <f>IF(OR(ISBLANK('2. Collected Data'!BE25),ISBLANK('2. Collected Data'!BE125)),"",('2. Collected Data'!BE25-'2. Collected Data'!BE125))</f>
        <v/>
      </c>
      <c r="BB25" s="159" t="str">
        <f>IF(OR(ISBLANK('2. Collected Data'!BF25),ISBLANK('2. Collected Data'!BF125)),"",('2. Collected Data'!BF25-'2. Collected Data'!BF125))</f>
        <v/>
      </c>
      <c r="BC25" s="156"/>
      <c r="BD25" s="158" t="str">
        <f>IF(OR(ISBLANK('2. Collected Data'!BH25),ISBLANK('2. Collected Data'!BH125)),"",('2. Collected Data'!BH25-'2. Collected Data'!BH125))</f>
        <v/>
      </c>
      <c r="BE25" s="150"/>
      <c r="BF25" s="274"/>
    </row>
    <row r="26" spans="1:58" s="237" customFormat="1" ht="11.25" customHeight="1" x14ac:dyDescent="0.15">
      <c r="A26" s="100" t="s">
        <v>135</v>
      </c>
      <c r="B26" s="231"/>
      <c r="C26" s="57">
        <f>IF(OR(ISBLANK('2. Collected Data'!G26),ISBLANK('2. Collected Data'!G126)),"",('2. Collected Data'!G26-'2. Collected Data'!G126))</f>
        <v>-686</v>
      </c>
      <c r="D26" s="52">
        <f>IF(OR(ISBLANK('2. Collected Data'!H26),ISBLANK('2. Collected Data'!H126)),"",('2. Collected Data'!H26-'2. Collected Data'!H126))</f>
        <v>-1055</v>
      </c>
      <c r="E26" s="52">
        <f>IF(OR(ISBLANK('2. Collected Data'!I26),ISBLANK('2. Collected Data'!I126)),"",('2. Collected Data'!I26-'2. Collected Data'!I126))</f>
        <v>-17</v>
      </c>
      <c r="F26" s="52">
        <f>IF(OR(ISBLANK('2. Collected Data'!J26),ISBLANK('2. Collected Data'!J126)),"",('2. Collected Data'!J26-'2. Collected Data'!J126))</f>
        <v>2</v>
      </c>
      <c r="G26" s="52">
        <f>IF(OR(ISBLANK('2. Collected Data'!K26),ISBLANK('2. Collected Data'!K126)),"",('2. Collected Data'!K26-'2. Collected Data'!K126))</f>
        <v>4</v>
      </c>
      <c r="H26" s="52">
        <f>IF(OR(ISBLANK('2. Collected Data'!L26),ISBLANK('2. Collected Data'!L126)),"",('2. Collected Data'!L26-'2. Collected Data'!L126))</f>
        <v>0</v>
      </c>
      <c r="I26" s="52">
        <f>IF(OR(ISBLANK('2. Collected Data'!M26),ISBLANK('2. Collected Data'!M126)),"",('2. Collected Data'!M26-'2. Collected Data'!M126))</f>
        <v>-52</v>
      </c>
      <c r="J26" s="52">
        <f>IF(OR(ISBLANK('2. Collected Data'!N26),ISBLANK('2. Collected Data'!N126)),"",('2. Collected Data'!N26-'2. Collected Data'!N126))</f>
        <v>-3</v>
      </c>
      <c r="K26" s="52">
        <f>IF(OR(ISBLANK('2. Collected Data'!O26),ISBLANK('2. Collected Data'!O126)),"",('2. Collected Data'!O26-'2. Collected Data'!O126))</f>
        <v>-62</v>
      </c>
      <c r="L26" s="52">
        <f>IF(OR(ISBLANK('2. Collected Data'!P26),ISBLANK('2. Collected Data'!P126)),"",('2. Collected Data'!P26-'2. Collected Data'!P126))</f>
        <v>0</v>
      </c>
      <c r="M26" s="52">
        <f>IF(OR(ISBLANK('2. Collected Data'!Q26),ISBLANK('2. Collected Data'!Q126)),"",('2. Collected Data'!Q26-'2. Collected Data'!Q126))</f>
        <v>0</v>
      </c>
      <c r="N26" s="52">
        <f>IF(OR(ISBLANK('2. Collected Data'!R26),ISBLANK('2. Collected Data'!R126)),"",('2. Collected Data'!R26-'2. Collected Data'!R126))</f>
        <v>0</v>
      </c>
      <c r="O26" s="52">
        <f>IF(OR(ISBLANK('2. Collected Data'!S26),ISBLANK('2. Collected Data'!S126)),"",('2. Collected Data'!S26-'2. Collected Data'!S126))</f>
        <v>0</v>
      </c>
      <c r="P26" s="52">
        <f>IF(OR(ISBLANK('2. Collected Data'!T26),ISBLANK('2. Collected Data'!T126)),"",('2. Collected Data'!T26-'2. Collected Data'!T126))</f>
        <v>0</v>
      </c>
      <c r="Q26" s="52">
        <f>IF(OR(ISBLANK('2. Collected Data'!U26),ISBLANK('2. Collected Data'!U126)),"",('2. Collected Data'!U26-'2. Collected Data'!U126))</f>
        <v>0</v>
      </c>
      <c r="R26" s="52">
        <f>IF(OR(ISBLANK('2. Collected Data'!V26),ISBLANK('2. Collected Data'!V126)),"",('2. Collected Data'!V26-'2. Collected Data'!V126))</f>
        <v>0</v>
      </c>
      <c r="S26" s="52">
        <f>IF(OR(ISBLANK('2. Collected Data'!W26),ISBLANK('2. Collected Data'!W126)),"",('2. Collected Data'!W26-'2. Collected Data'!W126))</f>
        <v>0</v>
      </c>
      <c r="T26" s="52">
        <f>IF(OR(ISBLANK('2. Collected Data'!X26),ISBLANK('2. Collected Data'!X126)),"",('2. Collected Data'!X26-'2. Collected Data'!X126))</f>
        <v>0</v>
      </c>
      <c r="U26" s="52">
        <f>IF(OR(ISBLANK('2. Collected Data'!Y26),ISBLANK('2. Collected Data'!Y126)),"",('2. Collected Data'!Y26-'2. Collected Data'!Y126))</f>
        <v>53</v>
      </c>
      <c r="V26" s="52">
        <f>IF(OR(ISBLANK('2. Collected Data'!Z26),ISBLANK('2. Collected Data'!Z126)),"",('2. Collected Data'!Z26-'2. Collected Data'!Z126))</f>
        <v>21</v>
      </c>
      <c r="W26" s="89">
        <f>IF(OR(ISBLANK('2. Collected Data'!AA26),ISBLANK('2. Collected Data'!AA126)),"",('2. Collected Data'!AA26-'2. Collected Data'!AA126))</f>
        <v>-0.13</v>
      </c>
      <c r="X26" s="89">
        <f>IF(OR(ISBLANK('2. Collected Data'!AB26),ISBLANK('2. Collected Data'!AB126)),"",('2. Collected Data'!AB26-'2. Collected Data'!AB126))</f>
        <v>0</v>
      </c>
      <c r="Y26" s="89">
        <f>IF(OR(ISBLANK('2. Collected Data'!AC26),ISBLANK('2. Collected Data'!AC126)),"",('2. Collected Data'!AC26-'2. Collected Data'!AC126))</f>
        <v>0.13</v>
      </c>
      <c r="Z26" s="52">
        <f>IF(OR(ISBLANK('2. Collected Data'!AD26),ISBLANK('2. Collected Data'!AD126)),"",('2. Collected Data'!AD26-'2. Collected Data'!AD126))</f>
        <v>-4</v>
      </c>
      <c r="AA26" s="52">
        <f>IF(OR(ISBLANK('2. Collected Data'!AE26),ISBLANK('2. Collected Data'!AE126)),"",('2. Collected Data'!AE26-'2. Collected Data'!AE126))</f>
        <v>-6092</v>
      </c>
      <c r="AB26" s="52">
        <f>IF(OR(ISBLANK('2. Collected Data'!AF26),ISBLANK('2. Collected Data'!AF126)),"",('2. Collected Data'!AF26-'2. Collected Data'!AF126))</f>
        <v>25</v>
      </c>
      <c r="AC26" s="95">
        <f>IF(OR(ISBLANK('2. Collected Data'!AG26),ISBLANK('2. Collected Data'!AG126)),"",('2. Collected Data'!AG26-'2. Collected Data'!AG126))</f>
        <v>60000</v>
      </c>
      <c r="AD26" s="99"/>
      <c r="AE26" s="141">
        <f>IF(OR(ISBLANK('2. Collected Data'!AI26),ISBLANK('2. Collected Data'!AI126)),"",('2. Collected Data'!AI26-'2. Collected Data'!AI126))</f>
        <v>-144000</v>
      </c>
      <c r="AF26" s="52">
        <f>IF(OR(ISBLANK('2. Collected Data'!AJ26),ISBLANK('2. Collected Data'!AJ126)),"",('2. Collected Data'!AJ26-'2. Collected Data'!AJ126))</f>
        <v>-49440</v>
      </c>
      <c r="AG26" s="52">
        <f>IF(OR(ISBLANK('2. Collected Data'!AK26),ISBLANK('2. Collected Data'!AK126)),"",('2. Collected Data'!AK26-'2. Collected Data'!AK126))</f>
        <v>0</v>
      </c>
      <c r="AH26" s="52">
        <f>IF(OR(ISBLANK('2. Collected Data'!AL26),ISBLANK('2. Collected Data'!AL126)),"",('2. Collected Data'!AL26-'2. Collected Data'!AL126))</f>
        <v>1493</v>
      </c>
      <c r="AI26" s="52">
        <f>IF(OR(ISBLANK('2. Collected Data'!AM26),ISBLANK('2. Collected Data'!AM126)),"",('2. Collected Data'!AM26-'2. Collected Data'!AM126))</f>
        <v>0</v>
      </c>
      <c r="AJ26" s="142"/>
      <c r="AK26" s="52">
        <f>IF(OR(ISBLANK('2. Collected Data'!AO26),ISBLANK('2. Collected Data'!AO126)),"",('2. Collected Data'!AO26-'2. Collected Data'!AO126))</f>
        <v>-390000</v>
      </c>
      <c r="AL26" s="52">
        <f>IF(OR(ISBLANK('2. Collected Data'!AP26),ISBLANK('2. Collected Data'!AP126)),"",('2. Collected Data'!AP26-'2. Collected Data'!AP126))</f>
        <v>770</v>
      </c>
      <c r="AM26" s="52">
        <f>IF(OR(ISBLANK('2. Collected Data'!AQ26),ISBLANK('2. Collected Data'!AQ126)),"",('2. Collected Data'!AQ26-'2. Collected Data'!AQ126))</f>
        <v>0</v>
      </c>
      <c r="AN26" s="52">
        <f>IF(OR(ISBLANK('2. Collected Data'!AR26),ISBLANK('2. Collected Data'!AR126)),"",('2. Collected Data'!AR26-'2. Collected Data'!AR126))</f>
        <v>0</v>
      </c>
      <c r="AO26" s="52">
        <f>IF(OR(ISBLANK('2. Collected Data'!AS26),ISBLANK('2. Collected Data'!AS126)),"",('2. Collected Data'!AS26-'2. Collected Data'!AS126))</f>
        <v>-316746</v>
      </c>
      <c r="AP26" s="52">
        <f>IF(OR(ISBLANK('2. Collected Data'!AT26),ISBLANK('2. Collected Data'!AT126)),"",('2. Collected Data'!AT26-'2. Collected Data'!AT126))</f>
        <v>0</v>
      </c>
      <c r="AQ26" s="95">
        <f>IF(OR(ISBLANK('2. Collected Data'!AU26),ISBLANK('2. Collected Data'!AU126)),"",('2. Collected Data'!AU26-'2. Collected Data'!AU126))</f>
        <v>0</v>
      </c>
      <c r="AR26" s="99"/>
      <c r="AS26" s="89">
        <f>IF(OR(ISBLANK('2. Collected Data'!AW26),ISBLANK('2. Collected Data'!AW126)),"",('2. Collected Data'!AW26-'2. Collected Data'!AW126))</f>
        <v>0</v>
      </c>
      <c r="AT26" s="89">
        <f>IF(OR(ISBLANK('2. Collected Data'!AX26),ISBLANK('2. Collected Data'!AX126)),"",('2. Collected Data'!AX26-'2. Collected Data'!AX126))</f>
        <v>0</v>
      </c>
      <c r="AU26" s="55"/>
      <c r="AV26" s="102"/>
      <c r="AW26" s="99"/>
      <c r="AX26" s="87">
        <f>IF(OR(ISBLANK('2. Collected Data'!BB26),ISBLANK('2. Collected Data'!BB126)),"",('2. Collected Data'!BB26-'2. Collected Data'!BB126))</f>
        <v>-2</v>
      </c>
      <c r="AY26" s="83">
        <f>IF(OR(ISBLANK('2. Collected Data'!BC26),ISBLANK('2. Collected Data'!BC126)),"",('2. Collected Data'!BC26-'2. Collected Data'!BC126))</f>
        <v>-483922</v>
      </c>
      <c r="AZ26" s="83">
        <f>IF(OR(ISBLANK('2. Collected Data'!BD26),ISBLANK('2. Collected Data'!BD126)),"",('2. Collected Data'!BD26-'2. Collected Data'!BD126))</f>
        <v>7441809</v>
      </c>
      <c r="BA26" s="83">
        <f>IF(OR(ISBLANK('2. Collected Data'!BE26),ISBLANK('2. Collected Data'!BE126)),"",('2. Collected Data'!BE26-'2. Collected Data'!BE126))</f>
        <v>-6358256</v>
      </c>
      <c r="BB26" s="83">
        <f>IF(OR(ISBLANK('2. Collected Data'!BF26),ISBLANK('2. Collected Data'!BF126)),"",('2. Collected Data'!BF26-'2. Collected Data'!BF126))</f>
        <v>599631</v>
      </c>
      <c r="BC26" s="55"/>
      <c r="BD26" s="87">
        <f>IF(OR(ISBLANK('2. Collected Data'!BH26),ISBLANK('2. Collected Data'!BH126)),"",('2. Collected Data'!BH26-'2. Collected Data'!BH126))</f>
        <v>0</v>
      </c>
      <c r="BE26" s="150"/>
      <c r="BF26" s="273"/>
    </row>
    <row r="27" spans="1:58" s="56" customFormat="1" ht="11.25" customHeight="1" x14ac:dyDescent="0.15">
      <c r="A27" s="100" t="s">
        <v>156</v>
      </c>
      <c r="B27" s="231"/>
      <c r="C27" s="57" t="str">
        <f>IF(OR(ISBLANK('2. Collected Data'!G27),ISBLANK('2. Collected Data'!G127)),"",('2. Collected Data'!G27-'2. Collected Data'!G127))</f>
        <v/>
      </c>
      <c r="D27" s="52" t="str">
        <f>IF(OR(ISBLANK('2. Collected Data'!H27),ISBLANK('2. Collected Data'!H127)),"",('2. Collected Data'!H27-'2. Collected Data'!H127))</f>
        <v/>
      </c>
      <c r="E27" s="52" t="str">
        <f>IF(OR(ISBLANK('2. Collected Data'!I27),ISBLANK('2. Collected Data'!I127)),"",('2. Collected Data'!I27-'2. Collected Data'!I127))</f>
        <v/>
      </c>
      <c r="F27" s="52" t="str">
        <f>IF(OR(ISBLANK('2. Collected Data'!J27),ISBLANK('2. Collected Data'!J127)),"",('2. Collected Data'!J27-'2. Collected Data'!J127))</f>
        <v/>
      </c>
      <c r="G27" s="52" t="str">
        <f>IF(OR(ISBLANK('2. Collected Data'!K27),ISBLANK('2. Collected Data'!K127)),"",('2. Collected Data'!K27-'2. Collected Data'!K127))</f>
        <v/>
      </c>
      <c r="H27" s="52" t="str">
        <f>IF(OR(ISBLANK('2. Collected Data'!L27),ISBLANK('2. Collected Data'!L127)),"",('2. Collected Data'!L27-'2. Collected Data'!L127))</f>
        <v/>
      </c>
      <c r="I27" s="52" t="str">
        <f>IF(OR(ISBLANK('2. Collected Data'!M27),ISBLANK('2. Collected Data'!M127)),"",('2. Collected Data'!M27-'2. Collected Data'!M127))</f>
        <v/>
      </c>
      <c r="J27" s="52" t="str">
        <f>IF(OR(ISBLANK('2. Collected Data'!N27),ISBLANK('2. Collected Data'!N127)),"",('2. Collected Data'!N27-'2. Collected Data'!N127))</f>
        <v/>
      </c>
      <c r="K27" s="52" t="str">
        <f>IF(OR(ISBLANK('2. Collected Data'!O27),ISBLANK('2. Collected Data'!O127)),"",('2. Collected Data'!O27-'2. Collected Data'!O127))</f>
        <v/>
      </c>
      <c r="L27" s="52" t="str">
        <f>IF(OR(ISBLANK('2. Collected Data'!P27),ISBLANK('2. Collected Data'!P127)),"",('2. Collected Data'!P27-'2. Collected Data'!P127))</f>
        <v/>
      </c>
      <c r="M27" s="52" t="str">
        <f>IF(OR(ISBLANK('2. Collected Data'!Q27),ISBLANK('2. Collected Data'!Q127)),"",('2. Collected Data'!Q27-'2. Collected Data'!Q127))</f>
        <v/>
      </c>
      <c r="N27" s="52" t="str">
        <f>IF(OR(ISBLANK('2. Collected Data'!R27),ISBLANK('2. Collected Data'!R127)),"",('2. Collected Data'!R27-'2. Collected Data'!R127))</f>
        <v/>
      </c>
      <c r="O27" s="52" t="str">
        <f>IF(OR(ISBLANK('2. Collected Data'!S27),ISBLANK('2. Collected Data'!S127)),"",('2. Collected Data'!S27-'2. Collected Data'!S127))</f>
        <v/>
      </c>
      <c r="P27" s="52" t="str">
        <f>IF(OR(ISBLANK('2. Collected Data'!T27),ISBLANK('2. Collected Data'!T127)),"",('2. Collected Data'!T27-'2. Collected Data'!T127))</f>
        <v/>
      </c>
      <c r="Q27" s="52" t="str">
        <f>IF(OR(ISBLANK('2. Collected Data'!U27),ISBLANK('2. Collected Data'!U127)),"",('2. Collected Data'!U27-'2. Collected Data'!U127))</f>
        <v/>
      </c>
      <c r="R27" s="52" t="str">
        <f>IF(OR(ISBLANK('2. Collected Data'!V27),ISBLANK('2. Collected Data'!V127)),"",('2. Collected Data'!V27-'2. Collected Data'!V127))</f>
        <v/>
      </c>
      <c r="S27" s="52" t="str">
        <f>IF(OR(ISBLANK('2. Collected Data'!W27),ISBLANK('2. Collected Data'!W127)),"",('2. Collected Data'!W27-'2. Collected Data'!W127))</f>
        <v/>
      </c>
      <c r="T27" s="52" t="str">
        <f>IF(OR(ISBLANK('2. Collected Data'!X27),ISBLANK('2. Collected Data'!X127)),"",('2. Collected Data'!X27-'2. Collected Data'!X127))</f>
        <v/>
      </c>
      <c r="U27" s="52" t="str">
        <f>IF(OR(ISBLANK('2. Collected Data'!Y27),ISBLANK('2. Collected Data'!Y127)),"",('2. Collected Data'!Y27-'2. Collected Data'!Y127))</f>
        <v/>
      </c>
      <c r="V27" s="52" t="str">
        <f>IF(OR(ISBLANK('2. Collected Data'!Z27),ISBLANK('2. Collected Data'!Z127)),"",('2. Collected Data'!Z27-'2. Collected Data'!Z127))</f>
        <v/>
      </c>
      <c r="W27" s="89" t="str">
        <f>IF(OR(ISBLANK('2. Collected Data'!AA27),ISBLANK('2. Collected Data'!AA127)),"",('2. Collected Data'!AA27-'2. Collected Data'!AA127))</f>
        <v/>
      </c>
      <c r="X27" s="89" t="str">
        <f>IF(OR(ISBLANK('2. Collected Data'!AB27),ISBLANK('2. Collected Data'!AB127)),"",('2. Collected Data'!AB27-'2. Collected Data'!AB127))</f>
        <v/>
      </c>
      <c r="Y27" s="89" t="str">
        <f>IF(OR(ISBLANK('2. Collected Data'!AC27),ISBLANK('2. Collected Data'!AC127)),"",('2. Collected Data'!AC27-'2. Collected Data'!AC127))</f>
        <v/>
      </c>
      <c r="Z27" s="52" t="str">
        <f>IF(OR(ISBLANK('2. Collected Data'!AD27),ISBLANK('2. Collected Data'!AD127)),"",('2. Collected Data'!AD27-'2. Collected Data'!AD127))</f>
        <v/>
      </c>
      <c r="AA27" s="52" t="str">
        <f>IF(OR(ISBLANK('2. Collected Data'!AE27),ISBLANK('2. Collected Data'!AE127)),"",('2. Collected Data'!AE27-'2. Collected Data'!AE127))</f>
        <v/>
      </c>
      <c r="AB27" s="52" t="str">
        <f>IF(OR(ISBLANK('2. Collected Data'!AF27),ISBLANK('2. Collected Data'!AF127)),"",('2. Collected Data'!AF27-'2. Collected Data'!AF127))</f>
        <v/>
      </c>
      <c r="AC27" s="95" t="str">
        <f>IF(OR(ISBLANK('2. Collected Data'!AG27),ISBLANK('2. Collected Data'!AG127)),"",('2. Collected Data'!AG27-'2. Collected Data'!AG127))</f>
        <v/>
      </c>
      <c r="AD27" s="99"/>
      <c r="AE27" s="141" t="str">
        <f>IF(OR(ISBLANK('2. Collected Data'!AI27),ISBLANK('2. Collected Data'!AI127)),"",('2. Collected Data'!AI27-'2. Collected Data'!AI127))</f>
        <v/>
      </c>
      <c r="AF27" s="52" t="str">
        <f>IF(OR(ISBLANK('2. Collected Data'!AJ27),ISBLANK('2. Collected Data'!AJ127)),"",('2. Collected Data'!AJ27-'2. Collected Data'!AJ127))</f>
        <v/>
      </c>
      <c r="AG27" s="52" t="str">
        <f>IF(OR(ISBLANK('2. Collected Data'!AK27),ISBLANK('2. Collected Data'!AK127)),"",('2. Collected Data'!AK27-'2. Collected Data'!AK127))</f>
        <v/>
      </c>
      <c r="AH27" s="52" t="str">
        <f>IF(OR(ISBLANK('2. Collected Data'!AL27),ISBLANK('2. Collected Data'!AL127)),"",('2. Collected Data'!AL27-'2. Collected Data'!AL127))</f>
        <v/>
      </c>
      <c r="AI27" s="52" t="str">
        <f>IF(OR(ISBLANK('2. Collected Data'!AM27),ISBLANK('2. Collected Data'!AM127)),"",('2. Collected Data'!AM27-'2. Collected Data'!AM127))</f>
        <v/>
      </c>
      <c r="AJ27" s="142"/>
      <c r="AK27" s="52" t="str">
        <f>IF(OR(ISBLANK('2. Collected Data'!AO27),ISBLANK('2. Collected Data'!AO127)),"",('2. Collected Data'!AO27-'2. Collected Data'!AO127))</f>
        <v/>
      </c>
      <c r="AL27" s="52" t="str">
        <f>IF(OR(ISBLANK('2. Collected Data'!AP27),ISBLANK('2. Collected Data'!AP127)),"",('2. Collected Data'!AP27-'2. Collected Data'!AP127))</f>
        <v/>
      </c>
      <c r="AM27" s="52" t="str">
        <f>IF(OR(ISBLANK('2. Collected Data'!AQ27),ISBLANK('2. Collected Data'!AQ127)),"",('2. Collected Data'!AQ27-'2. Collected Data'!AQ127))</f>
        <v/>
      </c>
      <c r="AN27" s="52" t="str">
        <f>IF(OR(ISBLANK('2. Collected Data'!AR27),ISBLANK('2. Collected Data'!AR127)),"",('2. Collected Data'!AR27-'2. Collected Data'!AR127))</f>
        <v/>
      </c>
      <c r="AO27" s="52" t="str">
        <f>IF(OR(ISBLANK('2. Collected Data'!AS27),ISBLANK('2. Collected Data'!AS127)),"",('2. Collected Data'!AS27-'2. Collected Data'!AS127))</f>
        <v/>
      </c>
      <c r="AP27" s="52" t="str">
        <f>IF(OR(ISBLANK('2. Collected Data'!AT27),ISBLANK('2. Collected Data'!AT127)),"",('2. Collected Data'!AT27-'2. Collected Data'!AT127))</f>
        <v/>
      </c>
      <c r="AQ27" s="95" t="str">
        <f>IF(OR(ISBLANK('2. Collected Data'!AU27),ISBLANK('2. Collected Data'!AU127)),"",('2. Collected Data'!AU27-'2. Collected Data'!AU127))</f>
        <v/>
      </c>
      <c r="AR27" s="99"/>
      <c r="AS27" s="89" t="str">
        <f>IF(OR(ISBLANK('2. Collected Data'!AW27),ISBLANK('2. Collected Data'!AW127)),"",('2. Collected Data'!AW27-'2. Collected Data'!AW127))</f>
        <v/>
      </c>
      <c r="AT27" s="89" t="str">
        <f>IF(OR(ISBLANK('2. Collected Data'!AX27),ISBLANK('2. Collected Data'!AX127)),"",('2. Collected Data'!AX27-'2. Collected Data'!AX127))</f>
        <v/>
      </c>
      <c r="AU27" s="55"/>
      <c r="AV27" s="102"/>
      <c r="AW27" s="99"/>
      <c r="AX27" s="87" t="str">
        <f>IF(OR(ISBLANK('2. Collected Data'!BB27),ISBLANK('2. Collected Data'!BB127)),"",('2. Collected Data'!BB27-'2. Collected Data'!BB127))</f>
        <v/>
      </c>
      <c r="AY27" s="83" t="str">
        <f>IF(OR(ISBLANK('2. Collected Data'!BC27),ISBLANK('2. Collected Data'!BC127)),"",('2. Collected Data'!BC27-'2. Collected Data'!BC127))</f>
        <v/>
      </c>
      <c r="AZ27" s="83" t="str">
        <f>IF(OR(ISBLANK('2. Collected Data'!BD27),ISBLANK('2. Collected Data'!BD127)),"",('2. Collected Data'!BD27-'2. Collected Data'!BD127))</f>
        <v/>
      </c>
      <c r="BA27" s="83" t="str">
        <f>IF(OR(ISBLANK('2. Collected Data'!BE27),ISBLANK('2. Collected Data'!BE127)),"",('2. Collected Data'!BE27-'2. Collected Data'!BE127))</f>
        <v/>
      </c>
      <c r="BB27" s="83" t="str">
        <f>IF(OR(ISBLANK('2. Collected Data'!BF27),ISBLANK('2. Collected Data'!BF127)),"",('2. Collected Data'!BF27-'2. Collected Data'!BF127))</f>
        <v/>
      </c>
      <c r="BC27" s="55"/>
      <c r="BD27" s="87" t="str">
        <f>IF(OR(ISBLANK('2. Collected Data'!BH27),ISBLANK('2. Collected Data'!BH127)),"",('2. Collected Data'!BH27-'2. Collected Data'!BH127))</f>
        <v/>
      </c>
      <c r="BE27" s="150"/>
      <c r="BF27" s="273"/>
    </row>
    <row r="28" spans="1:58" s="238" customFormat="1" ht="11.25" customHeight="1" x14ac:dyDescent="0.15">
      <c r="A28" s="100" t="s">
        <v>136</v>
      </c>
      <c r="B28" s="231"/>
      <c r="C28" s="149">
        <f>IF(OR(ISBLANK('2. Collected Data'!G28),ISBLANK('2. Collected Data'!G128)),"",('2. Collected Data'!G28-'2. Collected Data'!G128))</f>
        <v>0</v>
      </c>
      <c r="D28" s="150">
        <f>IF(OR(ISBLANK('2. Collected Data'!H28),ISBLANK('2. Collected Data'!H128)),"",('2. Collected Data'!H28-'2. Collected Data'!H128))</f>
        <v>0</v>
      </c>
      <c r="E28" s="150">
        <f>IF(OR(ISBLANK('2. Collected Data'!I28),ISBLANK('2. Collected Data'!I128)),"",('2. Collected Data'!I28-'2. Collected Data'!I128))</f>
        <v>0</v>
      </c>
      <c r="F28" s="150">
        <f>IF(OR(ISBLANK('2. Collected Data'!J28),ISBLANK('2. Collected Data'!J128)),"",('2. Collected Data'!J28-'2. Collected Data'!J128))</f>
        <v>0</v>
      </c>
      <c r="G28" s="150">
        <f>IF(OR(ISBLANK('2. Collected Data'!K28),ISBLANK('2. Collected Data'!K128)),"",('2. Collected Data'!K28-'2. Collected Data'!K128))</f>
        <v>-76</v>
      </c>
      <c r="H28" s="150">
        <f>IF(OR(ISBLANK('2. Collected Data'!L28),ISBLANK('2. Collected Data'!L128)),"",('2. Collected Data'!L28-'2. Collected Data'!L128))</f>
        <v>10</v>
      </c>
      <c r="I28" s="150">
        <f>IF(OR(ISBLANK('2. Collected Data'!M28),ISBLANK('2. Collected Data'!M128)),"",('2. Collected Data'!M28-'2. Collected Data'!M128))</f>
        <v>0</v>
      </c>
      <c r="J28" s="150">
        <f>IF(OR(ISBLANK('2. Collected Data'!N28),ISBLANK('2. Collected Data'!N128)),"",('2. Collected Data'!N28-'2. Collected Data'!N128))</f>
        <v>0</v>
      </c>
      <c r="K28" s="150">
        <f>IF(OR(ISBLANK('2. Collected Data'!O28),ISBLANK('2. Collected Data'!O128)),"",('2. Collected Data'!O28-'2. Collected Data'!O128))</f>
        <v>0</v>
      </c>
      <c r="L28" s="150">
        <f>IF(OR(ISBLANK('2. Collected Data'!P28),ISBLANK('2. Collected Data'!P128)),"",('2. Collected Data'!P28-'2. Collected Data'!P128))</f>
        <v>-892</v>
      </c>
      <c r="M28" s="150">
        <f>IF(OR(ISBLANK('2. Collected Data'!Q28),ISBLANK('2. Collected Data'!Q128)),"",('2. Collected Data'!Q28-'2. Collected Data'!Q128))</f>
        <v>0</v>
      </c>
      <c r="N28" s="150">
        <f>IF(OR(ISBLANK('2. Collected Data'!R28),ISBLANK('2. Collected Data'!R128)),"",('2. Collected Data'!R28-'2. Collected Data'!R128))</f>
        <v>0</v>
      </c>
      <c r="O28" s="150">
        <f>IF(OR(ISBLANK('2. Collected Data'!S28),ISBLANK('2. Collected Data'!S128)),"",('2. Collected Data'!S28-'2. Collected Data'!S128))</f>
        <v>0</v>
      </c>
      <c r="P28" s="150">
        <f>IF(OR(ISBLANK('2. Collected Data'!T28),ISBLANK('2. Collected Data'!T128)),"",('2. Collected Data'!T28-'2. Collected Data'!T128))</f>
        <v>0</v>
      </c>
      <c r="Q28" s="150">
        <f>IF(OR(ISBLANK('2. Collected Data'!U28),ISBLANK('2. Collected Data'!U128)),"",('2. Collected Data'!U28-'2. Collected Data'!U128))</f>
        <v>0</v>
      </c>
      <c r="R28" s="150">
        <f>IF(OR(ISBLANK('2. Collected Data'!V28),ISBLANK('2. Collected Data'!V128)),"",('2. Collected Data'!V28-'2. Collected Data'!V128))</f>
        <v>0</v>
      </c>
      <c r="S28" s="150">
        <f>IF(OR(ISBLANK('2. Collected Data'!W28),ISBLANK('2. Collected Data'!W128)),"",('2. Collected Data'!W28-'2. Collected Data'!W128))</f>
        <v>0</v>
      </c>
      <c r="T28" s="150">
        <f>IF(OR(ISBLANK('2. Collected Data'!X28),ISBLANK('2. Collected Data'!X128)),"",('2. Collected Data'!X28-'2. Collected Data'!X128))</f>
        <v>0</v>
      </c>
      <c r="U28" s="150">
        <f>IF(OR(ISBLANK('2. Collected Data'!Y28),ISBLANK('2. Collected Data'!Y128)),"",('2. Collected Data'!Y28-'2. Collected Data'!Y128))</f>
        <v>-80</v>
      </c>
      <c r="V28" s="150">
        <f>IF(OR(ISBLANK('2. Collected Data'!Z28),ISBLANK('2. Collected Data'!Z128)),"",('2. Collected Data'!Z28-'2. Collected Data'!Z128))</f>
        <v>24</v>
      </c>
      <c r="W28" s="151">
        <f>IF(OR(ISBLANK('2. Collected Data'!AA28),ISBLANK('2. Collected Data'!AA128)),"",('2. Collected Data'!AA28-'2. Collected Data'!AA128))</f>
        <v>3.0000000000000027E-2</v>
      </c>
      <c r="X28" s="151">
        <f>IF(OR(ISBLANK('2. Collected Data'!AB28),ISBLANK('2. Collected Data'!AB128)),"",('2. Collected Data'!AB28-'2. Collected Data'!AB128))</f>
        <v>0</v>
      </c>
      <c r="Y28" s="151">
        <f>IF(OR(ISBLANK('2. Collected Data'!AC28),ISBLANK('2. Collected Data'!AC128)),"",('2. Collected Data'!AC28-'2. Collected Data'!AC128))</f>
        <v>-0.03</v>
      </c>
      <c r="Z28" s="150">
        <f>IF(OR(ISBLANK('2. Collected Data'!AD28),ISBLANK('2. Collected Data'!AD128)),"",('2. Collected Data'!AD28-'2. Collected Data'!AD128))</f>
        <v>12</v>
      </c>
      <c r="AA28" s="150">
        <f>IF(OR(ISBLANK('2. Collected Data'!AE28),ISBLANK('2. Collected Data'!AE128)),"",('2. Collected Data'!AE28-'2. Collected Data'!AE128))</f>
        <v>-50</v>
      </c>
      <c r="AB28" s="150">
        <f>IF(OR(ISBLANK('2. Collected Data'!AF28),ISBLANK('2. Collected Data'!AF128)),"",('2. Collected Data'!AF28-'2. Collected Data'!AF128))</f>
        <v>0</v>
      </c>
      <c r="AC28" s="152">
        <f>IF(OR(ISBLANK('2. Collected Data'!AG28),ISBLANK('2. Collected Data'!AG128)),"",('2. Collected Data'!AG28-'2. Collected Data'!AG128))</f>
        <v>-2555000</v>
      </c>
      <c r="AD28" s="153"/>
      <c r="AE28" s="154">
        <f>IF(OR(ISBLANK('2. Collected Data'!AI28),ISBLANK('2. Collected Data'!AI128)),"",('2. Collected Data'!AI28-'2. Collected Data'!AI128))</f>
        <v>25342</v>
      </c>
      <c r="AF28" s="150">
        <f>IF(OR(ISBLANK('2. Collected Data'!AJ28),ISBLANK('2. Collected Data'!AJ128)),"",('2. Collected Data'!AJ28-'2. Collected Data'!AJ128))</f>
        <v>-514</v>
      </c>
      <c r="AG28" s="150">
        <f>IF(OR(ISBLANK('2. Collected Data'!AK28),ISBLANK('2. Collected Data'!AK128)),"",('2. Collected Data'!AK28-'2. Collected Data'!AK128))</f>
        <v>0</v>
      </c>
      <c r="AH28" s="150">
        <f>IF(OR(ISBLANK('2. Collected Data'!AL28),ISBLANK('2. Collected Data'!AL128)),"",('2. Collected Data'!AL28-'2. Collected Data'!AL128))</f>
        <v>-2170</v>
      </c>
      <c r="AI28" s="150">
        <f>IF(OR(ISBLANK('2. Collected Data'!AM28),ISBLANK('2. Collected Data'!AM128)),"",('2. Collected Data'!AM28-'2. Collected Data'!AM128))</f>
        <v>0</v>
      </c>
      <c r="AJ28" s="155"/>
      <c r="AK28" s="150">
        <f>IF(OR(ISBLANK('2. Collected Data'!AO28),ISBLANK('2. Collected Data'!AO128)),"",('2. Collected Data'!AO28-'2. Collected Data'!AO128))</f>
        <v>1531981</v>
      </c>
      <c r="AL28" s="150">
        <f>IF(OR(ISBLANK('2. Collected Data'!AP28),ISBLANK('2. Collected Data'!AP128)),"",('2. Collected Data'!AP28-'2. Collected Data'!AP128))</f>
        <v>-4420</v>
      </c>
      <c r="AM28" s="150">
        <f>IF(OR(ISBLANK('2. Collected Data'!AQ28),ISBLANK('2. Collected Data'!AQ128)),"",('2. Collected Data'!AQ28-'2. Collected Data'!AQ128))</f>
        <v>0</v>
      </c>
      <c r="AN28" s="150">
        <f>IF(OR(ISBLANK('2. Collected Data'!AR28),ISBLANK('2. Collected Data'!AR128)),"",('2. Collected Data'!AR28-'2. Collected Data'!AR128))</f>
        <v>0</v>
      </c>
      <c r="AO28" s="150">
        <f>IF(OR(ISBLANK('2. Collected Data'!AS28),ISBLANK('2. Collected Data'!AS128)),"",('2. Collected Data'!AS28-'2. Collected Data'!AS128))</f>
        <v>0</v>
      </c>
      <c r="AP28" s="150">
        <f>IF(OR(ISBLANK('2. Collected Data'!AT28),ISBLANK('2. Collected Data'!AT128)),"",('2. Collected Data'!AT28-'2. Collected Data'!AT128))</f>
        <v>0</v>
      </c>
      <c r="AQ28" s="152">
        <f>IF(OR(ISBLANK('2. Collected Data'!AU28),ISBLANK('2. Collected Data'!AU128)),"",('2. Collected Data'!AU28-'2. Collected Data'!AU128))</f>
        <v>0</v>
      </c>
      <c r="AR28" s="153"/>
      <c r="AS28" s="151">
        <f>IF(OR(ISBLANK('2. Collected Data'!AW28),ISBLANK('2. Collected Data'!AW128)),"",('2. Collected Data'!AW28-'2. Collected Data'!AW128))</f>
        <v>0</v>
      </c>
      <c r="AT28" s="151">
        <f>IF(OR(ISBLANK('2. Collected Data'!AX28),ISBLANK('2. Collected Data'!AX128)),"",('2. Collected Data'!AX28-'2. Collected Data'!AX128))</f>
        <v>0</v>
      </c>
      <c r="AU28" s="156"/>
      <c r="AV28" s="157"/>
      <c r="AW28" s="153"/>
      <c r="AX28" s="158">
        <f>IF(OR(ISBLANK('2. Collected Data'!BB28),ISBLANK('2. Collected Data'!BB128)),"",('2. Collected Data'!BB28-'2. Collected Data'!BB128))</f>
        <v>2.9900000000000091</v>
      </c>
      <c r="AY28" s="159">
        <f>IF(OR(ISBLANK('2. Collected Data'!BC28),ISBLANK('2. Collected Data'!BC128)),"",('2. Collected Data'!BC28-'2. Collected Data'!BC128))</f>
        <v>4193633</v>
      </c>
      <c r="AZ28" s="159">
        <f>IF(OR(ISBLANK('2. Collected Data'!BD28),ISBLANK('2. Collected Data'!BD128)),"",('2. Collected Data'!BD28-'2. Collected Data'!BD128))</f>
        <v>-462393</v>
      </c>
      <c r="BA28" s="159">
        <f>IF(OR(ISBLANK('2. Collected Data'!BE28),ISBLANK('2. Collected Data'!BE128)),"",('2. Collected Data'!BE28-'2. Collected Data'!BE128))</f>
        <v>1868464</v>
      </c>
      <c r="BB28" s="159">
        <f>IF(OR(ISBLANK('2. Collected Data'!BF28),ISBLANK('2. Collected Data'!BF128)),"",('2. Collected Data'!BF28-'2. Collected Data'!BF128))</f>
        <v>6399704</v>
      </c>
      <c r="BC28" s="156"/>
      <c r="BD28" s="158" t="str">
        <f>IF(OR(ISBLANK('2. Collected Data'!BH28),ISBLANK('2. Collected Data'!BH128)),"",('2. Collected Data'!BH28-'2. Collected Data'!BH128))</f>
        <v/>
      </c>
      <c r="BE28" s="150"/>
      <c r="BF28" s="274"/>
    </row>
    <row r="29" spans="1:58" s="237" customFormat="1" ht="11.25" customHeight="1" x14ac:dyDescent="0.15">
      <c r="A29" s="100" t="s">
        <v>109</v>
      </c>
      <c r="B29" s="231"/>
      <c r="C29" s="57">
        <f>IF(OR(ISBLANK('2. Collected Data'!G29),ISBLANK('2. Collected Data'!G129)),"",('2. Collected Data'!G29-'2. Collected Data'!G129))</f>
        <v>0</v>
      </c>
      <c r="D29" s="52">
        <f>IF(OR(ISBLANK('2. Collected Data'!H29),ISBLANK('2. Collected Data'!H129)),"",('2. Collected Data'!H29-'2. Collected Data'!H129))</f>
        <v>0</v>
      </c>
      <c r="E29" s="52">
        <f>IF(OR(ISBLANK('2. Collected Data'!I29),ISBLANK('2. Collected Data'!I129)),"",('2. Collected Data'!I29-'2. Collected Data'!I129))</f>
        <v>0</v>
      </c>
      <c r="F29" s="52">
        <f>IF(OR(ISBLANK('2. Collected Data'!J29),ISBLANK('2. Collected Data'!J129)),"",('2. Collected Data'!J29-'2. Collected Data'!J129))</f>
        <v>-1</v>
      </c>
      <c r="G29" s="52">
        <f>IF(OR(ISBLANK('2. Collected Data'!K29),ISBLANK('2. Collected Data'!K129)),"",('2. Collected Data'!K29-'2. Collected Data'!K129))</f>
        <v>0</v>
      </c>
      <c r="H29" s="52">
        <f>IF(OR(ISBLANK('2. Collected Data'!L29),ISBLANK('2. Collected Data'!L129)),"",('2. Collected Data'!L29-'2. Collected Data'!L129))</f>
        <v>0</v>
      </c>
      <c r="I29" s="52">
        <f>IF(OR(ISBLANK('2. Collected Data'!M29),ISBLANK('2. Collected Data'!M129)),"",('2. Collected Data'!M29-'2. Collected Data'!M129))</f>
        <v>0</v>
      </c>
      <c r="J29" s="52">
        <f>IF(OR(ISBLANK('2. Collected Data'!N29),ISBLANK('2. Collected Data'!N129)),"",('2. Collected Data'!N29-'2. Collected Data'!N129))</f>
        <v>0</v>
      </c>
      <c r="K29" s="52">
        <f>IF(OR(ISBLANK('2. Collected Data'!O29),ISBLANK('2. Collected Data'!O129)),"",('2. Collected Data'!O29-'2. Collected Data'!O129))</f>
        <v>0</v>
      </c>
      <c r="L29" s="52">
        <f>IF(OR(ISBLANK('2. Collected Data'!P29),ISBLANK('2. Collected Data'!P129)),"",('2. Collected Data'!P29-'2. Collected Data'!P129))</f>
        <v>0</v>
      </c>
      <c r="M29" s="52" t="str">
        <f>IF(OR(ISBLANK('2. Collected Data'!Q29),ISBLANK('2. Collected Data'!Q129)),"",('2. Collected Data'!Q29-'2. Collected Data'!Q129))</f>
        <v/>
      </c>
      <c r="N29" s="52" t="str">
        <f>IF(OR(ISBLANK('2. Collected Data'!R29),ISBLANK('2. Collected Data'!R129)),"",('2. Collected Data'!R29-'2. Collected Data'!R129))</f>
        <v/>
      </c>
      <c r="O29" s="52" t="str">
        <f>IF(OR(ISBLANK('2. Collected Data'!S29),ISBLANK('2. Collected Data'!S129)),"",('2. Collected Data'!S29-'2. Collected Data'!S129))</f>
        <v/>
      </c>
      <c r="P29" s="52" t="str">
        <f>IF(OR(ISBLANK('2. Collected Data'!T29),ISBLANK('2. Collected Data'!T129)),"",('2. Collected Data'!T29-'2. Collected Data'!T129))</f>
        <v/>
      </c>
      <c r="Q29" s="52" t="str">
        <f>IF(OR(ISBLANK('2. Collected Data'!U29),ISBLANK('2. Collected Data'!U129)),"",('2. Collected Data'!U29-'2. Collected Data'!U129))</f>
        <v/>
      </c>
      <c r="R29" s="52" t="str">
        <f>IF(OR(ISBLANK('2. Collected Data'!V29),ISBLANK('2. Collected Data'!V129)),"",('2. Collected Data'!V29-'2. Collected Data'!V129))</f>
        <v/>
      </c>
      <c r="S29" s="52" t="str">
        <f>IF(OR(ISBLANK('2. Collected Data'!W29),ISBLANK('2. Collected Data'!W129)),"",('2. Collected Data'!W29-'2. Collected Data'!W129))</f>
        <v/>
      </c>
      <c r="T29" s="52" t="str">
        <f>IF(OR(ISBLANK('2. Collected Data'!X29),ISBLANK('2. Collected Data'!X129)),"",('2. Collected Data'!X29-'2. Collected Data'!X129))</f>
        <v/>
      </c>
      <c r="U29" s="52">
        <f>IF(OR(ISBLANK('2. Collected Data'!Y29),ISBLANK('2. Collected Data'!Y129)),"",('2. Collected Data'!Y29-'2. Collected Data'!Y129))</f>
        <v>-100</v>
      </c>
      <c r="V29" s="52">
        <f>IF(OR(ISBLANK('2. Collected Data'!Z29),ISBLANK('2. Collected Data'!Z129)),"",('2. Collected Data'!Z29-'2. Collected Data'!Z129))</f>
        <v>-5</v>
      </c>
      <c r="W29" s="89">
        <f>IF(OR(ISBLANK('2. Collected Data'!AA29),ISBLANK('2. Collected Data'!AA129)),"",('2. Collected Data'!AA29-'2. Collected Data'!AA129))</f>
        <v>0</v>
      </c>
      <c r="X29" s="89">
        <f>IF(OR(ISBLANK('2. Collected Data'!AB29),ISBLANK('2. Collected Data'!AB129)),"",('2. Collected Data'!AB29-'2. Collected Data'!AB129))</f>
        <v>0</v>
      </c>
      <c r="Y29" s="89">
        <f>IF(OR(ISBLANK('2. Collected Data'!AC29),ISBLANK('2. Collected Data'!AC129)),"",('2. Collected Data'!AC29-'2. Collected Data'!AC129))</f>
        <v>0</v>
      </c>
      <c r="Z29" s="52">
        <f>IF(OR(ISBLANK('2. Collected Data'!AD29),ISBLANK('2. Collected Data'!AD129)),"",('2. Collected Data'!AD29-'2. Collected Data'!AD129))</f>
        <v>-166</v>
      </c>
      <c r="AA29" s="52">
        <f>IF(OR(ISBLANK('2. Collected Data'!AE29),ISBLANK('2. Collected Data'!AE129)),"",('2. Collected Data'!AE29-'2. Collected Data'!AE129))</f>
        <v>0</v>
      </c>
      <c r="AB29" s="52">
        <f>IF(OR(ISBLANK('2. Collected Data'!AF29),ISBLANK('2. Collected Data'!AF129)),"",('2. Collected Data'!AF29-'2. Collected Data'!AF129))</f>
        <v>-5</v>
      </c>
      <c r="AC29" s="95">
        <f>IF(OR(ISBLANK('2. Collected Data'!AG29),ISBLANK('2. Collected Data'!AG129)),"",('2. Collected Data'!AG29-'2. Collected Data'!AG129))</f>
        <v>-700000</v>
      </c>
      <c r="AD29" s="99"/>
      <c r="AE29" s="141">
        <f>IF(OR(ISBLANK('2. Collected Data'!AI29),ISBLANK('2. Collected Data'!AI129)),"",('2. Collected Data'!AI29-'2. Collected Data'!AI129))</f>
        <v>-6000</v>
      </c>
      <c r="AF29" s="52">
        <f>IF(OR(ISBLANK('2. Collected Data'!AJ29),ISBLANK('2. Collected Data'!AJ129)),"",('2. Collected Data'!AJ29-'2. Collected Data'!AJ129))</f>
        <v>0</v>
      </c>
      <c r="AG29" s="52">
        <f>IF(OR(ISBLANK('2. Collected Data'!AK29),ISBLANK('2. Collected Data'!AK129)),"",('2. Collected Data'!AK29-'2. Collected Data'!AK129))</f>
        <v>0</v>
      </c>
      <c r="AH29" s="52">
        <f>IF(OR(ISBLANK('2. Collected Data'!AL29),ISBLANK('2. Collected Data'!AL129)),"",('2. Collected Data'!AL29-'2. Collected Data'!AL129))</f>
        <v>-17000</v>
      </c>
      <c r="AI29" s="52" t="str">
        <f>IF(OR(ISBLANK('2. Collected Data'!AM29),ISBLANK('2. Collected Data'!AM129)),"",('2. Collected Data'!AM29-'2. Collected Data'!AM129))</f>
        <v/>
      </c>
      <c r="AJ29" s="142"/>
      <c r="AK29" s="52">
        <f>IF(OR(ISBLANK('2. Collected Data'!AO29),ISBLANK('2. Collected Data'!AO129)),"",('2. Collected Data'!AO29-'2. Collected Data'!AO129))</f>
        <v>-450000</v>
      </c>
      <c r="AL29" s="52">
        <f>IF(OR(ISBLANK('2. Collected Data'!AP29),ISBLANK('2. Collected Data'!AP129)),"",('2. Collected Data'!AP29-'2. Collected Data'!AP129))</f>
        <v>0</v>
      </c>
      <c r="AM29" s="52">
        <f>IF(OR(ISBLANK('2. Collected Data'!AQ29),ISBLANK('2. Collected Data'!AQ129)),"",('2. Collected Data'!AQ29-'2. Collected Data'!AQ129))</f>
        <v>-11000</v>
      </c>
      <c r="AN29" s="52">
        <f>IF(OR(ISBLANK('2. Collected Data'!AR29),ISBLANK('2. Collected Data'!AR129)),"",('2. Collected Data'!AR29-'2. Collected Data'!AR129))</f>
        <v>0</v>
      </c>
      <c r="AO29" s="52">
        <f>IF(OR(ISBLANK('2. Collected Data'!AS29),ISBLANK('2. Collected Data'!AS129)),"",('2. Collected Data'!AS29-'2. Collected Data'!AS129))</f>
        <v>0</v>
      </c>
      <c r="AP29" s="52">
        <f>IF(OR(ISBLANK('2. Collected Data'!AT29),ISBLANK('2. Collected Data'!AT129)),"",('2. Collected Data'!AT29-'2. Collected Data'!AT129))</f>
        <v>5000</v>
      </c>
      <c r="AQ29" s="95">
        <f>IF(OR(ISBLANK('2. Collected Data'!AU29),ISBLANK('2. Collected Data'!AU129)),"",('2. Collected Data'!AU29-'2. Collected Data'!AU129))</f>
        <v>0</v>
      </c>
      <c r="AR29" s="99"/>
      <c r="AS29" s="89">
        <f>IF(OR(ISBLANK('2. Collected Data'!AW29),ISBLANK('2. Collected Data'!AW129)),"",('2. Collected Data'!AW29-'2. Collected Data'!AW129))</f>
        <v>1.0000000000000009E-2</v>
      </c>
      <c r="AT29" s="89">
        <f>IF(OR(ISBLANK('2. Collected Data'!AX29),ISBLANK('2. Collected Data'!AX129)),"",('2. Collected Data'!AX29-'2. Collected Data'!AX129))</f>
        <v>-0.01</v>
      </c>
      <c r="AU29" s="55"/>
      <c r="AV29" s="102"/>
      <c r="AW29" s="99"/>
      <c r="AX29" s="87">
        <f>IF(OR(ISBLANK('2. Collected Data'!BB29),ISBLANK('2. Collected Data'!BB129)),"",('2. Collected Data'!BB29-'2. Collected Data'!BB129))</f>
        <v>0</v>
      </c>
      <c r="AY29" s="83">
        <f>IF(OR(ISBLANK('2. Collected Data'!BC29),ISBLANK('2. Collected Data'!BC129)),"",('2. Collected Data'!BC29-'2. Collected Data'!BC129))</f>
        <v>-1344000</v>
      </c>
      <c r="AZ29" s="83">
        <f>IF(OR(ISBLANK('2. Collected Data'!BD29),ISBLANK('2. Collected Data'!BD129)),"",('2. Collected Data'!BD29-'2. Collected Data'!BD129))</f>
        <v>-1001000</v>
      </c>
      <c r="BA29" s="83">
        <f>IF(OR(ISBLANK('2. Collected Data'!BE29),ISBLANK('2. Collected Data'!BE129)),"",('2. Collected Data'!BE29-'2. Collected Data'!BE129))</f>
        <v>-217000</v>
      </c>
      <c r="BB29" s="83">
        <f>IF(OR(ISBLANK('2. Collected Data'!BF29),ISBLANK('2. Collected Data'!BF129)),"",('2. Collected Data'!BF29-'2. Collected Data'!BF129))</f>
        <v>-2349000</v>
      </c>
      <c r="BC29" s="55"/>
      <c r="BD29" s="87" t="str">
        <f>IF(OR(ISBLANK('2. Collected Data'!BH29),ISBLANK('2. Collected Data'!BH129)),"",('2. Collected Data'!BH29-'2. Collected Data'!BH129))</f>
        <v/>
      </c>
      <c r="BE29" s="150"/>
      <c r="BF29" s="273"/>
    </row>
    <row r="30" spans="1:58" s="237" customFormat="1" ht="11.25" customHeight="1" x14ac:dyDescent="0.15">
      <c r="A30" s="100" t="s">
        <v>354</v>
      </c>
      <c r="B30" s="231"/>
      <c r="C30" s="57" t="str">
        <f>IF(OR(ISBLANK('2. Collected Data'!G30),ISBLANK('2. Collected Data'!G130)),"",('2. Collected Data'!G30-'2. Collected Data'!G130))</f>
        <v/>
      </c>
      <c r="D30" s="52" t="str">
        <f>IF(OR(ISBLANK('2. Collected Data'!H30),ISBLANK('2. Collected Data'!H130)),"",('2. Collected Data'!H30-'2. Collected Data'!H130))</f>
        <v/>
      </c>
      <c r="E30" s="52" t="str">
        <f>IF(OR(ISBLANK('2. Collected Data'!I30),ISBLANK('2. Collected Data'!I130)),"",('2. Collected Data'!I30-'2. Collected Data'!I130))</f>
        <v/>
      </c>
      <c r="F30" s="52" t="str">
        <f>IF(OR(ISBLANK('2. Collected Data'!J30),ISBLANK('2. Collected Data'!J130)),"",('2. Collected Data'!J30-'2. Collected Data'!J130))</f>
        <v/>
      </c>
      <c r="G30" s="52" t="str">
        <f>IF(OR(ISBLANK('2. Collected Data'!K30),ISBLANK('2. Collected Data'!K130)),"",('2. Collected Data'!K30-'2. Collected Data'!K130))</f>
        <v/>
      </c>
      <c r="H30" s="52" t="str">
        <f>IF(OR(ISBLANK('2. Collected Data'!L30),ISBLANK('2. Collected Data'!L130)),"",('2. Collected Data'!L30-'2. Collected Data'!L130))</f>
        <v/>
      </c>
      <c r="I30" s="52" t="str">
        <f>IF(OR(ISBLANK('2. Collected Data'!M30),ISBLANK('2. Collected Data'!M130)),"",('2. Collected Data'!M30-'2. Collected Data'!M130))</f>
        <v/>
      </c>
      <c r="J30" s="52" t="str">
        <f>IF(OR(ISBLANK('2. Collected Data'!N30),ISBLANK('2. Collected Data'!N130)),"",('2. Collected Data'!N30-'2. Collected Data'!N130))</f>
        <v/>
      </c>
      <c r="K30" s="52" t="str">
        <f>IF(OR(ISBLANK('2. Collected Data'!O30),ISBLANK('2. Collected Data'!O130)),"",('2. Collected Data'!O30-'2. Collected Data'!O130))</f>
        <v/>
      </c>
      <c r="L30" s="52" t="str">
        <f>IF(OR(ISBLANK('2. Collected Data'!P30),ISBLANK('2. Collected Data'!P130)),"",('2. Collected Data'!P30-'2. Collected Data'!P130))</f>
        <v/>
      </c>
      <c r="M30" s="52" t="str">
        <f>IF(OR(ISBLANK('2. Collected Data'!Q30),ISBLANK('2. Collected Data'!Q130)),"",('2. Collected Data'!Q30-'2. Collected Data'!Q130))</f>
        <v/>
      </c>
      <c r="N30" s="52" t="str">
        <f>IF(OR(ISBLANK('2. Collected Data'!R30),ISBLANK('2. Collected Data'!R130)),"",('2. Collected Data'!R30-'2. Collected Data'!R130))</f>
        <v/>
      </c>
      <c r="O30" s="52" t="str">
        <f>IF(OR(ISBLANK('2. Collected Data'!S30),ISBLANK('2. Collected Data'!S130)),"",('2. Collected Data'!S30-'2. Collected Data'!S130))</f>
        <v/>
      </c>
      <c r="P30" s="52" t="str">
        <f>IF(OR(ISBLANK('2. Collected Data'!T30),ISBLANK('2. Collected Data'!T130)),"",('2. Collected Data'!T30-'2. Collected Data'!T130))</f>
        <v/>
      </c>
      <c r="Q30" s="52" t="str">
        <f>IF(OR(ISBLANK('2. Collected Data'!U30),ISBLANK('2. Collected Data'!U130)),"",('2. Collected Data'!U30-'2. Collected Data'!U130))</f>
        <v/>
      </c>
      <c r="R30" s="52" t="str">
        <f>IF(OR(ISBLANK('2. Collected Data'!V30),ISBLANK('2. Collected Data'!V130)),"",('2. Collected Data'!V30-'2. Collected Data'!V130))</f>
        <v/>
      </c>
      <c r="S30" s="52" t="str">
        <f>IF(OR(ISBLANK('2. Collected Data'!W30),ISBLANK('2. Collected Data'!W130)),"",('2. Collected Data'!W30-'2. Collected Data'!W130))</f>
        <v/>
      </c>
      <c r="T30" s="52" t="str">
        <f>IF(OR(ISBLANK('2. Collected Data'!X30),ISBLANK('2. Collected Data'!X130)),"",('2. Collected Data'!X30-'2. Collected Data'!X130))</f>
        <v/>
      </c>
      <c r="U30" s="52" t="str">
        <f>IF(OR(ISBLANK('2. Collected Data'!Y30),ISBLANK('2. Collected Data'!Y130)),"",('2. Collected Data'!Y30-'2. Collected Data'!Y130))</f>
        <v/>
      </c>
      <c r="V30" s="52" t="str">
        <f>IF(OR(ISBLANK('2. Collected Data'!Z30),ISBLANK('2. Collected Data'!Z130)),"",('2. Collected Data'!Z30-'2. Collected Data'!Z130))</f>
        <v/>
      </c>
      <c r="W30" s="89" t="str">
        <f>IF(OR(ISBLANK('2. Collected Data'!AA30),ISBLANK('2. Collected Data'!AA130)),"",('2. Collected Data'!AA30-'2. Collected Data'!AA130))</f>
        <v/>
      </c>
      <c r="X30" s="89" t="str">
        <f>IF(OR(ISBLANK('2. Collected Data'!AB30),ISBLANK('2. Collected Data'!AB130)),"",('2. Collected Data'!AB30-'2. Collected Data'!AB130))</f>
        <v/>
      </c>
      <c r="Y30" s="89" t="str">
        <f>IF(OR(ISBLANK('2. Collected Data'!AC30),ISBLANK('2. Collected Data'!AC130)),"",('2. Collected Data'!AC30-'2. Collected Data'!AC130))</f>
        <v/>
      </c>
      <c r="Z30" s="52" t="str">
        <f>IF(OR(ISBLANK('2. Collected Data'!AD30),ISBLANK('2. Collected Data'!AD130)),"",('2. Collected Data'!AD30-'2. Collected Data'!AD130))</f>
        <v/>
      </c>
      <c r="AA30" s="52" t="str">
        <f>IF(OR(ISBLANK('2. Collected Data'!AE30),ISBLANK('2. Collected Data'!AE130)),"",('2. Collected Data'!AE30-'2. Collected Data'!AE130))</f>
        <v/>
      </c>
      <c r="AB30" s="52" t="str">
        <f>IF(OR(ISBLANK('2. Collected Data'!AF30),ISBLANK('2. Collected Data'!AF130)),"",('2. Collected Data'!AF30-'2. Collected Data'!AF130))</f>
        <v/>
      </c>
      <c r="AC30" s="95" t="str">
        <f>IF(OR(ISBLANK('2. Collected Data'!AG30),ISBLANK('2. Collected Data'!AG130)),"",('2. Collected Data'!AG30-'2. Collected Data'!AG130))</f>
        <v/>
      </c>
      <c r="AD30" s="99"/>
      <c r="AE30" s="141" t="str">
        <f>IF(OR(ISBLANK('2. Collected Data'!AI30),ISBLANK('2. Collected Data'!AI130)),"",('2. Collected Data'!AI30-'2. Collected Data'!AI130))</f>
        <v/>
      </c>
      <c r="AF30" s="52" t="str">
        <f>IF(OR(ISBLANK('2. Collected Data'!AJ30),ISBLANK('2. Collected Data'!AJ130)),"",('2. Collected Data'!AJ30-'2. Collected Data'!AJ130))</f>
        <v/>
      </c>
      <c r="AG30" s="52" t="str">
        <f>IF(OR(ISBLANK('2. Collected Data'!AK30),ISBLANK('2. Collected Data'!AK130)),"",('2. Collected Data'!AK30-'2. Collected Data'!AK130))</f>
        <v/>
      </c>
      <c r="AH30" s="52" t="str">
        <f>IF(OR(ISBLANK('2. Collected Data'!AL30),ISBLANK('2. Collected Data'!AL130)),"",('2. Collected Data'!AL30-'2. Collected Data'!AL130))</f>
        <v/>
      </c>
      <c r="AI30" s="52" t="str">
        <f>IF(OR(ISBLANK('2. Collected Data'!AM30),ISBLANK('2. Collected Data'!AM130)),"",('2. Collected Data'!AM30-'2. Collected Data'!AM130))</f>
        <v/>
      </c>
      <c r="AJ30" s="142"/>
      <c r="AK30" s="52" t="str">
        <f>IF(OR(ISBLANK('2. Collected Data'!AO30),ISBLANK('2. Collected Data'!AO130)),"",('2. Collected Data'!AO30-'2. Collected Data'!AO130))</f>
        <v/>
      </c>
      <c r="AL30" s="52" t="str">
        <f>IF(OR(ISBLANK('2. Collected Data'!AP30),ISBLANK('2. Collected Data'!AP130)),"",('2. Collected Data'!AP30-'2. Collected Data'!AP130))</f>
        <v/>
      </c>
      <c r="AM30" s="52" t="str">
        <f>IF(OR(ISBLANK('2. Collected Data'!AQ30),ISBLANK('2. Collected Data'!AQ130)),"",('2. Collected Data'!AQ30-'2. Collected Data'!AQ130))</f>
        <v/>
      </c>
      <c r="AN30" s="52" t="str">
        <f>IF(OR(ISBLANK('2. Collected Data'!AR30),ISBLANK('2. Collected Data'!AR130)),"",('2. Collected Data'!AR30-'2. Collected Data'!AR130))</f>
        <v/>
      </c>
      <c r="AO30" s="52" t="str">
        <f>IF(OR(ISBLANK('2. Collected Data'!AS30),ISBLANK('2. Collected Data'!AS130)),"",('2. Collected Data'!AS30-'2. Collected Data'!AS130))</f>
        <v/>
      </c>
      <c r="AP30" s="52" t="str">
        <f>IF(OR(ISBLANK('2. Collected Data'!AT30),ISBLANK('2. Collected Data'!AT130)),"",('2. Collected Data'!AT30-'2. Collected Data'!AT130))</f>
        <v/>
      </c>
      <c r="AQ30" s="95" t="str">
        <f>IF(OR(ISBLANK('2. Collected Data'!AU30),ISBLANK('2. Collected Data'!AU130)),"",('2. Collected Data'!AU30-'2. Collected Data'!AU130))</f>
        <v/>
      </c>
      <c r="AR30" s="99"/>
      <c r="AS30" s="89" t="str">
        <f>IF(OR(ISBLANK('2. Collected Data'!AW30),ISBLANK('2. Collected Data'!AW130)),"",('2. Collected Data'!AW30-'2. Collected Data'!AW130))</f>
        <v/>
      </c>
      <c r="AT30" s="89" t="str">
        <f>IF(OR(ISBLANK('2. Collected Data'!AX30),ISBLANK('2. Collected Data'!AX130)),"",('2. Collected Data'!AX30-'2. Collected Data'!AX130))</f>
        <v/>
      </c>
      <c r="AU30" s="55"/>
      <c r="AV30" s="102"/>
      <c r="AW30" s="99"/>
      <c r="AX30" s="87" t="str">
        <f>IF(OR(ISBLANK('2. Collected Data'!BB30),ISBLANK('2. Collected Data'!BB130)),"",('2. Collected Data'!BB30-'2. Collected Data'!BB130))</f>
        <v/>
      </c>
      <c r="AY30" s="83" t="str">
        <f>IF(OR(ISBLANK('2. Collected Data'!BC30),ISBLANK('2. Collected Data'!BC130)),"",('2. Collected Data'!BC30-'2. Collected Data'!BC130))</f>
        <v/>
      </c>
      <c r="AZ30" s="83" t="str">
        <f>IF(OR(ISBLANK('2. Collected Data'!BD30),ISBLANK('2. Collected Data'!BD130)),"",('2. Collected Data'!BD30-'2. Collected Data'!BD130))</f>
        <v/>
      </c>
      <c r="BA30" s="83" t="str">
        <f>IF(OR(ISBLANK('2. Collected Data'!BE30),ISBLANK('2. Collected Data'!BE130)),"",('2. Collected Data'!BE30-'2. Collected Data'!BE130))</f>
        <v/>
      </c>
      <c r="BB30" s="83" t="str">
        <f>IF(OR(ISBLANK('2. Collected Data'!BF30),ISBLANK('2. Collected Data'!BF130)),"",('2. Collected Data'!BF30-'2. Collected Data'!BF130))</f>
        <v/>
      </c>
      <c r="BC30" s="55"/>
      <c r="BD30" s="87" t="str">
        <f>IF(OR(ISBLANK('2. Collected Data'!BH30),ISBLANK('2. Collected Data'!BH130)),"",('2. Collected Data'!BH30-'2. Collected Data'!BH130))</f>
        <v/>
      </c>
      <c r="BE30" s="150"/>
      <c r="BF30" s="273"/>
    </row>
    <row r="31" spans="1:58" s="56" customFormat="1" ht="11.25" customHeight="1" x14ac:dyDescent="0.15">
      <c r="A31" s="100" t="s">
        <v>53</v>
      </c>
      <c r="B31" s="231"/>
      <c r="C31" s="57" t="str">
        <f>IF(OR(ISBLANK('2. Collected Data'!G31),ISBLANK('2. Collected Data'!G131)),"",('2. Collected Data'!G31-'2. Collected Data'!G131))</f>
        <v/>
      </c>
      <c r="D31" s="52" t="str">
        <f>IF(OR(ISBLANK('2. Collected Data'!H31),ISBLANK('2. Collected Data'!H131)),"",('2. Collected Data'!H31-'2. Collected Data'!H131))</f>
        <v/>
      </c>
      <c r="E31" s="52" t="str">
        <f>IF(OR(ISBLANK('2. Collected Data'!I31),ISBLANK('2. Collected Data'!I131)),"",('2. Collected Data'!I31-'2. Collected Data'!I131))</f>
        <v/>
      </c>
      <c r="F31" s="52" t="str">
        <f>IF(OR(ISBLANK('2. Collected Data'!J31),ISBLANK('2. Collected Data'!J131)),"",('2. Collected Data'!J31-'2. Collected Data'!J131))</f>
        <v/>
      </c>
      <c r="G31" s="52" t="str">
        <f>IF(OR(ISBLANK('2. Collected Data'!K31),ISBLANK('2. Collected Data'!K131)),"",('2. Collected Data'!K31-'2. Collected Data'!K131))</f>
        <v/>
      </c>
      <c r="H31" s="52" t="str">
        <f>IF(OR(ISBLANK('2. Collected Data'!L31),ISBLANK('2. Collected Data'!L131)),"",('2. Collected Data'!L31-'2. Collected Data'!L131))</f>
        <v/>
      </c>
      <c r="I31" s="52" t="str">
        <f>IF(OR(ISBLANK('2. Collected Data'!M31),ISBLANK('2. Collected Data'!M131)),"",('2. Collected Data'!M31-'2. Collected Data'!M131))</f>
        <v/>
      </c>
      <c r="J31" s="52" t="str">
        <f>IF(OR(ISBLANK('2. Collected Data'!N31),ISBLANK('2. Collected Data'!N131)),"",('2. Collected Data'!N31-'2. Collected Data'!N131))</f>
        <v/>
      </c>
      <c r="K31" s="52" t="str">
        <f>IF(OR(ISBLANK('2. Collected Data'!O31),ISBLANK('2. Collected Data'!O131)),"",('2. Collected Data'!O31-'2. Collected Data'!O131))</f>
        <v/>
      </c>
      <c r="L31" s="52" t="str">
        <f>IF(OR(ISBLANK('2. Collected Data'!P31),ISBLANK('2. Collected Data'!P131)),"",('2. Collected Data'!P31-'2. Collected Data'!P131))</f>
        <v/>
      </c>
      <c r="M31" s="52" t="str">
        <f>IF(OR(ISBLANK('2. Collected Data'!Q31),ISBLANK('2. Collected Data'!Q131)),"",('2. Collected Data'!Q31-'2. Collected Data'!Q131))</f>
        <v/>
      </c>
      <c r="N31" s="52" t="str">
        <f>IF(OR(ISBLANK('2. Collected Data'!R31),ISBLANK('2. Collected Data'!R131)),"",('2. Collected Data'!R31-'2. Collected Data'!R131))</f>
        <v/>
      </c>
      <c r="O31" s="52" t="str">
        <f>IF(OR(ISBLANK('2. Collected Data'!S31),ISBLANK('2. Collected Data'!S131)),"",('2. Collected Data'!S31-'2. Collected Data'!S131))</f>
        <v/>
      </c>
      <c r="P31" s="52" t="str">
        <f>IF(OR(ISBLANK('2. Collected Data'!T31),ISBLANK('2. Collected Data'!T131)),"",('2. Collected Data'!T31-'2. Collected Data'!T131))</f>
        <v/>
      </c>
      <c r="Q31" s="52" t="str">
        <f>IF(OR(ISBLANK('2. Collected Data'!U31),ISBLANK('2. Collected Data'!U131)),"",('2. Collected Data'!U31-'2. Collected Data'!U131))</f>
        <v/>
      </c>
      <c r="R31" s="52" t="str">
        <f>IF(OR(ISBLANK('2. Collected Data'!V31),ISBLANK('2. Collected Data'!V131)),"",('2. Collected Data'!V31-'2. Collected Data'!V131))</f>
        <v/>
      </c>
      <c r="S31" s="52" t="str">
        <f>IF(OR(ISBLANK('2. Collected Data'!W31),ISBLANK('2. Collected Data'!W131)),"",('2. Collected Data'!W31-'2. Collected Data'!W131))</f>
        <v/>
      </c>
      <c r="T31" s="52" t="str">
        <f>IF(OR(ISBLANK('2. Collected Data'!X31),ISBLANK('2. Collected Data'!X131)),"",('2. Collected Data'!X31-'2. Collected Data'!X131))</f>
        <v/>
      </c>
      <c r="U31" s="52" t="str">
        <f>IF(OR(ISBLANK('2. Collected Data'!Y31),ISBLANK('2. Collected Data'!Y131)),"",('2. Collected Data'!Y31-'2. Collected Data'!Y131))</f>
        <v/>
      </c>
      <c r="V31" s="52" t="str">
        <f>IF(OR(ISBLANK('2. Collected Data'!Z31),ISBLANK('2. Collected Data'!Z131)),"",('2. Collected Data'!Z31-'2. Collected Data'!Z131))</f>
        <v/>
      </c>
      <c r="W31" s="89" t="str">
        <f>IF(OR(ISBLANK('2. Collected Data'!AA31),ISBLANK('2. Collected Data'!AA131)),"",('2. Collected Data'!AA31-'2. Collected Data'!AA131))</f>
        <v/>
      </c>
      <c r="X31" s="89" t="str">
        <f>IF(OR(ISBLANK('2. Collected Data'!AB31),ISBLANK('2. Collected Data'!AB131)),"",('2. Collected Data'!AB31-'2. Collected Data'!AB131))</f>
        <v/>
      </c>
      <c r="Y31" s="89" t="str">
        <f>IF(OR(ISBLANK('2. Collected Data'!AC31),ISBLANK('2. Collected Data'!AC131)),"",('2. Collected Data'!AC31-'2. Collected Data'!AC131))</f>
        <v/>
      </c>
      <c r="Z31" s="52" t="str">
        <f>IF(OR(ISBLANK('2. Collected Data'!AD31),ISBLANK('2. Collected Data'!AD131)),"",('2. Collected Data'!AD31-'2. Collected Data'!AD131))</f>
        <v/>
      </c>
      <c r="AA31" s="52" t="str">
        <f>IF(OR(ISBLANK('2. Collected Data'!AE31),ISBLANK('2. Collected Data'!AE131)),"",('2. Collected Data'!AE31-'2. Collected Data'!AE131))</f>
        <v/>
      </c>
      <c r="AB31" s="52" t="str">
        <f>IF(OR(ISBLANK('2. Collected Data'!AF31),ISBLANK('2. Collected Data'!AF131)),"",('2. Collected Data'!AF31-'2. Collected Data'!AF131))</f>
        <v/>
      </c>
      <c r="AC31" s="95" t="str">
        <f>IF(OR(ISBLANK('2. Collected Data'!AG31),ISBLANK('2. Collected Data'!AG131)),"",('2. Collected Data'!AG31-'2. Collected Data'!AG131))</f>
        <v/>
      </c>
      <c r="AD31" s="99"/>
      <c r="AE31" s="141" t="str">
        <f>IF(OR(ISBLANK('2. Collected Data'!AI31),ISBLANK('2. Collected Data'!AI131)),"",('2. Collected Data'!AI31-'2. Collected Data'!AI131))</f>
        <v/>
      </c>
      <c r="AF31" s="52" t="str">
        <f>IF(OR(ISBLANK('2. Collected Data'!AJ31),ISBLANK('2. Collected Data'!AJ131)),"",('2. Collected Data'!AJ31-'2. Collected Data'!AJ131))</f>
        <v/>
      </c>
      <c r="AG31" s="52" t="str">
        <f>IF(OR(ISBLANK('2. Collected Data'!AK31),ISBLANK('2. Collected Data'!AK131)),"",('2. Collected Data'!AK31-'2. Collected Data'!AK131))</f>
        <v/>
      </c>
      <c r="AH31" s="52" t="str">
        <f>IF(OR(ISBLANK('2. Collected Data'!AL31),ISBLANK('2. Collected Data'!AL131)),"",('2. Collected Data'!AL31-'2. Collected Data'!AL131))</f>
        <v/>
      </c>
      <c r="AI31" s="52" t="str">
        <f>IF(OR(ISBLANK('2. Collected Data'!AM31),ISBLANK('2. Collected Data'!AM131)),"",('2. Collected Data'!AM31-'2. Collected Data'!AM131))</f>
        <v/>
      </c>
      <c r="AJ31" s="142"/>
      <c r="AK31" s="52" t="str">
        <f>IF(OR(ISBLANK('2. Collected Data'!AO31),ISBLANK('2. Collected Data'!AO131)),"",('2. Collected Data'!AO31-'2. Collected Data'!AO131))</f>
        <v/>
      </c>
      <c r="AL31" s="52" t="str">
        <f>IF(OR(ISBLANK('2. Collected Data'!AP31),ISBLANK('2. Collected Data'!AP131)),"",('2. Collected Data'!AP31-'2. Collected Data'!AP131))</f>
        <v/>
      </c>
      <c r="AM31" s="52" t="str">
        <f>IF(OR(ISBLANK('2. Collected Data'!AQ31),ISBLANK('2. Collected Data'!AQ131)),"",('2. Collected Data'!AQ31-'2. Collected Data'!AQ131))</f>
        <v/>
      </c>
      <c r="AN31" s="52" t="str">
        <f>IF(OR(ISBLANK('2. Collected Data'!AR31),ISBLANK('2. Collected Data'!AR131)),"",('2. Collected Data'!AR31-'2. Collected Data'!AR131))</f>
        <v/>
      </c>
      <c r="AO31" s="52" t="str">
        <f>IF(OR(ISBLANK('2. Collected Data'!AS31),ISBLANK('2. Collected Data'!AS131)),"",('2. Collected Data'!AS31-'2. Collected Data'!AS131))</f>
        <v/>
      </c>
      <c r="AP31" s="52" t="str">
        <f>IF(OR(ISBLANK('2. Collected Data'!AT31),ISBLANK('2. Collected Data'!AT131)),"",('2. Collected Data'!AT31-'2. Collected Data'!AT131))</f>
        <v/>
      </c>
      <c r="AQ31" s="95" t="str">
        <f>IF(OR(ISBLANK('2. Collected Data'!AU31),ISBLANK('2. Collected Data'!AU131)),"",('2. Collected Data'!AU31-'2. Collected Data'!AU131))</f>
        <v/>
      </c>
      <c r="AR31" s="99"/>
      <c r="AS31" s="89" t="str">
        <f>IF(OR(ISBLANK('2. Collected Data'!AW31),ISBLANK('2. Collected Data'!AW131)),"",('2. Collected Data'!AW31-'2. Collected Data'!AW131))</f>
        <v/>
      </c>
      <c r="AT31" s="89" t="str">
        <f>IF(OR(ISBLANK('2. Collected Data'!AX31),ISBLANK('2. Collected Data'!AX131)),"",('2. Collected Data'!AX31-'2. Collected Data'!AX131))</f>
        <v/>
      </c>
      <c r="AU31" s="55"/>
      <c r="AV31" s="102"/>
      <c r="AW31" s="99"/>
      <c r="AX31" s="87" t="str">
        <f>IF(OR(ISBLANK('2. Collected Data'!BB31),ISBLANK('2. Collected Data'!BB131)),"",('2. Collected Data'!BB31-'2. Collected Data'!BB131))</f>
        <v/>
      </c>
      <c r="AY31" s="83" t="str">
        <f>IF(OR(ISBLANK('2. Collected Data'!BC31),ISBLANK('2. Collected Data'!BC131)),"",('2. Collected Data'!BC31-'2. Collected Data'!BC131))</f>
        <v/>
      </c>
      <c r="AZ31" s="83" t="str">
        <f>IF(OR(ISBLANK('2. Collected Data'!BD31),ISBLANK('2. Collected Data'!BD131)),"",('2. Collected Data'!BD31-'2. Collected Data'!BD131))</f>
        <v/>
      </c>
      <c r="BA31" s="83" t="str">
        <f>IF(OR(ISBLANK('2. Collected Data'!BE31),ISBLANK('2. Collected Data'!BE131)),"",('2. Collected Data'!BE31-'2. Collected Data'!BE131))</f>
        <v/>
      </c>
      <c r="BB31" s="83" t="str">
        <f>IF(OR(ISBLANK('2. Collected Data'!BF31),ISBLANK('2. Collected Data'!BF131)),"",('2. Collected Data'!BF31-'2. Collected Data'!BF131))</f>
        <v/>
      </c>
      <c r="BC31" s="55"/>
      <c r="BD31" s="87" t="str">
        <f>IF(OR(ISBLANK('2. Collected Data'!BH31),ISBLANK('2. Collected Data'!BH131)),"",('2. Collected Data'!BH31-'2. Collected Data'!BH131))</f>
        <v/>
      </c>
      <c r="BE31" s="150"/>
      <c r="BF31" s="273"/>
    </row>
    <row r="32" spans="1:58" s="237" customFormat="1" ht="11.25" customHeight="1" x14ac:dyDescent="0.15">
      <c r="A32" s="100" t="s">
        <v>137</v>
      </c>
      <c r="B32" s="231"/>
      <c r="C32" s="57">
        <f>IF(OR(ISBLANK('2. Collected Data'!G32),ISBLANK('2. Collected Data'!G132)),"",('2. Collected Data'!G32-'2. Collected Data'!G132))</f>
        <v>0</v>
      </c>
      <c r="D32" s="52">
        <f>IF(OR(ISBLANK('2. Collected Data'!H32),ISBLANK('2. Collected Data'!H132)),"",('2. Collected Data'!H32-'2. Collected Data'!H132))</f>
        <v>0</v>
      </c>
      <c r="E32" s="52">
        <f>IF(OR(ISBLANK('2. Collected Data'!I32),ISBLANK('2. Collected Data'!I132)),"",('2. Collected Data'!I32-'2. Collected Data'!I132))</f>
        <v>0</v>
      </c>
      <c r="F32" s="52">
        <f>IF(OR(ISBLANK('2. Collected Data'!J32),ISBLANK('2. Collected Data'!J132)),"",('2. Collected Data'!J32-'2. Collected Data'!J132))</f>
        <v>0</v>
      </c>
      <c r="G32" s="52">
        <f>IF(OR(ISBLANK('2. Collected Data'!K32),ISBLANK('2. Collected Data'!K132)),"",('2. Collected Data'!K32-'2. Collected Data'!K132))</f>
        <v>0</v>
      </c>
      <c r="H32" s="52">
        <f>IF(OR(ISBLANK('2. Collected Data'!L32),ISBLANK('2. Collected Data'!L132)),"",('2. Collected Data'!L32-'2. Collected Data'!L132))</f>
        <v>0</v>
      </c>
      <c r="I32" s="52">
        <f>IF(OR(ISBLANK('2. Collected Data'!M32),ISBLANK('2. Collected Data'!M132)),"",('2. Collected Data'!M32-'2. Collected Data'!M132))</f>
        <v>0</v>
      </c>
      <c r="J32" s="52">
        <f>IF(OR(ISBLANK('2. Collected Data'!N32),ISBLANK('2. Collected Data'!N132)),"",('2. Collected Data'!N32-'2. Collected Data'!N132))</f>
        <v>0</v>
      </c>
      <c r="K32" s="52">
        <f>IF(OR(ISBLANK('2. Collected Data'!O32),ISBLANK('2. Collected Data'!O132)),"",('2. Collected Data'!O32-'2. Collected Data'!O132))</f>
        <v>401</v>
      </c>
      <c r="L32" s="52">
        <f>IF(OR(ISBLANK('2. Collected Data'!P32),ISBLANK('2. Collected Data'!P132)),"",('2. Collected Data'!P32-'2. Collected Data'!P132))</f>
        <v>10</v>
      </c>
      <c r="M32" s="52">
        <f>IF(OR(ISBLANK('2. Collected Data'!Q32),ISBLANK('2. Collected Data'!Q132)),"",('2. Collected Data'!Q32-'2. Collected Data'!Q132))</f>
        <v>0</v>
      </c>
      <c r="N32" s="52" t="str">
        <f>IF(OR(ISBLANK('2. Collected Data'!R32),ISBLANK('2. Collected Data'!R132)),"",('2. Collected Data'!R32-'2. Collected Data'!R132))</f>
        <v/>
      </c>
      <c r="O32" s="52" t="str">
        <f>IF(OR(ISBLANK('2. Collected Data'!S32),ISBLANK('2. Collected Data'!S132)),"",('2. Collected Data'!S32-'2. Collected Data'!S132))</f>
        <v/>
      </c>
      <c r="P32" s="52" t="str">
        <f>IF(OR(ISBLANK('2. Collected Data'!T32),ISBLANK('2. Collected Data'!T132)),"",('2. Collected Data'!T32-'2. Collected Data'!T132))</f>
        <v/>
      </c>
      <c r="Q32" s="52">
        <f>IF(OR(ISBLANK('2. Collected Data'!U32),ISBLANK('2. Collected Data'!U132)),"",('2. Collected Data'!U32-'2. Collected Data'!U132))</f>
        <v>0</v>
      </c>
      <c r="R32" s="52" t="str">
        <f>IF(OR(ISBLANK('2. Collected Data'!V32),ISBLANK('2. Collected Data'!V132)),"",('2. Collected Data'!V32-'2. Collected Data'!V132))</f>
        <v/>
      </c>
      <c r="S32" s="52" t="str">
        <f>IF(OR(ISBLANK('2. Collected Data'!W32),ISBLANK('2. Collected Data'!W132)),"",('2. Collected Data'!W32-'2. Collected Data'!W132))</f>
        <v/>
      </c>
      <c r="T32" s="52" t="str">
        <f>IF(OR(ISBLANK('2. Collected Data'!X32),ISBLANK('2. Collected Data'!X132)),"",('2. Collected Data'!X32-'2. Collected Data'!X132))</f>
        <v/>
      </c>
      <c r="U32" s="52">
        <f>IF(OR(ISBLANK('2. Collected Data'!Y32),ISBLANK('2. Collected Data'!Y132)),"",('2. Collected Data'!Y32-'2. Collected Data'!Y132))</f>
        <v>0</v>
      </c>
      <c r="V32" s="52">
        <f>IF(OR(ISBLANK('2. Collected Data'!Z32),ISBLANK('2. Collected Data'!Z132)),"",('2. Collected Data'!Z32-'2. Collected Data'!Z132))</f>
        <v>0</v>
      </c>
      <c r="W32" s="89">
        <f>IF(OR(ISBLANK('2. Collected Data'!AA32),ISBLANK('2. Collected Data'!AA132)),"",('2. Collected Data'!AA32-'2. Collected Data'!AA132))</f>
        <v>0</v>
      </c>
      <c r="X32" s="89">
        <f>IF(OR(ISBLANK('2. Collected Data'!AB32),ISBLANK('2. Collected Data'!AB132)),"",('2. Collected Data'!AB32-'2. Collected Data'!AB132))</f>
        <v>0</v>
      </c>
      <c r="Y32" s="89">
        <f>IF(OR(ISBLANK('2. Collected Data'!AC32),ISBLANK('2. Collected Data'!AC132)),"",('2. Collected Data'!AC32-'2. Collected Data'!AC132))</f>
        <v>0</v>
      </c>
      <c r="Z32" s="52">
        <f>IF(OR(ISBLANK('2. Collected Data'!AD32),ISBLANK('2. Collected Data'!AD132)),"",('2. Collected Data'!AD32-'2. Collected Data'!AD132))</f>
        <v>0</v>
      </c>
      <c r="AA32" s="52">
        <f>IF(OR(ISBLANK('2. Collected Data'!AE32),ISBLANK('2. Collected Data'!AE132)),"",('2. Collected Data'!AE32-'2. Collected Data'!AE132))</f>
        <v>0</v>
      </c>
      <c r="AB32" s="52">
        <f>IF(OR(ISBLANK('2. Collected Data'!AF32),ISBLANK('2. Collected Data'!AF132)),"",('2. Collected Data'!AF32-'2. Collected Data'!AF132))</f>
        <v>0</v>
      </c>
      <c r="AC32" s="95">
        <f>IF(OR(ISBLANK('2. Collected Data'!AG32),ISBLANK('2. Collected Data'!AG132)),"",('2. Collected Data'!AG32-'2. Collected Data'!AG132))</f>
        <v>0</v>
      </c>
      <c r="AD32" s="99"/>
      <c r="AE32" s="141">
        <f>IF(OR(ISBLANK('2. Collected Data'!AI32),ISBLANK('2. Collected Data'!AI132)),"",('2. Collected Data'!AI32-'2. Collected Data'!AI132))</f>
        <v>-36633</v>
      </c>
      <c r="AF32" s="52">
        <f>IF(OR(ISBLANK('2. Collected Data'!AJ32),ISBLANK('2. Collected Data'!AJ132)),"",('2. Collected Data'!AJ32-'2. Collected Data'!AJ132))</f>
        <v>6</v>
      </c>
      <c r="AG32" s="52" t="str">
        <f>IF(OR(ISBLANK('2. Collected Data'!AK32),ISBLANK('2. Collected Data'!AK132)),"",('2. Collected Data'!AK32-'2. Collected Data'!AK132))</f>
        <v/>
      </c>
      <c r="AH32" s="52">
        <f>IF(OR(ISBLANK('2. Collected Data'!AL32),ISBLANK('2. Collected Data'!AL132)),"",('2. Collected Data'!AL32-'2. Collected Data'!AL132))</f>
        <v>-12898</v>
      </c>
      <c r="AI32" s="52" t="str">
        <f>IF(OR(ISBLANK('2. Collected Data'!AM32),ISBLANK('2. Collected Data'!AM132)),"",('2. Collected Data'!AM32-'2. Collected Data'!AM132))</f>
        <v/>
      </c>
      <c r="AJ32" s="142"/>
      <c r="AK32" s="52">
        <f>IF(OR(ISBLANK('2. Collected Data'!AO32),ISBLANK('2. Collected Data'!AO132)),"",('2. Collected Data'!AO32-'2. Collected Data'!AO132))</f>
        <v>-181191</v>
      </c>
      <c r="AL32" s="52" t="str">
        <f>IF(OR(ISBLANK('2. Collected Data'!AP32),ISBLANK('2. Collected Data'!AP132)),"",('2. Collected Data'!AP32-'2. Collected Data'!AP132))</f>
        <v/>
      </c>
      <c r="AM32" s="52">
        <f>IF(OR(ISBLANK('2. Collected Data'!AQ32),ISBLANK('2. Collected Data'!AQ132)),"",('2. Collected Data'!AQ32-'2. Collected Data'!AQ132))</f>
        <v>-237407</v>
      </c>
      <c r="AN32" s="52" t="str">
        <f>IF(OR(ISBLANK('2. Collected Data'!AR32),ISBLANK('2. Collected Data'!AR132)),"",('2. Collected Data'!AR32-'2. Collected Data'!AR132))</f>
        <v/>
      </c>
      <c r="AO32" s="52" t="str">
        <f>IF(OR(ISBLANK('2. Collected Data'!AS32),ISBLANK('2. Collected Data'!AS132)),"",('2. Collected Data'!AS32-'2. Collected Data'!AS132))</f>
        <v/>
      </c>
      <c r="AP32" s="52" t="str">
        <f>IF(OR(ISBLANK('2. Collected Data'!AT32),ISBLANK('2. Collected Data'!AT132)),"",('2. Collected Data'!AT32-'2. Collected Data'!AT132))</f>
        <v/>
      </c>
      <c r="AQ32" s="95" t="str">
        <f>IF(OR(ISBLANK('2. Collected Data'!AU32),ISBLANK('2. Collected Data'!AU132)),"",('2. Collected Data'!AU32-'2. Collected Data'!AU132))</f>
        <v/>
      </c>
      <c r="AR32" s="99"/>
      <c r="AS32" s="89">
        <f>IF(OR(ISBLANK('2. Collected Data'!AW32),ISBLANK('2. Collected Data'!AW132)),"",('2. Collected Data'!AW32-'2. Collected Data'!AW132))</f>
        <v>-7.999999999999996E-2</v>
      </c>
      <c r="AT32" s="89">
        <f>IF(OR(ISBLANK('2. Collected Data'!AX32),ISBLANK('2. Collected Data'!AX132)),"",('2. Collected Data'!AX32-'2. Collected Data'!AX132))</f>
        <v>7.9999999999999988E-2</v>
      </c>
      <c r="AU32" s="55"/>
      <c r="AV32" s="102"/>
      <c r="AW32" s="99"/>
      <c r="AX32" s="87">
        <f>IF(OR(ISBLANK('2. Collected Data'!BB32),ISBLANK('2. Collected Data'!BB132)),"",('2. Collected Data'!BB32-'2. Collected Data'!BB132))</f>
        <v>2.5799999999999983</v>
      </c>
      <c r="AY32" s="83">
        <f>IF(OR(ISBLANK('2. Collected Data'!BC32),ISBLANK('2. Collected Data'!BC132)),"",('2. Collected Data'!BC32-'2. Collected Data'!BC132))</f>
        <v>-1061913</v>
      </c>
      <c r="AZ32" s="83">
        <f>IF(OR(ISBLANK('2. Collected Data'!BD32),ISBLANK('2. Collected Data'!BD132)),"",('2. Collected Data'!BD32-'2. Collected Data'!BD132))</f>
        <v>-2512470</v>
      </c>
      <c r="BA32" s="83">
        <f>IF(OR(ISBLANK('2. Collected Data'!BE32),ISBLANK('2. Collected Data'!BE132)),"",('2. Collected Data'!BE32-'2. Collected Data'!BE132))</f>
        <v>-1320817</v>
      </c>
      <c r="BB32" s="83">
        <f>IF(OR(ISBLANK('2. Collected Data'!BF32),ISBLANK('2. Collected Data'!BF132)),"",('2. Collected Data'!BF32-'2. Collected Data'!BF132))</f>
        <v>-1827923</v>
      </c>
      <c r="BC32" s="55"/>
      <c r="BD32" s="87">
        <f>IF(OR(ISBLANK('2. Collected Data'!BH32),ISBLANK('2. Collected Data'!BH132)),"",('2. Collected Data'!BH32-'2. Collected Data'!BH132))</f>
        <v>2</v>
      </c>
      <c r="BE32" s="150"/>
      <c r="BF32" s="273"/>
    </row>
    <row r="33" spans="1:58" s="56" customFormat="1" ht="11.25" customHeight="1" x14ac:dyDescent="0.15">
      <c r="A33" s="100" t="s">
        <v>355</v>
      </c>
      <c r="B33" s="231"/>
      <c r="C33" s="57" t="str">
        <f>IF(OR(ISBLANK('2. Collected Data'!G33),ISBLANK('2. Collected Data'!G133)),"",('2. Collected Data'!G33-'2. Collected Data'!G133))</f>
        <v/>
      </c>
      <c r="D33" s="52" t="str">
        <f>IF(OR(ISBLANK('2. Collected Data'!H33),ISBLANK('2. Collected Data'!H133)),"",('2. Collected Data'!H33-'2. Collected Data'!H133))</f>
        <v/>
      </c>
      <c r="E33" s="52" t="str">
        <f>IF(OR(ISBLANK('2. Collected Data'!I33),ISBLANK('2. Collected Data'!I133)),"",('2. Collected Data'!I33-'2. Collected Data'!I133))</f>
        <v/>
      </c>
      <c r="F33" s="52" t="str">
        <f>IF(OR(ISBLANK('2. Collected Data'!J33),ISBLANK('2. Collected Data'!J133)),"",('2. Collected Data'!J33-'2. Collected Data'!J133))</f>
        <v/>
      </c>
      <c r="G33" s="52" t="str">
        <f>IF(OR(ISBLANK('2. Collected Data'!K33),ISBLANK('2. Collected Data'!K133)),"",('2. Collected Data'!K33-'2. Collected Data'!K133))</f>
        <v/>
      </c>
      <c r="H33" s="52" t="str">
        <f>IF(OR(ISBLANK('2. Collected Data'!L33),ISBLANK('2. Collected Data'!L133)),"",('2. Collected Data'!L33-'2. Collected Data'!L133))</f>
        <v/>
      </c>
      <c r="I33" s="52" t="str">
        <f>IF(OR(ISBLANK('2. Collected Data'!M33),ISBLANK('2. Collected Data'!M133)),"",('2. Collected Data'!M33-'2. Collected Data'!M133))</f>
        <v/>
      </c>
      <c r="J33" s="52" t="str">
        <f>IF(OR(ISBLANK('2. Collected Data'!N33),ISBLANK('2. Collected Data'!N133)),"",('2. Collected Data'!N33-'2. Collected Data'!N133))</f>
        <v/>
      </c>
      <c r="K33" s="52" t="str">
        <f>IF(OR(ISBLANK('2. Collected Data'!O33),ISBLANK('2. Collected Data'!O133)),"",('2. Collected Data'!O33-'2. Collected Data'!O133))</f>
        <v/>
      </c>
      <c r="L33" s="52" t="str">
        <f>IF(OR(ISBLANK('2. Collected Data'!P33),ISBLANK('2. Collected Data'!P133)),"",('2. Collected Data'!P33-'2. Collected Data'!P133))</f>
        <v/>
      </c>
      <c r="M33" s="52" t="str">
        <f>IF(OR(ISBLANK('2. Collected Data'!Q33),ISBLANK('2. Collected Data'!Q133)),"",('2. Collected Data'!Q33-'2. Collected Data'!Q133))</f>
        <v/>
      </c>
      <c r="N33" s="52" t="str">
        <f>IF(OR(ISBLANK('2. Collected Data'!R33),ISBLANK('2. Collected Data'!R133)),"",('2. Collected Data'!R33-'2. Collected Data'!R133))</f>
        <v/>
      </c>
      <c r="O33" s="52" t="str">
        <f>IF(OR(ISBLANK('2. Collected Data'!S33),ISBLANK('2. Collected Data'!S133)),"",('2. Collected Data'!S33-'2. Collected Data'!S133))</f>
        <v/>
      </c>
      <c r="P33" s="52" t="str">
        <f>IF(OR(ISBLANK('2. Collected Data'!T33),ISBLANK('2. Collected Data'!T133)),"",('2. Collected Data'!T33-'2. Collected Data'!T133))</f>
        <v/>
      </c>
      <c r="Q33" s="52" t="str">
        <f>IF(OR(ISBLANK('2. Collected Data'!U33),ISBLANK('2. Collected Data'!U133)),"",('2. Collected Data'!U33-'2. Collected Data'!U133))</f>
        <v/>
      </c>
      <c r="R33" s="52" t="str">
        <f>IF(OR(ISBLANK('2. Collected Data'!V33),ISBLANK('2. Collected Data'!V133)),"",('2. Collected Data'!V33-'2. Collected Data'!V133))</f>
        <v/>
      </c>
      <c r="S33" s="52" t="str">
        <f>IF(OR(ISBLANK('2. Collected Data'!W33),ISBLANK('2. Collected Data'!W133)),"",('2. Collected Data'!W33-'2. Collected Data'!W133))</f>
        <v/>
      </c>
      <c r="T33" s="52" t="str">
        <f>IF(OR(ISBLANK('2. Collected Data'!X33),ISBLANK('2. Collected Data'!X133)),"",('2. Collected Data'!X33-'2. Collected Data'!X133))</f>
        <v/>
      </c>
      <c r="U33" s="52" t="str">
        <f>IF(OR(ISBLANK('2. Collected Data'!Y33),ISBLANK('2. Collected Data'!Y133)),"",('2. Collected Data'!Y33-'2. Collected Data'!Y133))</f>
        <v/>
      </c>
      <c r="V33" s="52" t="str">
        <f>IF(OR(ISBLANK('2. Collected Data'!Z33),ISBLANK('2. Collected Data'!Z133)),"",('2. Collected Data'!Z33-'2. Collected Data'!Z133))</f>
        <v/>
      </c>
      <c r="W33" s="89" t="str">
        <f>IF(OR(ISBLANK('2. Collected Data'!AA33),ISBLANK('2. Collected Data'!AA133)),"",('2. Collected Data'!AA33-'2. Collected Data'!AA133))</f>
        <v/>
      </c>
      <c r="X33" s="89" t="str">
        <f>IF(OR(ISBLANK('2. Collected Data'!AB33),ISBLANK('2. Collected Data'!AB133)),"",('2. Collected Data'!AB33-'2. Collected Data'!AB133))</f>
        <v/>
      </c>
      <c r="Y33" s="89" t="str">
        <f>IF(OR(ISBLANK('2. Collected Data'!AC33),ISBLANK('2. Collected Data'!AC133)),"",('2. Collected Data'!AC33-'2. Collected Data'!AC133))</f>
        <v/>
      </c>
      <c r="Z33" s="52" t="str">
        <f>IF(OR(ISBLANK('2. Collected Data'!AD33),ISBLANK('2. Collected Data'!AD133)),"",('2. Collected Data'!AD33-'2. Collected Data'!AD133))</f>
        <v/>
      </c>
      <c r="AA33" s="52" t="str">
        <f>IF(OR(ISBLANK('2. Collected Data'!AE33),ISBLANK('2. Collected Data'!AE133)),"",('2. Collected Data'!AE33-'2. Collected Data'!AE133))</f>
        <v/>
      </c>
      <c r="AB33" s="52" t="str">
        <f>IF(OR(ISBLANK('2. Collected Data'!AF33),ISBLANK('2. Collected Data'!AF133)),"",('2. Collected Data'!AF33-'2. Collected Data'!AF133))</f>
        <v/>
      </c>
      <c r="AC33" s="95" t="str">
        <f>IF(OR(ISBLANK('2. Collected Data'!AG33),ISBLANK('2. Collected Data'!AG133)),"",('2. Collected Data'!AG33-'2. Collected Data'!AG133))</f>
        <v/>
      </c>
      <c r="AD33" s="99"/>
      <c r="AE33" s="141" t="str">
        <f>IF(OR(ISBLANK('2. Collected Data'!AI33),ISBLANK('2. Collected Data'!AI133)),"",('2. Collected Data'!AI33-'2. Collected Data'!AI133))</f>
        <v/>
      </c>
      <c r="AF33" s="52" t="str">
        <f>IF(OR(ISBLANK('2. Collected Data'!AJ33),ISBLANK('2. Collected Data'!AJ133)),"",('2. Collected Data'!AJ33-'2. Collected Data'!AJ133))</f>
        <v/>
      </c>
      <c r="AG33" s="52" t="str">
        <f>IF(OR(ISBLANK('2. Collected Data'!AK33),ISBLANK('2. Collected Data'!AK133)),"",('2. Collected Data'!AK33-'2. Collected Data'!AK133))</f>
        <v/>
      </c>
      <c r="AH33" s="52" t="str">
        <f>IF(OR(ISBLANK('2. Collected Data'!AL33),ISBLANK('2. Collected Data'!AL133)),"",('2. Collected Data'!AL33-'2. Collected Data'!AL133))</f>
        <v/>
      </c>
      <c r="AI33" s="52" t="str">
        <f>IF(OR(ISBLANK('2. Collected Data'!AM33),ISBLANK('2. Collected Data'!AM133)),"",('2. Collected Data'!AM33-'2. Collected Data'!AM133))</f>
        <v/>
      </c>
      <c r="AJ33" s="142"/>
      <c r="AK33" s="52" t="str">
        <f>IF(OR(ISBLANK('2. Collected Data'!AO33),ISBLANK('2. Collected Data'!AO133)),"",('2. Collected Data'!AO33-'2. Collected Data'!AO133))</f>
        <v/>
      </c>
      <c r="AL33" s="52" t="str">
        <f>IF(OR(ISBLANK('2. Collected Data'!AP33),ISBLANK('2. Collected Data'!AP133)),"",('2. Collected Data'!AP33-'2. Collected Data'!AP133))</f>
        <v/>
      </c>
      <c r="AM33" s="52" t="str">
        <f>IF(OR(ISBLANK('2. Collected Data'!AQ33),ISBLANK('2. Collected Data'!AQ133)),"",('2. Collected Data'!AQ33-'2. Collected Data'!AQ133))</f>
        <v/>
      </c>
      <c r="AN33" s="52" t="str">
        <f>IF(OR(ISBLANK('2. Collected Data'!AR33),ISBLANK('2. Collected Data'!AR133)),"",('2. Collected Data'!AR33-'2. Collected Data'!AR133))</f>
        <v/>
      </c>
      <c r="AO33" s="52" t="str">
        <f>IF(OR(ISBLANK('2. Collected Data'!AS33),ISBLANK('2. Collected Data'!AS133)),"",('2. Collected Data'!AS33-'2. Collected Data'!AS133))</f>
        <v/>
      </c>
      <c r="AP33" s="52" t="str">
        <f>IF(OR(ISBLANK('2. Collected Data'!AT33),ISBLANK('2. Collected Data'!AT133)),"",('2. Collected Data'!AT33-'2. Collected Data'!AT133))</f>
        <v/>
      </c>
      <c r="AQ33" s="95" t="str">
        <f>IF(OR(ISBLANK('2. Collected Data'!AU33),ISBLANK('2. Collected Data'!AU133)),"",('2. Collected Data'!AU33-'2. Collected Data'!AU133))</f>
        <v/>
      </c>
      <c r="AR33" s="99"/>
      <c r="AS33" s="89" t="str">
        <f>IF(OR(ISBLANK('2. Collected Data'!AW33),ISBLANK('2. Collected Data'!AW133)),"",('2. Collected Data'!AW33-'2. Collected Data'!AW133))</f>
        <v/>
      </c>
      <c r="AT33" s="89" t="str">
        <f>IF(OR(ISBLANK('2. Collected Data'!AX33),ISBLANK('2. Collected Data'!AX133)),"",('2. Collected Data'!AX33-'2. Collected Data'!AX133))</f>
        <v/>
      </c>
      <c r="AU33" s="55"/>
      <c r="AV33" s="102"/>
      <c r="AW33" s="99"/>
      <c r="AX33" s="87" t="str">
        <f>IF(OR(ISBLANK('2. Collected Data'!BB33),ISBLANK('2. Collected Data'!BB133)),"",('2. Collected Data'!BB33-'2. Collected Data'!BB133))</f>
        <v/>
      </c>
      <c r="AY33" s="83" t="str">
        <f>IF(OR(ISBLANK('2. Collected Data'!BC33),ISBLANK('2. Collected Data'!BC133)),"",('2. Collected Data'!BC33-'2. Collected Data'!BC133))</f>
        <v/>
      </c>
      <c r="AZ33" s="83" t="str">
        <f>IF(OR(ISBLANK('2. Collected Data'!BD33),ISBLANK('2. Collected Data'!BD133)),"",('2. Collected Data'!BD33-'2. Collected Data'!BD133))</f>
        <v/>
      </c>
      <c r="BA33" s="83" t="str">
        <f>IF(OR(ISBLANK('2. Collected Data'!BE33),ISBLANK('2. Collected Data'!BE133)),"",('2. Collected Data'!BE33-'2. Collected Data'!BE133))</f>
        <v/>
      </c>
      <c r="BB33" s="83" t="str">
        <f>IF(OR(ISBLANK('2. Collected Data'!BF33),ISBLANK('2. Collected Data'!BF133)),"",('2. Collected Data'!BF33-'2. Collected Data'!BF133))</f>
        <v/>
      </c>
      <c r="BC33" s="55"/>
      <c r="BD33" s="87" t="str">
        <f>IF(OR(ISBLANK('2. Collected Data'!BH33),ISBLANK('2. Collected Data'!BH133)),"",('2. Collected Data'!BH33-'2. Collected Data'!BH133))</f>
        <v/>
      </c>
      <c r="BE33" s="150"/>
      <c r="BF33" s="273"/>
    </row>
    <row r="34" spans="1:58" s="237" customFormat="1" ht="11.25" customHeight="1" x14ac:dyDescent="0.15">
      <c r="A34" s="100" t="s">
        <v>138</v>
      </c>
      <c r="B34" s="231"/>
      <c r="C34" s="57">
        <f>IF(OR(ISBLANK('2. Collected Data'!G34),ISBLANK('2. Collected Data'!G134)),"",('2. Collected Data'!G34-'2. Collected Data'!G134))</f>
        <v>-5000</v>
      </c>
      <c r="D34" s="52">
        <f>IF(OR(ISBLANK('2. Collected Data'!H34),ISBLANK('2. Collected Data'!H134)),"",('2. Collected Data'!H34-'2. Collected Data'!H134))</f>
        <v>-7300</v>
      </c>
      <c r="E34" s="52">
        <f>IF(OR(ISBLANK('2. Collected Data'!I34),ISBLANK('2. Collected Data'!I134)),"",('2. Collected Data'!I34-'2. Collected Data'!I134))</f>
        <v>-25</v>
      </c>
      <c r="F34" s="52">
        <f>IF(OR(ISBLANK('2. Collected Data'!J34),ISBLANK('2. Collected Data'!J134)),"",('2. Collected Data'!J34-'2. Collected Data'!J134))</f>
        <v>0</v>
      </c>
      <c r="G34" s="52">
        <f>IF(OR(ISBLANK('2. Collected Data'!K34),ISBLANK('2. Collected Data'!K134)),"",('2. Collected Data'!K34-'2. Collected Data'!K134))</f>
        <v>5</v>
      </c>
      <c r="H34" s="52">
        <f>IF(OR(ISBLANK('2. Collected Data'!L34),ISBLANK('2. Collected Data'!L134)),"",('2. Collected Data'!L34-'2. Collected Data'!L134))</f>
        <v>0</v>
      </c>
      <c r="I34" s="52">
        <f>IF(OR(ISBLANK('2. Collected Data'!M34),ISBLANK('2. Collected Data'!M134)),"",('2. Collected Data'!M34-'2. Collected Data'!M134))</f>
        <v>0</v>
      </c>
      <c r="J34" s="52">
        <f>IF(OR(ISBLANK('2. Collected Data'!N34),ISBLANK('2. Collected Data'!N134)),"",('2. Collected Data'!N34-'2. Collected Data'!N134))</f>
        <v>0</v>
      </c>
      <c r="K34" s="52">
        <f>IF(OR(ISBLANK('2. Collected Data'!O34),ISBLANK('2. Collected Data'!O134)),"",('2. Collected Data'!O34-'2. Collected Data'!O134))</f>
        <v>-25</v>
      </c>
      <c r="L34" s="52">
        <f>IF(OR(ISBLANK('2. Collected Data'!P34),ISBLANK('2. Collected Data'!P134)),"",('2. Collected Data'!P34-'2. Collected Data'!P134))</f>
        <v>0</v>
      </c>
      <c r="M34" s="52">
        <f>IF(OR(ISBLANK('2. Collected Data'!Q34),ISBLANK('2. Collected Data'!Q134)),"",('2. Collected Data'!Q34-'2. Collected Data'!Q134))</f>
        <v>0</v>
      </c>
      <c r="N34" s="52">
        <f>IF(OR(ISBLANK('2. Collected Data'!R34),ISBLANK('2. Collected Data'!R134)),"",('2. Collected Data'!R34-'2. Collected Data'!R134))</f>
        <v>0</v>
      </c>
      <c r="O34" s="52">
        <f>IF(OR(ISBLANK('2. Collected Data'!S34),ISBLANK('2. Collected Data'!S134)),"",('2. Collected Data'!S34-'2. Collected Data'!S134))</f>
        <v>10</v>
      </c>
      <c r="P34" s="52">
        <f>IF(OR(ISBLANK('2. Collected Data'!T34),ISBLANK('2. Collected Data'!T134)),"",('2. Collected Data'!T34-'2. Collected Data'!T134))</f>
        <v>0</v>
      </c>
      <c r="Q34" s="52">
        <f>IF(OR(ISBLANK('2. Collected Data'!U34),ISBLANK('2. Collected Data'!U134)),"",('2. Collected Data'!U34-'2. Collected Data'!U134))</f>
        <v>-75</v>
      </c>
      <c r="R34" s="52">
        <f>IF(OR(ISBLANK('2. Collected Data'!V34),ISBLANK('2. Collected Data'!V134)),"",('2. Collected Data'!V34-'2. Collected Data'!V134))</f>
        <v>5</v>
      </c>
      <c r="S34" s="52">
        <f>IF(OR(ISBLANK('2. Collected Data'!W34),ISBLANK('2. Collected Data'!W134)),"",('2. Collected Data'!W34-'2. Collected Data'!W134))</f>
        <v>25</v>
      </c>
      <c r="T34" s="52">
        <f>IF(OR(ISBLANK('2. Collected Data'!X34),ISBLANK('2. Collected Data'!X134)),"",('2. Collected Data'!X34-'2. Collected Data'!X134))</f>
        <v>0</v>
      </c>
      <c r="U34" s="52">
        <f>IF(OR(ISBLANK('2. Collected Data'!Y34),ISBLANK('2. Collected Data'!Y134)),"",('2. Collected Data'!Y34-'2. Collected Data'!Y134))</f>
        <v>-25</v>
      </c>
      <c r="V34" s="52">
        <f>IF(OR(ISBLANK('2. Collected Data'!Z34),ISBLANK('2. Collected Data'!Z134)),"",('2. Collected Data'!Z34-'2. Collected Data'!Z134))</f>
        <v>0</v>
      </c>
      <c r="W34" s="89">
        <f>IF(OR(ISBLANK('2. Collected Data'!AA34),ISBLANK('2. Collected Data'!AA134)),"",('2. Collected Data'!AA34-'2. Collected Data'!AA134))</f>
        <v>0</v>
      </c>
      <c r="X34" s="89">
        <f>IF(OR(ISBLANK('2. Collected Data'!AB34),ISBLANK('2. Collected Data'!AB134)),"",('2. Collected Data'!AB34-'2. Collected Data'!AB134))</f>
        <v>0</v>
      </c>
      <c r="Y34" s="89">
        <f>IF(OR(ISBLANK('2. Collected Data'!AC34),ISBLANK('2. Collected Data'!AC134)),"",('2. Collected Data'!AC34-'2. Collected Data'!AC134))</f>
        <v>0</v>
      </c>
      <c r="Z34" s="52">
        <f>IF(OR(ISBLANK('2. Collected Data'!AD34),ISBLANK('2. Collected Data'!AD134)),"",('2. Collected Data'!AD34-'2. Collected Data'!AD134))</f>
        <v>0</v>
      </c>
      <c r="AA34" s="52">
        <f>IF(OR(ISBLANK('2. Collected Data'!AE34),ISBLANK('2. Collected Data'!AE134)),"",('2. Collected Data'!AE34-'2. Collected Data'!AE134))</f>
        <v>-25000</v>
      </c>
      <c r="AB34" s="52">
        <f>IF(OR(ISBLANK('2. Collected Data'!AF34),ISBLANK('2. Collected Data'!AF134)),"",('2. Collected Data'!AF34-'2. Collected Data'!AF134))</f>
        <v>0</v>
      </c>
      <c r="AC34" s="95">
        <f>IF(OR(ISBLANK('2. Collected Data'!AG34),ISBLANK('2. Collected Data'!AG134)),"",('2. Collected Data'!AG34-'2. Collected Data'!AG134))</f>
        <v>0</v>
      </c>
      <c r="AD34" s="99"/>
      <c r="AE34" s="141">
        <f>IF(OR(ISBLANK('2. Collected Data'!AI34),ISBLANK('2. Collected Data'!AI134)),"",('2. Collected Data'!AI34-'2. Collected Data'!AI134))</f>
        <v>-245247</v>
      </c>
      <c r="AF34" s="52" t="str">
        <f>IF(OR(ISBLANK('2. Collected Data'!AJ34),ISBLANK('2. Collected Data'!AJ134)),"",('2. Collected Data'!AJ34-'2. Collected Data'!AJ134))</f>
        <v/>
      </c>
      <c r="AG34" s="52" t="str">
        <f>IF(OR(ISBLANK('2. Collected Data'!AK34),ISBLANK('2. Collected Data'!AK134)),"",('2. Collected Data'!AK34-'2. Collected Data'!AK134))</f>
        <v/>
      </c>
      <c r="AH34" s="52">
        <f>IF(OR(ISBLANK('2. Collected Data'!AL34),ISBLANK('2. Collected Data'!AL134)),"",('2. Collected Data'!AL34-'2. Collected Data'!AL134))</f>
        <v>0</v>
      </c>
      <c r="AI34" s="52">
        <f>IF(OR(ISBLANK('2. Collected Data'!AM34),ISBLANK('2. Collected Data'!AM134)),"",('2. Collected Data'!AM34-'2. Collected Data'!AM134))</f>
        <v>-5000</v>
      </c>
      <c r="AJ34" s="142"/>
      <c r="AK34" s="52">
        <f>IF(OR(ISBLANK('2. Collected Data'!AO34),ISBLANK('2. Collected Data'!AO134)),"",('2. Collected Data'!AO34-'2. Collected Data'!AO134))</f>
        <v>0</v>
      </c>
      <c r="AL34" s="52">
        <f>IF(OR(ISBLANK('2. Collected Data'!AP34),ISBLANK('2. Collected Data'!AP134)),"",('2. Collected Data'!AP34-'2. Collected Data'!AP134))</f>
        <v>0</v>
      </c>
      <c r="AM34" s="52">
        <f>IF(OR(ISBLANK('2. Collected Data'!AQ34),ISBLANK('2. Collected Data'!AQ134)),"",('2. Collected Data'!AQ34-'2. Collected Data'!AQ134))</f>
        <v>-1032413</v>
      </c>
      <c r="AN34" s="52">
        <f>IF(OR(ISBLANK('2. Collected Data'!AR34),ISBLANK('2. Collected Data'!AR134)),"",('2. Collected Data'!AR34-'2. Collected Data'!AR134))</f>
        <v>0</v>
      </c>
      <c r="AO34" s="52">
        <f>IF(OR(ISBLANK('2. Collected Data'!AS34),ISBLANK('2. Collected Data'!AS134)),"",('2. Collected Data'!AS34-'2. Collected Data'!AS134))</f>
        <v>-450000</v>
      </c>
      <c r="AP34" s="52">
        <f>IF(OR(ISBLANK('2. Collected Data'!AT34),ISBLANK('2. Collected Data'!AT134)),"",('2. Collected Data'!AT34-'2. Collected Data'!AT134))</f>
        <v>0</v>
      </c>
      <c r="AQ34" s="95" t="str">
        <f>IF(OR(ISBLANK('2. Collected Data'!AU34),ISBLANK('2. Collected Data'!AU134)),"",('2. Collected Data'!AU34-'2. Collected Data'!AU134))</f>
        <v/>
      </c>
      <c r="AR34" s="99"/>
      <c r="AS34" s="89">
        <f>IF(OR(ISBLANK('2. Collected Data'!AW34),ISBLANK('2. Collected Data'!AW134)),"",('2. Collected Data'!AW34-'2. Collected Data'!AW134))</f>
        <v>0.9</v>
      </c>
      <c r="AT34" s="89">
        <f>IF(OR(ISBLANK('2. Collected Data'!AX34),ISBLANK('2. Collected Data'!AX134)),"",('2. Collected Data'!AX34-'2. Collected Data'!AX134))</f>
        <v>-0.9</v>
      </c>
      <c r="AU34" s="55"/>
      <c r="AV34" s="102"/>
      <c r="AW34" s="99"/>
      <c r="AX34" s="87">
        <f>IF(OR(ISBLANK('2. Collected Data'!BB34),ISBLANK('2. Collected Data'!BB134)),"",('2. Collected Data'!BB34-'2. Collected Data'!BB134))</f>
        <v>-3</v>
      </c>
      <c r="AY34" s="83">
        <f>IF(OR(ISBLANK('2. Collected Data'!BC34),ISBLANK('2. Collected Data'!BC134)),"",('2. Collected Data'!BC34-'2. Collected Data'!BC134))</f>
        <v>-7038198</v>
      </c>
      <c r="AZ34" s="83">
        <f>IF(OR(ISBLANK('2. Collected Data'!BD34),ISBLANK('2. Collected Data'!BD134)),"",('2. Collected Data'!BD34-'2. Collected Data'!BD134))</f>
        <v>-50580053</v>
      </c>
      <c r="BA34" s="83" t="str">
        <f>IF(OR(ISBLANK('2. Collected Data'!BE34),ISBLANK('2. Collected Data'!BE134)),"",('2. Collected Data'!BE34-'2. Collected Data'!BE134))</f>
        <v/>
      </c>
      <c r="BB34" s="83">
        <f>IF(OR(ISBLANK('2. Collected Data'!BF34),ISBLANK('2. Collected Data'!BF134)),"",('2. Collected Data'!BF34-'2. Collected Data'!BF134))</f>
        <v>-77108115</v>
      </c>
      <c r="BC34" s="55"/>
      <c r="BD34" s="87">
        <f>IF(OR(ISBLANK('2. Collected Data'!BH34),ISBLANK('2. Collected Data'!BH134)),"",('2. Collected Data'!BH34-'2. Collected Data'!BH134))</f>
        <v>-5</v>
      </c>
      <c r="BE34" s="150"/>
      <c r="BF34" s="273"/>
    </row>
    <row r="35" spans="1:58" s="237" customFormat="1" ht="11.25" customHeight="1" x14ac:dyDescent="0.15">
      <c r="A35" s="100" t="s">
        <v>139</v>
      </c>
      <c r="B35" s="231"/>
      <c r="C35" s="57">
        <f>IF(OR(ISBLANK('2. Collected Data'!G35),ISBLANK('2. Collected Data'!G135)),"",('2. Collected Data'!G35-'2. Collected Data'!G135))</f>
        <v>1760</v>
      </c>
      <c r="D35" s="52">
        <f>IF(OR(ISBLANK('2. Collected Data'!H35),ISBLANK('2. Collected Data'!H135)),"",('2. Collected Data'!H35-'2. Collected Data'!H135))</f>
        <v>0</v>
      </c>
      <c r="E35" s="52">
        <f>IF(OR(ISBLANK('2. Collected Data'!I35),ISBLANK('2. Collected Data'!I135)),"",('2. Collected Data'!I35-'2. Collected Data'!I135))</f>
        <v>5</v>
      </c>
      <c r="F35" s="52">
        <f>IF(OR(ISBLANK('2. Collected Data'!J35),ISBLANK('2. Collected Data'!J135)),"",('2. Collected Data'!J35-'2. Collected Data'!J135))</f>
        <v>0</v>
      </c>
      <c r="G35" s="52">
        <f>IF(OR(ISBLANK('2. Collected Data'!K35),ISBLANK('2. Collected Data'!K135)),"",('2. Collected Data'!K35-'2. Collected Data'!K135))</f>
        <v>2</v>
      </c>
      <c r="H35" s="52">
        <f>IF(OR(ISBLANK('2. Collected Data'!L35),ISBLANK('2. Collected Data'!L135)),"",('2. Collected Data'!L35-'2. Collected Data'!L135))</f>
        <v>2</v>
      </c>
      <c r="I35" s="52">
        <f>IF(OR(ISBLANK('2. Collected Data'!M35),ISBLANK('2. Collected Data'!M135)),"",('2. Collected Data'!M35-'2. Collected Data'!M135))</f>
        <v>15</v>
      </c>
      <c r="J35" s="52">
        <f>IF(OR(ISBLANK('2. Collected Data'!N35),ISBLANK('2. Collected Data'!N135)),"",('2. Collected Data'!N35-'2. Collected Data'!N135))</f>
        <v>5</v>
      </c>
      <c r="K35" s="52" t="str">
        <f>IF(OR(ISBLANK('2. Collected Data'!O35),ISBLANK('2. Collected Data'!O135)),"",('2. Collected Data'!O35-'2. Collected Data'!O135))</f>
        <v/>
      </c>
      <c r="L35" s="52" t="str">
        <f>IF(OR(ISBLANK('2. Collected Data'!P35),ISBLANK('2. Collected Data'!P135)),"",('2. Collected Data'!P35-'2. Collected Data'!P135))</f>
        <v/>
      </c>
      <c r="M35" s="52" t="str">
        <f>IF(OR(ISBLANK('2. Collected Data'!Q35),ISBLANK('2. Collected Data'!Q135)),"",('2. Collected Data'!Q35-'2. Collected Data'!Q135))</f>
        <v/>
      </c>
      <c r="N35" s="52" t="str">
        <f>IF(OR(ISBLANK('2. Collected Data'!R35),ISBLANK('2. Collected Data'!R135)),"",('2. Collected Data'!R35-'2. Collected Data'!R135))</f>
        <v/>
      </c>
      <c r="O35" s="52" t="str">
        <f>IF(OR(ISBLANK('2. Collected Data'!S35),ISBLANK('2. Collected Data'!S135)),"",('2. Collected Data'!S35-'2. Collected Data'!S135))</f>
        <v/>
      </c>
      <c r="P35" s="52" t="str">
        <f>IF(OR(ISBLANK('2. Collected Data'!T35),ISBLANK('2. Collected Data'!T135)),"",('2. Collected Data'!T35-'2. Collected Data'!T135))</f>
        <v/>
      </c>
      <c r="Q35" s="52" t="str">
        <f>IF(OR(ISBLANK('2. Collected Data'!U35),ISBLANK('2. Collected Data'!U135)),"",('2. Collected Data'!U35-'2. Collected Data'!U135))</f>
        <v/>
      </c>
      <c r="R35" s="52" t="str">
        <f>IF(OR(ISBLANK('2. Collected Data'!V35),ISBLANK('2. Collected Data'!V135)),"",('2. Collected Data'!V35-'2. Collected Data'!V135))</f>
        <v/>
      </c>
      <c r="S35" s="52" t="str">
        <f>IF(OR(ISBLANK('2. Collected Data'!W35),ISBLANK('2. Collected Data'!W135)),"",('2. Collected Data'!W35-'2. Collected Data'!W135))</f>
        <v/>
      </c>
      <c r="T35" s="52" t="str">
        <f>IF(OR(ISBLANK('2. Collected Data'!X35),ISBLANK('2. Collected Data'!X135)),"",('2. Collected Data'!X35-'2. Collected Data'!X135))</f>
        <v/>
      </c>
      <c r="U35" s="52">
        <f>IF(OR(ISBLANK('2. Collected Data'!Y35),ISBLANK('2. Collected Data'!Y135)),"",('2. Collected Data'!Y35-'2. Collected Data'!Y135))</f>
        <v>-15</v>
      </c>
      <c r="V35" s="52">
        <f>IF(OR(ISBLANK('2. Collected Data'!Z35),ISBLANK('2. Collected Data'!Z135)),"",('2. Collected Data'!Z35-'2. Collected Data'!Z135))</f>
        <v>-7</v>
      </c>
      <c r="W35" s="89">
        <f>IF(OR(ISBLANK('2. Collected Data'!AA35),ISBLANK('2. Collected Data'!AA135)),"",('2. Collected Data'!AA35-'2. Collected Data'!AA135))</f>
        <v>-1.0000000000000009E-2</v>
      </c>
      <c r="X35" s="89">
        <f>IF(OR(ISBLANK('2. Collected Data'!AB35),ISBLANK('2. Collected Data'!AB135)),"",('2. Collected Data'!AB35-'2. Collected Data'!AB135))</f>
        <v>0</v>
      </c>
      <c r="Y35" s="89">
        <f>IF(OR(ISBLANK('2. Collected Data'!AC35),ISBLANK('2. Collected Data'!AC135)),"",('2. Collected Data'!AC35-'2. Collected Data'!AC135))</f>
        <v>1.0000000000000009E-2</v>
      </c>
      <c r="Z35" s="52" t="str">
        <f>IF(OR(ISBLANK('2. Collected Data'!AD35),ISBLANK('2. Collected Data'!AD135)),"",('2. Collected Data'!AD35-'2. Collected Data'!AD135))</f>
        <v/>
      </c>
      <c r="AA35" s="52" t="str">
        <f>IF(OR(ISBLANK('2. Collected Data'!AE35),ISBLANK('2. Collected Data'!AE135)),"",('2. Collected Data'!AE35-'2. Collected Data'!AE135))</f>
        <v/>
      </c>
      <c r="AB35" s="52" t="str">
        <f>IF(OR(ISBLANK('2. Collected Data'!AF35),ISBLANK('2. Collected Data'!AF135)),"",('2. Collected Data'!AF35-'2. Collected Data'!AF135))</f>
        <v/>
      </c>
      <c r="AC35" s="95" t="str">
        <f>IF(OR(ISBLANK('2. Collected Data'!AG35),ISBLANK('2. Collected Data'!AG135)),"",('2. Collected Data'!AG35-'2. Collected Data'!AG135))</f>
        <v/>
      </c>
      <c r="AD35" s="99"/>
      <c r="AE35" s="141">
        <f>IF(OR(ISBLANK('2. Collected Data'!AI35),ISBLANK('2. Collected Data'!AI135)),"",('2. Collected Data'!AI35-'2. Collected Data'!AI135))</f>
        <v>-18947</v>
      </c>
      <c r="AF35" s="52" t="str">
        <f>IF(OR(ISBLANK('2. Collected Data'!AJ35),ISBLANK('2. Collected Data'!AJ135)),"",('2. Collected Data'!AJ35-'2. Collected Data'!AJ135))</f>
        <v/>
      </c>
      <c r="AG35" s="52" t="str">
        <f>IF(OR(ISBLANK('2. Collected Data'!AK35),ISBLANK('2. Collected Data'!AK135)),"",('2. Collected Data'!AK35-'2. Collected Data'!AK135))</f>
        <v/>
      </c>
      <c r="AH35" s="52">
        <f>IF(OR(ISBLANK('2. Collected Data'!AL35),ISBLANK('2. Collected Data'!AL135)),"",('2. Collected Data'!AL35-'2. Collected Data'!AL135))</f>
        <v>-33437</v>
      </c>
      <c r="AI35" s="52" t="str">
        <f>IF(OR(ISBLANK('2. Collected Data'!AM35),ISBLANK('2. Collected Data'!AM135)),"",('2. Collected Data'!AM35-'2. Collected Data'!AM135))</f>
        <v/>
      </c>
      <c r="AJ35" s="142"/>
      <c r="AK35" s="52">
        <f>IF(OR(ISBLANK('2. Collected Data'!AO35),ISBLANK('2. Collected Data'!AO135)),"",('2. Collected Data'!AO35-'2. Collected Data'!AO135))</f>
        <v>-739035</v>
      </c>
      <c r="AL35" s="52">
        <f>IF(OR(ISBLANK('2. Collected Data'!AP35),ISBLANK('2. Collected Data'!AP135)),"",('2. Collected Data'!AP35-'2. Collected Data'!AP135))</f>
        <v>-221557</v>
      </c>
      <c r="AM35" s="52" t="str">
        <f>IF(OR(ISBLANK('2. Collected Data'!AQ35),ISBLANK('2. Collected Data'!AQ135)),"",('2. Collected Data'!AQ35-'2. Collected Data'!AQ135))</f>
        <v/>
      </c>
      <c r="AN35" s="52" t="str">
        <f>IF(OR(ISBLANK('2. Collected Data'!AR35),ISBLANK('2. Collected Data'!AR135)),"",('2. Collected Data'!AR35-'2. Collected Data'!AR135))</f>
        <v/>
      </c>
      <c r="AO35" s="52" t="str">
        <f>IF(OR(ISBLANK('2. Collected Data'!AS35),ISBLANK('2. Collected Data'!AS135)),"",('2. Collected Data'!AS35-'2. Collected Data'!AS135))</f>
        <v/>
      </c>
      <c r="AP35" s="52" t="str">
        <f>IF(OR(ISBLANK('2. Collected Data'!AT35),ISBLANK('2. Collected Data'!AT135)),"",('2. Collected Data'!AT35-'2. Collected Data'!AT135))</f>
        <v/>
      </c>
      <c r="AQ35" s="95" t="str">
        <f>IF(OR(ISBLANK('2. Collected Data'!AU35),ISBLANK('2. Collected Data'!AU135)),"",('2. Collected Data'!AU35-'2. Collected Data'!AU135))</f>
        <v/>
      </c>
      <c r="AR35" s="99"/>
      <c r="AS35" s="89">
        <f>IF(OR(ISBLANK('2. Collected Data'!AW35),ISBLANK('2. Collected Data'!AW135)),"",('2. Collected Data'!AW35-'2. Collected Data'!AW135))</f>
        <v>0</v>
      </c>
      <c r="AT35" s="89">
        <f>IF(OR(ISBLANK('2. Collected Data'!AX35),ISBLANK('2. Collected Data'!AX135)),"",('2. Collected Data'!AX35-'2. Collected Data'!AX135))</f>
        <v>0</v>
      </c>
      <c r="AU35" s="55"/>
      <c r="AV35" s="102"/>
      <c r="AW35" s="99"/>
      <c r="AX35" s="87">
        <f>IF(OR(ISBLANK('2. Collected Data'!BB35),ISBLANK('2. Collected Data'!BB135)),"",('2. Collected Data'!BB35-'2. Collected Data'!BB135))</f>
        <v>-5.1600000000000037</v>
      </c>
      <c r="AY35" s="83" t="str">
        <f>IF(OR(ISBLANK('2. Collected Data'!BC35),ISBLANK('2. Collected Data'!BC135)),"",('2. Collected Data'!BC35-'2. Collected Data'!BC135))</f>
        <v/>
      </c>
      <c r="AZ35" s="83" t="str">
        <f>IF(OR(ISBLANK('2. Collected Data'!BD35),ISBLANK('2. Collected Data'!BD135)),"",('2. Collected Data'!BD35-'2. Collected Data'!BD135))</f>
        <v/>
      </c>
      <c r="BA35" s="83" t="str">
        <f>IF(OR(ISBLANK('2. Collected Data'!BE35),ISBLANK('2. Collected Data'!BE135)),"",('2. Collected Data'!BE35-'2. Collected Data'!BE135))</f>
        <v/>
      </c>
      <c r="BB35" s="83">
        <f>IF(OR(ISBLANK('2. Collected Data'!BF35),ISBLANK('2. Collected Data'!BF135)),"",('2. Collected Data'!BF35-'2. Collected Data'!BF135))</f>
        <v>-17000000</v>
      </c>
      <c r="BC35" s="55"/>
      <c r="BD35" s="87">
        <f>IF(OR(ISBLANK('2. Collected Data'!BH35),ISBLANK('2. Collected Data'!BH135)),"",('2. Collected Data'!BH35-'2. Collected Data'!BH135))</f>
        <v>-6.93</v>
      </c>
      <c r="BE35" s="150"/>
      <c r="BF35" s="273"/>
    </row>
    <row r="36" spans="1:58" s="56" customFormat="1" ht="11.25" customHeight="1" x14ac:dyDescent="0.15">
      <c r="A36" s="100" t="s">
        <v>140</v>
      </c>
      <c r="B36" s="231"/>
      <c r="C36" s="57">
        <f>IF(OR(ISBLANK('2. Collected Data'!G36),ISBLANK('2. Collected Data'!G136)),"",('2. Collected Data'!G36-'2. Collected Data'!G136))</f>
        <v>86</v>
      </c>
      <c r="D36" s="52" t="str">
        <f>IF(OR(ISBLANK('2. Collected Data'!H36),ISBLANK('2. Collected Data'!H136)),"",('2. Collected Data'!H36-'2. Collected Data'!H136))</f>
        <v/>
      </c>
      <c r="E36" s="52" t="str">
        <f>IF(OR(ISBLANK('2. Collected Data'!I36),ISBLANK('2. Collected Data'!I136)),"",('2. Collected Data'!I36-'2. Collected Data'!I136))</f>
        <v/>
      </c>
      <c r="F36" s="52" t="str">
        <f>IF(OR(ISBLANK('2. Collected Data'!J36),ISBLANK('2. Collected Data'!J136)),"",('2. Collected Data'!J36-'2. Collected Data'!J136))</f>
        <v/>
      </c>
      <c r="G36" s="52" t="str">
        <f>IF(OR(ISBLANK('2. Collected Data'!K36),ISBLANK('2. Collected Data'!K136)),"",('2. Collected Data'!K36-'2. Collected Data'!K136))</f>
        <v/>
      </c>
      <c r="H36" s="52" t="str">
        <f>IF(OR(ISBLANK('2. Collected Data'!L36),ISBLANK('2. Collected Data'!L136)),"",('2. Collected Data'!L36-'2. Collected Data'!L136))</f>
        <v/>
      </c>
      <c r="I36" s="52" t="str">
        <f>IF(OR(ISBLANK('2. Collected Data'!M36),ISBLANK('2. Collected Data'!M136)),"",('2. Collected Data'!M36-'2. Collected Data'!M136))</f>
        <v/>
      </c>
      <c r="J36" s="52" t="str">
        <f>IF(OR(ISBLANK('2. Collected Data'!N36),ISBLANK('2. Collected Data'!N136)),"",('2. Collected Data'!N36-'2. Collected Data'!N136))</f>
        <v/>
      </c>
      <c r="K36" s="52" t="str">
        <f>IF(OR(ISBLANK('2. Collected Data'!O36),ISBLANK('2. Collected Data'!O136)),"",('2. Collected Data'!O36-'2. Collected Data'!O136))</f>
        <v/>
      </c>
      <c r="L36" s="52" t="str">
        <f>IF(OR(ISBLANK('2. Collected Data'!P36),ISBLANK('2. Collected Data'!P136)),"",('2. Collected Data'!P36-'2. Collected Data'!P136))</f>
        <v/>
      </c>
      <c r="M36" s="52" t="str">
        <f>IF(OR(ISBLANK('2. Collected Data'!Q36),ISBLANK('2. Collected Data'!Q136)),"",('2. Collected Data'!Q36-'2. Collected Data'!Q136))</f>
        <v/>
      </c>
      <c r="N36" s="52" t="str">
        <f>IF(OR(ISBLANK('2. Collected Data'!R36),ISBLANK('2. Collected Data'!R136)),"",('2. Collected Data'!R36-'2. Collected Data'!R136))</f>
        <v/>
      </c>
      <c r="O36" s="52" t="str">
        <f>IF(OR(ISBLANK('2. Collected Data'!S36),ISBLANK('2. Collected Data'!S136)),"",('2. Collected Data'!S36-'2. Collected Data'!S136))</f>
        <v/>
      </c>
      <c r="P36" s="52" t="str">
        <f>IF(OR(ISBLANK('2. Collected Data'!T36),ISBLANK('2. Collected Data'!T136)),"",('2. Collected Data'!T36-'2. Collected Data'!T136))</f>
        <v/>
      </c>
      <c r="Q36" s="52" t="str">
        <f>IF(OR(ISBLANK('2. Collected Data'!U36),ISBLANK('2. Collected Data'!U136)),"",('2. Collected Data'!U36-'2. Collected Data'!U136))</f>
        <v/>
      </c>
      <c r="R36" s="52" t="str">
        <f>IF(OR(ISBLANK('2. Collected Data'!V36),ISBLANK('2. Collected Data'!V136)),"",('2. Collected Data'!V36-'2. Collected Data'!V136))</f>
        <v/>
      </c>
      <c r="S36" s="52" t="str">
        <f>IF(OR(ISBLANK('2. Collected Data'!W36),ISBLANK('2. Collected Data'!W136)),"",('2. Collected Data'!W36-'2. Collected Data'!W136))</f>
        <v/>
      </c>
      <c r="T36" s="52" t="str">
        <f>IF(OR(ISBLANK('2. Collected Data'!X36),ISBLANK('2. Collected Data'!X136)),"",('2. Collected Data'!X36-'2. Collected Data'!X136))</f>
        <v/>
      </c>
      <c r="U36" s="52" t="str">
        <f>IF(OR(ISBLANK('2. Collected Data'!Y36),ISBLANK('2. Collected Data'!Y136)),"",('2. Collected Data'!Y36-'2. Collected Data'!Y136))</f>
        <v/>
      </c>
      <c r="V36" s="52" t="str">
        <f>IF(OR(ISBLANK('2. Collected Data'!Z36),ISBLANK('2. Collected Data'!Z136)),"",('2. Collected Data'!Z36-'2. Collected Data'!Z136))</f>
        <v/>
      </c>
      <c r="W36" s="89">
        <f>IF(OR(ISBLANK('2. Collected Data'!AA36),ISBLANK('2. Collected Data'!AA136)),"",('2. Collected Data'!AA36-'2. Collected Data'!AA136))</f>
        <v>0</v>
      </c>
      <c r="X36" s="89">
        <f>IF(OR(ISBLANK('2. Collected Data'!AB36),ISBLANK('2. Collected Data'!AB136)),"",('2. Collected Data'!AB36-'2. Collected Data'!AB136))</f>
        <v>0</v>
      </c>
      <c r="Y36" s="89">
        <f>IF(OR(ISBLANK('2. Collected Data'!AC36),ISBLANK('2. Collected Data'!AC136)),"",('2. Collected Data'!AC36-'2. Collected Data'!AC136))</f>
        <v>0</v>
      </c>
      <c r="Z36" s="52">
        <f>IF(OR(ISBLANK('2. Collected Data'!AD36),ISBLANK('2. Collected Data'!AD136)),"",('2. Collected Data'!AD36-'2. Collected Data'!AD136))</f>
        <v>5</v>
      </c>
      <c r="AA36" s="52" t="str">
        <f>IF(OR(ISBLANK('2. Collected Data'!AE36),ISBLANK('2. Collected Data'!AE136)),"",('2. Collected Data'!AE36-'2. Collected Data'!AE136))</f>
        <v/>
      </c>
      <c r="AB36" s="52" t="str">
        <f>IF(OR(ISBLANK('2. Collected Data'!AF36),ISBLANK('2. Collected Data'!AF136)),"",('2. Collected Data'!AF36-'2. Collected Data'!AF136))</f>
        <v/>
      </c>
      <c r="AC36" s="95" t="str">
        <f>IF(OR(ISBLANK('2. Collected Data'!AG36),ISBLANK('2. Collected Data'!AG136)),"",('2. Collected Data'!AG36-'2. Collected Data'!AG136))</f>
        <v/>
      </c>
      <c r="AD36" s="99"/>
      <c r="AE36" s="141">
        <f>IF(OR(ISBLANK('2. Collected Data'!AI36),ISBLANK('2. Collected Data'!AI136)),"",('2. Collected Data'!AI36-'2. Collected Data'!AI136))</f>
        <v>-16076</v>
      </c>
      <c r="AF36" s="52" t="str">
        <f>IF(OR(ISBLANK('2. Collected Data'!AJ36),ISBLANK('2. Collected Data'!AJ136)),"",('2. Collected Data'!AJ36-'2. Collected Data'!AJ136))</f>
        <v/>
      </c>
      <c r="AG36" s="52" t="str">
        <f>IF(OR(ISBLANK('2. Collected Data'!AK36),ISBLANK('2. Collected Data'!AK136)),"",('2. Collected Data'!AK36-'2. Collected Data'!AK136))</f>
        <v/>
      </c>
      <c r="AH36" s="52">
        <f>IF(OR(ISBLANK('2. Collected Data'!AL36),ISBLANK('2. Collected Data'!AL136)),"",('2. Collected Data'!AL36-'2. Collected Data'!AL136))</f>
        <v>-7768</v>
      </c>
      <c r="AI36" s="52" t="str">
        <f>IF(OR(ISBLANK('2. Collected Data'!AM36),ISBLANK('2. Collected Data'!AM136)),"",('2. Collected Data'!AM36-'2. Collected Data'!AM136))</f>
        <v/>
      </c>
      <c r="AJ36" s="142"/>
      <c r="AK36" s="52">
        <f>IF(OR(ISBLANK('2. Collected Data'!AO36),ISBLANK('2. Collected Data'!AO136)),"",('2. Collected Data'!AO36-'2. Collected Data'!AO136))</f>
        <v>61088</v>
      </c>
      <c r="AL36" s="52">
        <f>IF(OR(ISBLANK('2. Collected Data'!AP36),ISBLANK('2. Collected Data'!AP136)),"",('2. Collected Data'!AP36-'2. Collected Data'!AP136))</f>
        <v>31721</v>
      </c>
      <c r="AM36" s="52">
        <f>IF(OR(ISBLANK('2. Collected Data'!AQ36),ISBLANK('2. Collected Data'!AQ136)),"",('2. Collected Data'!AQ36-'2. Collected Data'!AQ136))</f>
        <v>-60605</v>
      </c>
      <c r="AN36" s="52">
        <f>IF(OR(ISBLANK('2. Collected Data'!AR36),ISBLANK('2. Collected Data'!AR136)),"",('2. Collected Data'!AR36-'2. Collected Data'!AR136))</f>
        <v>-31643</v>
      </c>
      <c r="AO36" s="52" t="str">
        <f>IF(OR(ISBLANK('2. Collected Data'!AS36),ISBLANK('2. Collected Data'!AS136)),"",('2. Collected Data'!AS36-'2. Collected Data'!AS136))</f>
        <v/>
      </c>
      <c r="AP36" s="52" t="str">
        <f>IF(OR(ISBLANK('2. Collected Data'!AT36),ISBLANK('2. Collected Data'!AT136)),"",('2. Collected Data'!AT36-'2. Collected Data'!AT136))</f>
        <v/>
      </c>
      <c r="AQ36" s="95" t="str">
        <f>IF(OR(ISBLANK('2. Collected Data'!AU36),ISBLANK('2. Collected Data'!AU136)),"",('2. Collected Data'!AU36-'2. Collected Data'!AU136))</f>
        <v/>
      </c>
      <c r="AR36" s="99"/>
      <c r="AS36" s="89">
        <f>IF(OR(ISBLANK('2. Collected Data'!AW36),ISBLANK('2. Collected Data'!AW136)),"",('2. Collected Data'!AW36-'2. Collected Data'!AW136))</f>
        <v>0.5</v>
      </c>
      <c r="AT36" s="89">
        <f>IF(OR(ISBLANK('2. Collected Data'!AX36),ISBLANK('2. Collected Data'!AX136)),"",('2. Collected Data'!AX36-'2. Collected Data'!AX136))</f>
        <v>-0.5</v>
      </c>
      <c r="AU36" s="55"/>
      <c r="AV36" s="102"/>
      <c r="AW36" s="99"/>
      <c r="AX36" s="87">
        <f>IF(OR(ISBLANK('2. Collected Data'!BB36),ISBLANK('2. Collected Data'!BB136)),"",('2. Collected Data'!BB36-'2. Collected Data'!BB136))</f>
        <v>1.4300000000000068</v>
      </c>
      <c r="AY36" s="83">
        <f>IF(OR(ISBLANK('2. Collected Data'!BC36),ISBLANK('2. Collected Data'!BC136)),"",('2. Collected Data'!BC36-'2. Collected Data'!BC136))</f>
        <v>1936660</v>
      </c>
      <c r="AZ36" s="83">
        <f>IF(OR(ISBLANK('2. Collected Data'!BD36),ISBLANK('2. Collected Data'!BD136)),"",('2. Collected Data'!BD36-'2. Collected Data'!BD136))</f>
        <v>3564120</v>
      </c>
      <c r="BA36" s="83">
        <f>IF(OR(ISBLANK('2. Collected Data'!BE36),ISBLANK('2. Collected Data'!BE136)),"",('2. Collected Data'!BE36-'2. Collected Data'!BE136))</f>
        <v>745220</v>
      </c>
      <c r="BB36" s="83">
        <f>IF(OR(ISBLANK('2. Collected Data'!BF36),ISBLANK('2. Collected Data'!BF136)),"",('2. Collected Data'!BF36-'2. Collected Data'!BF136))</f>
        <v>6246000</v>
      </c>
      <c r="BC36" s="55"/>
      <c r="BD36" s="87">
        <f>IF(OR(ISBLANK('2. Collected Data'!BH36),ISBLANK('2. Collected Data'!BH136)),"",('2. Collected Data'!BH36-'2. Collected Data'!BH136))</f>
        <v>0</v>
      </c>
      <c r="BE36" s="150"/>
      <c r="BF36" s="273"/>
    </row>
    <row r="37" spans="1:58" s="56" customFormat="1" ht="11.25" customHeight="1" x14ac:dyDescent="0.15">
      <c r="A37" s="100" t="s">
        <v>356</v>
      </c>
      <c r="B37" s="231"/>
      <c r="C37" s="57" t="str">
        <f>IF(OR(ISBLANK('2. Collected Data'!G37),ISBLANK('2. Collected Data'!G137)),"",('2. Collected Data'!G37-'2. Collected Data'!G137))</f>
        <v/>
      </c>
      <c r="D37" s="52" t="str">
        <f>IF(OR(ISBLANK('2. Collected Data'!H37),ISBLANK('2. Collected Data'!H137)),"",('2. Collected Data'!H37-'2. Collected Data'!H137))</f>
        <v/>
      </c>
      <c r="E37" s="52" t="str">
        <f>IF(OR(ISBLANK('2. Collected Data'!I37),ISBLANK('2. Collected Data'!I137)),"",('2. Collected Data'!I37-'2. Collected Data'!I137))</f>
        <v/>
      </c>
      <c r="F37" s="52" t="str">
        <f>IF(OR(ISBLANK('2. Collected Data'!J37),ISBLANK('2. Collected Data'!J137)),"",('2. Collected Data'!J37-'2. Collected Data'!J137))</f>
        <v/>
      </c>
      <c r="G37" s="52" t="str">
        <f>IF(OR(ISBLANK('2. Collected Data'!K37),ISBLANK('2. Collected Data'!K137)),"",('2. Collected Data'!K37-'2. Collected Data'!K137))</f>
        <v/>
      </c>
      <c r="H37" s="52" t="str">
        <f>IF(OR(ISBLANK('2. Collected Data'!L37),ISBLANK('2. Collected Data'!L137)),"",('2. Collected Data'!L37-'2. Collected Data'!L137))</f>
        <v/>
      </c>
      <c r="I37" s="52" t="str">
        <f>IF(OR(ISBLANK('2. Collected Data'!M37),ISBLANK('2. Collected Data'!M137)),"",('2. Collected Data'!M37-'2. Collected Data'!M137))</f>
        <v/>
      </c>
      <c r="J37" s="52" t="str">
        <f>IF(OR(ISBLANK('2. Collected Data'!N37),ISBLANK('2. Collected Data'!N137)),"",('2. Collected Data'!N37-'2. Collected Data'!N137))</f>
        <v/>
      </c>
      <c r="K37" s="52" t="str">
        <f>IF(OR(ISBLANK('2. Collected Data'!O37),ISBLANK('2. Collected Data'!O137)),"",('2. Collected Data'!O37-'2. Collected Data'!O137))</f>
        <v/>
      </c>
      <c r="L37" s="52" t="str">
        <f>IF(OR(ISBLANK('2. Collected Data'!P37),ISBLANK('2. Collected Data'!P137)),"",('2. Collected Data'!P37-'2. Collected Data'!P137))</f>
        <v/>
      </c>
      <c r="M37" s="52" t="str">
        <f>IF(OR(ISBLANK('2. Collected Data'!Q37),ISBLANK('2. Collected Data'!Q137)),"",('2. Collected Data'!Q37-'2. Collected Data'!Q137))</f>
        <v/>
      </c>
      <c r="N37" s="52" t="str">
        <f>IF(OR(ISBLANK('2. Collected Data'!R37),ISBLANK('2. Collected Data'!R137)),"",('2. Collected Data'!R37-'2. Collected Data'!R137))</f>
        <v/>
      </c>
      <c r="O37" s="52" t="str">
        <f>IF(OR(ISBLANK('2. Collected Data'!S37),ISBLANK('2. Collected Data'!S137)),"",('2. Collected Data'!S37-'2. Collected Data'!S137))</f>
        <v/>
      </c>
      <c r="P37" s="52" t="str">
        <f>IF(OR(ISBLANK('2. Collected Data'!T37),ISBLANK('2. Collected Data'!T137)),"",('2. Collected Data'!T37-'2. Collected Data'!T137))</f>
        <v/>
      </c>
      <c r="Q37" s="52" t="str">
        <f>IF(OR(ISBLANK('2. Collected Data'!U37),ISBLANK('2. Collected Data'!U137)),"",('2. Collected Data'!U37-'2. Collected Data'!U137))</f>
        <v/>
      </c>
      <c r="R37" s="52" t="str">
        <f>IF(OR(ISBLANK('2. Collected Data'!V37),ISBLANK('2. Collected Data'!V137)),"",('2. Collected Data'!V37-'2. Collected Data'!V137))</f>
        <v/>
      </c>
      <c r="S37" s="52" t="str">
        <f>IF(OR(ISBLANK('2. Collected Data'!W37),ISBLANK('2. Collected Data'!W137)),"",('2. Collected Data'!W37-'2. Collected Data'!W137))</f>
        <v/>
      </c>
      <c r="T37" s="52" t="str">
        <f>IF(OR(ISBLANK('2. Collected Data'!X37),ISBLANK('2. Collected Data'!X137)),"",('2. Collected Data'!X37-'2. Collected Data'!X137))</f>
        <v/>
      </c>
      <c r="U37" s="52" t="str">
        <f>IF(OR(ISBLANK('2. Collected Data'!Y37),ISBLANK('2. Collected Data'!Y137)),"",('2. Collected Data'!Y37-'2. Collected Data'!Y137))</f>
        <v/>
      </c>
      <c r="V37" s="52" t="str">
        <f>IF(OR(ISBLANK('2. Collected Data'!Z37),ISBLANK('2. Collected Data'!Z137)),"",('2. Collected Data'!Z37-'2. Collected Data'!Z137))</f>
        <v/>
      </c>
      <c r="W37" s="89" t="str">
        <f>IF(OR(ISBLANK('2. Collected Data'!AA37),ISBLANK('2. Collected Data'!AA137)),"",('2. Collected Data'!AA37-'2. Collected Data'!AA137))</f>
        <v/>
      </c>
      <c r="X37" s="89" t="str">
        <f>IF(OR(ISBLANK('2. Collected Data'!AB37),ISBLANK('2. Collected Data'!AB137)),"",('2. Collected Data'!AB37-'2. Collected Data'!AB137))</f>
        <v/>
      </c>
      <c r="Y37" s="89" t="str">
        <f>IF(OR(ISBLANK('2. Collected Data'!AC37),ISBLANK('2. Collected Data'!AC137)),"",('2. Collected Data'!AC37-'2. Collected Data'!AC137))</f>
        <v/>
      </c>
      <c r="Z37" s="52" t="str">
        <f>IF(OR(ISBLANK('2. Collected Data'!AD37),ISBLANK('2. Collected Data'!AD137)),"",('2. Collected Data'!AD37-'2. Collected Data'!AD137))</f>
        <v/>
      </c>
      <c r="AA37" s="52" t="str">
        <f>IF(OR(ISBLANK('2. Collected Data'!AE37),ISBLANK('2. Collected Data'!AE137)),"",('2. Collected Data'!AE37-'2. Collected Data'!AE137))</f>
        <v/>
      </c>
      <c r="AB37" s="52" t="str">
        <f>IF(OR(ISBLANK('2. Collected Data'!AF37),ISBLANK('2. Collected Data'!AF137)),"",('2. Collected Data'!AF37-'2. Collected Data'!AF137))</f>
        <v/>
      </c>
      <c r="AC37" s="95" t="str">
        <f>IF(OR(ISBLANK('2. Collected Data'!AG37),ISBLANK('2. Collected Data'!AG137)),"",('2. Collected Data'!AG37-'2. Collected Data'!AG137))</f>
        <v/>
      </c>
      <c r="AD37" s="99"/>
      <c r="AE37" s="141" t="str">
        <f>IF(OR(ISBLANK('2. Collected Data'!AI37),ISBLANK('2. Collected Data'!AI137)),"",('2. Collected Data'!AI37-'2. Collected Data'!AI137))</f>
        <v/>
      </c>
      <c r="AF37" s="52" t="str">
        <f>IF(OR(ISBLANK('2. Collected Data'!AJ37),ISBLANK('2. Collected Data'!AJ137)),"",('2. Collected Data'!AJ37-'2. Collected Data'!AJ137))</f>
        <v/>
      </c>
      <c r="AG37" s="52" t="str">
        <f>IF(OR(ISBLANK('2. Collected Data'!AK37),ISBLANK('2. Collected Data'!AK137)),"",('2. Collected Data'!AK37-'2. Collected Data'!AK137))</f>
        <v/>
      </c>
      <c r="AH37" s="52" t="str">
        <f>IF(OR(ISBLANK('2. Collected Data'!AL37),ISBLANK('2. Collected Data'!AL137)),"",('2. Collected Data'!AL37-'2. Collected Data'!AL137))</f>
        <v/>
      </c>
      <c r="AI37" s="52" t="str">
        <f>IF(OR(ISBLANK('2. Collected Data'!AM37),ISBLANK('2. Collected Data'!AM137)),"",('2. Collected Data'!AM37-'2. Collected Data'!AM137))</f>
        <v/>
      </c>
      <c r="AJ37" s="142"/>
      <c r="AK37" s="52" t="str">
        <f>IF(OR(ISBLANK('2. Collected Data'!AO37),ISBLANK('2. Collected Data'!AO137)),"",('2. Collected Data'!AO37-'2. Collected Data'!AO137))</f>
        <v/>
      </c>
      <c r="AL37" s="52" t="str">
        <f>IF(OR(ISBLANK('2. Collected Data'!AP37),ISBLANK('2. Collected Data'!AP137)),"",('2. Collected Data'!AP37-'2. Collected Data'!AP137))</f>
        <v/>
      </c>
      <c r="AM37" s="52" t="str">
        <f>IF(OR(ISBLANK('2. Collected Data'!AQ37),ISBLANK('2. Collected Data'!AQ137)),"",('2. Collected Data'!AQ37-'2. Collected Data'!AQ137))</f>
        <v/>
      </c>
      <c r="AN37" s="52" t="str">
        <f>IF(OR(ISBLANK('2. Collected Data'!AR37),ISBLANK('2. Collected Data'!AR137)),"",('2. Collected Data'!AR37-'2. Collected Data'!AR137))</f>
        <v/>
      </c>
      <c r="AO37" s="52" t="str">
        <f>IF(OR(ISBLANK('2. Collected Data'!AS37),ISBLANK('2. Collected Data'!AS137)),"",('2. Collected Data'!AS37-'2. Collected Data'!AS137))</f>
        <v/>
      </c>
      <c r="AP37" s="52" t="str">
        <f>IF(OR(ISBLANK('2. Collected Data'!AT37),ISBLANK('2. Collected Data'!AT137)),"",('2. Collected Data'!AT37-'2. Collected Data'!AT137))</f>
        <v/>
      </c>
      <c r="AQ37" s="95" t="str">
        <f>IF(OR(ISBLANK('2. Collected Data'!AU37),ISBLANK('2. Collected Data'!AU137)),"",('2. Collected Data'!AU37-'2. Collected Data'!AU137))</f>
        <v/>
      </c>
      <c r="AR37" s="99"/>
      <c r="AS37" s="89" t="str">
        <f>IF(OR(ISBLANK('2. Collected Data'!AW37),ISBLANK('2. Collected Data'!AW137)),"",('2. Collected Data'!AW37-'2. Collected Data'!AW137))</f>
        <v/>
      </c>
      <c r="AT37" s="89" t="str">
        <f>IF(OR(ISBLANK('2. Collected Data'!AX37),ISBLANK('2. Collected Data'!AX137)),"",('2. Collected Data'!AX37-'2. Collected Data'!AX137))</f>
        <v/>
      </c>
      <c r="AU37" s="55"/>
      <c r="AV37" s="102"/>
      <c r="AW37" s="99"/>
      <c r="AX37" s="87" t="str">
        <f>IF(OR(ISBLANK('2. Collected Data'!BB37),ISBLANK('2. Collected Data'!BB137)),"",('2. Collected Data'!BB37-'2. Collected Data'!BB137))</f>
        <v/>
      </c>
      <c r="AY37" s="83" t="str">
        <f>IF(OR(ISBLANK('2. Collected Data'!BC37),ISBLANK('2. Collected Data'!BC137)),"",('2. Collected Data'!BC37-'2. Collected Data'!BC137))</f>
        <v/>
      </c>
      <c r="AZ37" s="83" t="str">
        <f>IF(OR(ISBLANK('2. Collected Data'!BD37),ISBLANK('2. Collected Data'!BD137)),"",('2. Collected Data'!BD37-'2. Collected Data'!BD137))</f>
        <v/>
      </c>
      <c r="BA37" s="83" t="str">
        <f>IF(OR(ISBLANK('2. Collected Data'!BE37),ISBLANK('2. Collected Data'!BE137)),"",('2. Collected Data'!BE37-'2. Collected Data'!BE137))</f>
        <v/>
      </c>
      <c r="BB37" s="83" t="str">
        <f>IF(OR(ISBLANK('2. Collected Data'!BF37),ISBLANK('2. Collected Data'!BF137)),"",('2. Collected Data'!BF37-'2. Collected Data'!BF137))</f>
        <v/>
      </c>
      <c r="BC37" s="55"/>
      <c r="BD37" s="87" t="str">
        <f>IF(OR(ISBLANK('2. Collected Data'!BH37),ISBLANK('2. Collected Data'!BH137)),"",('2. Collected Data'!BH37-'2. Collected Data'!BH137))</f>
        <v/>
      </c>
      <c r="BE37" s="150"/>
      <c r="BF37" s="273"/>
    </row>
    <row r="38" spans="1:58" s="237" customFormat="1" ht="11.25" customHeight="1" x14ac:dyDescent="0.15">
      <c r="A38" s="100" t="s">
        <v>141</v>
      </c>
      <c r="B38" s="231"/>
      <c r="C38" s="57">
        <f>IF(OR(ISBLANK('2. Collected Data'!G38),ISBLANK('2. Collected Data'!G138)),"",('2. Collected Data'!G38-'2. Collected Data'!G138))</f>
        <v>0</v>
      </c>
      <c r="D38" s="52">
        <f>IF(OR(ISBLANK('2. Collected Data'!H38),ISBLANK('2. Collected Data'!H138)),"",('2. Collected Data'!H38-'2. Collected Data'!H138))</f>
        <v>0</v>
      </c>
      <c r="E38" s="52">
        <f>IF(OR(ISBLANK('2. Collected Data'!I38),ISBLANK('2. Collected Data'!I138)),"",('2. Collected Data'!I38-'2. Collected Data'!I138))</f>
        <v>-54</v>
      </c>
      <c r="F38" s="52">
        <f>IF(OR(ISBLANK('2. Collected Data'!J38),ISBLANK('2. Collected Data'!J138)),"",('2. Collected Data'!J38-'2. Collected Data'!J138))</f>
        <v>-2</v>
      </c>
      <c r="G38" s="52">
        <f>IF(OR(ISBLANK('2. Collected Data'!K38),ISBLANK('2. Collected Data'!K138)),"",('2. Collected Data'!K38-'2. Collected Data'!K138))</f>
        <v>0</v>
      </c>
      <c r="H38" s="52">
        <f>IF(OR(ISBLANK('2. Collected Data'!L38),ISBLANK('2. Collected Data'!L138)),"",('2. Collected Data'!L38-'2. Collected Data'!L138))</f>
        <v>0</v>
      </c>
      <c r="I38" s="52">
        <f>IF(OR(ISBLANK('2. Collected Data'!M38),ISBLANK('2. Collected Data'!M138)),"",('2. Collected Data'!M38-'2. Collected Data'!M138))</f>
        <v>-20</v>
      </c>
      <c r="J38" s="52">
        <f>IF(OR(ISBLANK('2. Collected Data'!N38),ISBLANK('2. Collected Data'!N138)),"",('2. Collected Data'!N38-'2. Collected Data'!N138))</f>
        <v>-15</v>
      </c>
      <c r="K38" s="52">
        <f>IF(OR(ISBLANK('2. Collected Data'!O38),ISBLANK('2. Collected Data'!O138)),"",('2. Collected Data'!O38-'2. Collected Data'!O138))</f>
        <v>-800</v>
      </c>
      <c r="L38" s="52">
        <f>IF(OR(ISBLANK('2. Collected Data'!P38),ISBLANK('2. Collected Data'!P138)),"",('2. Collected Data'!P38-'2. Collected Data'!P138))</f>
        <v>0</v>
      </c>
      <c r="M38" s="52">
        <f>IF(OR(ISBLANK('2. Collected Data'!Q38),ISBLANK('2. Collected Data'!Q138)),"",('2. Collected Data'!Q38-'2. Collected Data'!Q138))</f>
        <v>0</v>
      </c>
      <c r="N38" s="52">
        <f>IF(OR(ISBLANK('2. Collected Data'!R38),ISBLANK('2. Collected Data'!R138)),"",('2. Collected Data'!R38-'2. Collected Data'!R138))</f>
        <v>0</v>
      </c>
      <c r="O38" s="52">
        <f>IF(OR(ISBLANK('2. Collected Data'!S38),ISBLANK('2. Collected Data'!S138)),"",('2. Collected Data'!S38-'2. Collected Data'!S138))</f>
        <v>0</v>
      </c>
      <c r="P38" s="52">
        <f>IF(OR(ISBLANK('2. Collected Data'!T38),ISBLANK('2. Collected Data'!T138)),"",('2. Collected Data'!T38-'2. Collected Data'!T138))</f>
        <v>0</v>
      </c>
      <c r="Q38" s="52">
        <f>IF(OR(ISBLANK('2. Collected Data'!U38),ISBLANK('2. Collected Data'!U138)),"",('2. Collected Data'!U38-'2. Collected Data'!U138))</f>
        <v>0</v>
      </c>
      <c r="R38" s="52">
        <f>IF(OR(ISBLANK('2. Collected Data'!V38),ISBLANK('2. Collected Data'!V138)),"",('2. Collected Data'!V38-'2. Collected Data'!V138))</f>
        <v>0</v>
      </c>
      <c r="S38" s="52">
        <f>IF(OR(ISBLANK('2. Collected Data'!W38),ISBLANK('2. Collected Data'!W138)),"",('2. Collected Data'!W38-'2. Collected Data'!W138))</f>
        <v>0</v>
      </c>
      <c r="T38" s="52">
        <f>IF(OR(ISBLANK('2. Collected Data'!X38),ISBLANK('2. Collected Data'!X138)),"",('2. Collected Data'!X38-'2. Collected Data'!X138))</f>
        <v>0</v>
      </c>
      <c r="U38" s="52">
        <f>IF(OR(ISBLANK('2. Collected Data'!Y38),ISBLANK('2. Collected Data'!Y138)),"",('2. Collected Data'!Y38-'2. Collected Data'!Y138))</f>
        <v>-300</v>
      </c>
      <c r="V38" s="52">
        <f>IF(OR(ISBLANK('2. Collected Data'!Z38),ISBLANK('2. Collected Data'!Z138)),"",('2. Collected Data'!Z38-'2. Collected Data'!Z138))</f>
        <v>0</v>
      </c>
      <c r="W38" s="89">
        <f>IF(OR(ISBLANK('2. Collected Data'!AA38),ISBLANK('2. Collected Data'!AA138)),"",('2. Collected Data'!AA38-'2. Collected Data'!AA138))</f>
        <v>0</v>
      </c>
      <c r="X38" s="89">
        <f>IF(OR(ISBLANK('2. Collected Data'!AB38),ISBLANK('2. Collected Data'!AB138)),"",('2. Collected Data'!AB38-'2. Collected Data'!AB138))</f>
        <v>0</v>
      </c>
      <c r="Y38" s="89">
        <f>IF(OR(ISBLANK('2. Collected Data'!AC38),ISBLANK('2. Collected Data'!AC138)),"",('2. Collected Data'!AC38-'2. Collected Data'!AC138))</f>
        <v>0</v>
      </c>
      <c r="Z38" s="52">
        <f>IF(OR(ISBLANK('2. Collected Data'!AD38),ISBLANK('2. Collected Data'!AD138)),"",('2. Collected Data'!AD38-'2. Collected Data'!AD138))</f>
        <v>0</v>
      </c>
      <c r="AA38" s="52">
        <f>IF(OR(ISBLANK('2. Collected Data'!AE38),ISBLANK('2. Collected Data'!AE138)),"",('2. Collected Data'!AE38-'2. Collected Data'!AE138))</f>
        <v>0</v>
      </c>
      <c r="AB38" s="52">
        <f>IF(OR(ISBLANK('2. Collected Data'!AF38),ISBLANK('2. Collected Data'!AF138)),"",('2. Collected Data'!AF38-'2. Collected Data'!AF138))</f>
        <v>0</v>
      </c>
      <c r="AC38" s="95">
        <f>IF(OR(ISBLANK('2. Collected Data'!AG38),ISBLANK('2. Collected Data'!AG138)),"",('2. Collected Data'!AG38-'2. Collected Data'!AG138))</f>
        <v>0</v>
      </c>
      <c r="AD38" s="99"/>
      <c r="AE38" s="141">
        <f>IF(OR(ISBLANK('2. Collected Data'!AI38),ISBLANK('2. Collected Data'!AI138)),"",('2. Collected Data'!AI38-'2. Collected Data'!AI138))</f>
        <v>-50100</v>
      </c>
      <c r="AF38" s="52">
        <f>IF(OR(ISBLANK('2. Collected Data'!AJ38),ISBLANK('2. Collected Data'!AJ138)),"",('2. Collected Data'!AJ38-'2. Collected Data'!AJ138))</f>
        <v>-400</v>
      </c>
      <c r="AG38" s="52">
        <f>IF(OR(ISBLANK('2. Collected Data'!AK38),ISBLANK('2. Collected Data'!AK138)),"",('2. Collected Data'!AK38-'2. Collected Data'!AK138))</f>
        <v>0</v>
      </c>
      <c r="AH38" s="52">
        <f>IF(OR(ISBLANK('2. Collected Data'!AL38),ISBLANK('2. Collected Data'!AL138)),"",('2. Collected Data'!AL38-'2. Collected Data'!AL138))</f>
        <v>-13600</v>
      </c>
      <c r="AI38" s="52">
        <f>IF(OR(ISBLANK('2. Collected Data'!AM38),ISBLANK('2. Collected Data'!AM138)),"",('2. Collected Data'!AM38-'2. Collected Data'!AM138))</f>
        <v>0</v>
      </c>
      <c r="AJ38" s="142"/>
      <c r="AK38" s="52">
        <f>IF(OR(ISBLANK('2. Collected Data'!AO38),ISBLANK('2. Collected Data'!AO138)),"",('2. Collected Data'!AO38-'2. Collected Data'!AO138))</f>
        <v>-1733000</v>
      </c>
      <c r="AL38" s="52">
        <f>IF(OR(ISBLANK('2. Collected Data'!AP38),ISBLANK('2. Collected Data'!AP138)),"",('2. Collected Data'!AP38-'2. Collected Data'!AP138))</f>
        <v>70400</v>
      </c>
      <c r="AM38" s="52">
        <f>IF(OR(ISBLANK('2. Collected Data'!AQ38),ISBLANK('2. Collected Data'!AQ138)),"",('2. Collected Data'!AQ38-'2. Collected Data'!AQ138))</f>
        <v>0</v>
      </c>
      <c r="AN38" s="52">
        <f>IF(OR(ISBLANK('2. Collected Data'!AR38),ISBLANK('2. Collected Data'!AR138)),"",('2. Collected Data'!AR38-'2. Collected Data'!AR138))</f>
        <v>0</v>
      </c>
      <c r="AO38" s="52">
        <f>IF(OR(ISBLANK('2. Collected Data'!AS38),ISBLANK('2. Collected Data'!AS138)),"",('2. Collected Data'!AS38-'2. Collected Data'!AS138))</f>
        <v>0</v>
      </c>
      <c r="AP38" s="52">
        <f>IF(OR(ISBLANK('2. Collected Data'!AT38),ISBLANK('2. Collected Data'!AT138)),"",('2. Collected Data'!AT38-'2. Collected Data'!AT138))</f>
        <v>-361000</v>
      </c>
      <c r="AQ38" s="95">
        <f>IF(OR(ISBLANK('2. Collected Data'!AU38),ISBLANK('2. Collected Data'!AU138)),"",('2. Collected Data'!AU38-'2. Collected Data'!AU138))</f>
        <v>0</v>
      </c>
      <c r="AR38" s="99"/>
      <c r="AS38" s="89">
        <f>IF(OR(ISBLANK('2. Collected Data'!AW38),ISBLANK('2. Collected Data'!AW138)),"",('2. Collected Data'!AW38-'2. Collected Data'!AW138))</f>
        <v>-3.9999999999999925E-2</v>
      </c>
      <c r="AT38" s="89">
        <f>IF(OR(ISBLANK('2. Collected Data'!AX38),ISBLANK('2. Collected Data'!AX138)),"",('2. Collected Data'!AX38-'2. Collected Data'!AX138))</f>
        <v>4.0000000000000008E-2</v>
      </c>
      <c r="AU38" s="55"/>
      <c r="AV38" s="102"/>
      <c r="AW38" s="99"/>
      <c r="AX38" s="87">
        <f>IF(OR(ISBLANK('2. Collected Data'!BB38),ISBLANK('2. Collected Data'!BB138)),"",('2. Collected Data'!BB38-'2. Collected Data'!BB138))</f>
        <v>-6.75</v>
      </c>
      <c r="AY38" s="83">
        <f>IF(OR(ISBLANK('2. Collected Data'!BC38),ISBLANK('2. Collected Data'!BC138)),"",('2. Collected Data'!BC38-'2. Collected Data'!BC138))</f>
        <v>-11700000</v>
      </c>
      <c r="AZ38" s="83">
        <f>IF(OR(ISBLANK('2. Collected Data'!BD38),ISBLANK('2. Collected Data'!BD138)),"",('2. Collected Data'!BD38-'2. Collected Data'!BD138))</f>
        <v>-7100000</v>
      </c>
      <c r="BA38" s="83">
        <f>IF(OR(ISBLANK('2. Collected Data'!BE38),ISBLANK('2. Collected Data'!BE138)),"",('2. Collected Data'!BE38-'2. Collected Data'!BE138))</f>
        <v>-6300000</v>
      </c>
      <c r="BB38" s="83">
        <f>IF(OR(ISBLANK('2. Collected Data'!BF38),ISBLANK('2. Collected Data'!BF138)),"",('2. Collected Data'!BF38-'2. Collected Data'!BF138))</f>
        <v>-25000000</v>
      </c>
      <c r="BC38" s="55"/>
      <c r="BD38" s="87">
        <f>IF(OR(ISBLANK('2. Collected Data'!BH38),ISBLANK('2. Collected Data'!BH138)),"",('2. Collected Data'!BH38-'2. Collected Data'!BH138))</f>
        <v>-3.3900000000000006</v>
      </c>
      <c r="BE38" s="150"/>
      <c r="BF38" s="273"/>
    </row>
    <row r="39" spans="1:58" s="237" customFormat="1" ht="11.25" customHeight="1" x14ac:dyDescent="0.15">
      <c r="A39" s="100" t="s">
        <v>142</v>
      </c>
      <c r="B39" s="231"/>
      <c r="C39" s="57">
        <f>IF(OR(ISBLANK('2. Collected Data'!G39),ISBLANK('2. Collected Data'!G139)),"",('2. Collected Data'!G39-'2. Collected Data'!G139))</f>
        <v>0</v>
      </c>
      <c r="D39" s="52">
        <f>IF(OR(ISBLANK('2. Collected Data'!H39),ISBLANK('2. Collected Data'!H139)),"",('2. Collected Data'!H39-'2. Collected Data'!H139))</f>
        <v>0</v>
      </c>
      <c r="E39" s="52">
        <f>IF(OR(ISBLANK('2. Collected Data'!I39),ISBLANK('2. Collected Data'!I139)),"",('2. Collected Data'!I39-'2. Collected Data'!I139))</f>
        <v>5</v>
      </c>
      <c r="F39" s="52">
        <f>IF(OR(ISBLANK('2. Collected Data'!J39),ISBLANK('2. Collected Data'!J139)),"",('2. Collected Data'!J39-'2. Collected Data'!J139))</f>
        <v>-8</v>
      </c>
      <c r="G39" s="52">
        <f>IF(OR(ISBLANK('2. Collected Data'!K39),ISBLANK('2. Collected Data'!K139)),"",('2. Collected Data'!K39-'2. Collected Data'!K139))</f>
        <v>-1</v>
      </c>
      <c r="H39" s="52">
        <f>IF(OR(ISBLANK('2. Collected Data'!L39),ISBLANK('2. Collected Data'!L139)),"",('2. Collected Data'!L39-'2. Collected Data'!L139))</f>
        <v>9</v>
      </c>
      <c r="I39" s="52">
        <f>IF(OR(ISBLANK('2. Collected Data'!M39),ISBLANK('2. Collected Data'!M139)),"",('2. Collected Data'!M39-'2. Collected Data'!M139))</f>
        <v>-5</v>
      </c>
      <c r="J39" s="52">
        <f>IF(OR(ISBLANK('2. Collected Data'!N39),ISBLANK('2. Collected Data'!N139)),"",('2. Collected Data'!N39-'2. Collected Data'!N139))</f>
        <v>1</v>
      </c>
      <c r="K39" s="52">
        <f>IF(OR(ISBLANK('2. Collected Data'!O39),ISBLANK('2. Collected Data'!O139)),"",('2. Collected Data'!O39-'2. Collected Data'!O139))</f>
        <v>5</v>
      </c>
      <c r="L39" s="52">
        <f>IF(OR(ISBLANK('2. Collected Data'!P39),ISBLANK('2. Collected Data'!P139)),"",('2. Collected Data'!P39-'2. Collected Data'!P139))</f>
        <v>0</v>
      </c>
      <c r="M39" s="52">
        <f>IF(OR(ISBLANK('2. Collected Data'!Q39),ISBLANK('2. Collected Data'!Q139)),"",('2. Collected Data'!Q39-'2. Collected Data'!Q139))</f>
        <v>0</v>
      </c>
      <c r="N39" s="52">
        <f>IF(OR(ISBLANK('2. Collected Data'!R39),ISBLANK('2. Collected Data'!R139)),"",('2. Collected Data'!R39-'2. Collected Data'!R139))</f>
        <v>0</v>
      </c>
      <c r="O39" s="52">
        <f>IF(OR(ISBLANK('2. Collected Data'!S39),ISBLANK('2. Collected Data'!S139)),"",('2. Collected Data'!S39-'2. Collected Data'!S139))</f>
        <v>0</v>
      </c>
      <c r="P39" s="52">
        <f>IF(OR(ISBLANK('2. Collected Data'!T39),ISBLANK('2. Collected Data'!T139)),"",('2. Collected Data'!T39-'2. Collected Data'!T139))</f>
        <v>0</v>
      </c>
      <c r="Q39" s="52">
        <f>IF(OR(ISBLANK('2. Collected Data'!U39),ISBLANK('2. Collected Data'!U139)),"",('2. Collected Data'!U39-'2. Collected Data'!U139))</f>
        <v>0</v>
      </c>
      <c r="R39" s="52">
        <f>IF(OR(ISBLANK('2. Collected Data'!V39),ISBLANK('2. Collected Data'!V139)),"",('2. Collected Data'!V39-'2. Collected Data'!V139))</f>
        <v>0</v>
      </c>
      <c r="S39" s="52">
        <f>IF(OR(ISBLANK('2. Collected Data'!W39),ISBLANK('2. Collected Data'!W139)),"",('2. Collected Data'!W39-'2. Collected Data'!W139))</f>
        <v>0</v>
      </c>
      <c r="T39" s="52">
        <f>IF(OR(ISBLANK('2. Collected Data'!X39),ISBLANK('2. Collected Data'!X139)),"",('2. Collected Data'!X39-'2. Collected Data'!X139))</f>
        <v>0</v>
      </c>
      <c r="U39" s="52">
        <f>IF(OR(ISBLANK('2. Collected Data'!Y39),ISBLANK('2. Collected Data'!Y139)),"",('2. Collected Data'!Y39-'2. Collected Data'!Y139))</f>
        <v>1</v>
      </c>
      <c r="V39" s="52">
        <f>IF(OR(ISBLANK('2. Collected Data'!Z39),ISBLANK('2. Collected Data'!Z139)),"",('2. Collected Data'!Z39-'2. Collected Data'!Z139))</f>
        <v>-30</v>
      </c>
      <c r="W39" s="89">
        <f>IF(OR(ISBLANK('2. Collected Data'!AA39),ISBLANK('2. Collected Data'!AA139)),"",('2. Collected Data'!AA39-'2. Collected Data'!AA139))</f>
        <v>0</v>
      </c>
      <c r="X39" s="89">
        <f>IF(OR(ISBLANK('2. Collected Data'!AB39),ISBLANK('2. Collected Data'!AB139)),"",('2. Collected Data'!AB39-'2. Collected Data'!AB139))</f>
        <v>0</v>
      </c>
      <c r="Y39" s="89">
        <f>IF(OR(ISBLANK('2. Collected Data'!AC39),ISBLANK('2. Collected Data'!AC139)),"",('2. Collected Data'!AC39-'2. Collected Data'!AC139))</f>
        <v>0</v>
      </c>
      <c r="Z39" s="52">
        <f>IF(OR(ISBLANK('2. Collected Data'!AD39),ISBLANK('2. Collected Data'!AD139)),"",('2. Collected Data'!AD39-'2. Collected Data'!AD139))</f>
        <v>0</v>
      </c>
      <c r="AA39" s="52">
        <f>IF(OR(ISBLANK('2. Collected Data'!AE39),ISBLANK('2. Collected Data'!AE139)),"",('2. Collected Data'!AE39-'2. Collected Data'!AE139))</f>
        <v>0</v>
      </c>
      <c r="AB39" s="52">
        <f>IF(OR(ISBLANK('2. Collected Data'!AF39),ISBLANK('2. Collected Data'!AF139)),"",('2. Collected Data'!AF39-'2. Collected Data'!AF139))</f>
        <v>0</v>
      </c>
      <c r="AC39" s="95">
        <f>IF(OR(ISBLANK('2. Collected Data'!AG39),ISBLANK('2. Collected Data'!AG139)),"",('2. Collected Data'!AG39-'2. Collected Data'!AG139))</f>
        <v>0</v>
      </c>
      <c r="AD39" s="99"/>
      <c r="AE39" s="141">
        <f>IF(OR(ISBLANK('2. Collected Data'!AI39),ISBLANK('2. Collected Data'!AI139)),"",('2. Collected Data'!AI39-'2. Collected Data'!AI139))</f>
        <v>608</v>
      </c>
      <c r="AF39" s="52">
        <f>IF(OR(ISBLANK('2. Collected Data'!AJ39),ISBLANK('2. Collected Data'!AJ139)),"",('2. Collected Data'!AJ39-'2. Collected Data'!AJ139))</f>
        <v>0</v>
      </c>
      <c r="AG39" s="52">
        <f>IF(OR(ISBLANK('2. Collected Data'!AK39),ISBLANK('2. Collected Data'!AK139)),"",('2. Collected Data'!AK39-'2. Collected Data'!AK139))</f>
        <v>0</v>
      </c>
      <c r="AH39" s="52">
        <f>IF(OR(ISBLANK('2. Collected Data'!AL39),ISBLANK('2. Collected Data'!AL139)),"",('2. Collected Data'!AL39-'2. Collected Data'!AL139))</f>
        <v>47435</v>
      </c>
      <c r="AI39" s="52" t="str">
        <f>IF(OR(ISBLANK('2. Collected Data'!AM39),ISBLANK('2. Collected Data'!AM139)),"",('2. Collected Data'!AM39-'2. Collected Data'!AM139))</f>
        <v/>
      </c>
      <c r="AJ39" s="142"/>
      <c r="AK39" s="52">
        <f>IF(OR(ISBLANK('2. Collected Data'!AO39),ISBLANK('2. Collected Data'!AO139)),"",('2. Collected Data'!AO39-'2. Collected Data'!AO139))</f>
        <v>1304385</v>
      </c>
      <c r="AL39" s="52">
        <f>IF(OR(ISBLANK('2. Collected Data'!AP39),ISBLANK('2. Collected Data'!AP139)),"",('2. Collected Data'!AP39-'2. Collected Data'!AP139))</f>
        <v>0</v>
      </c>
      <c r="AM39" s="52">
        <f>IF(OR(ISBLANK('2. Collected Data'!AQ39),ISBLANK('2. Collected Data'!AQ139)),"",('2. Collected Data'!AQ39-'2. Collected Data'!AQ139))</f>
        <v>422712</v>
      </c>
      <c r="AN39" s="52">
        <f>IF(OR(ISBLANK('2. Collected Data'!AR39),ISBLANK('2. Collected Data'!AR139)),"",('2. Collected Data'!AR39-'2. Collected Data'!AR139))</f>
        <v>0</v>
      </c>
      <c r="AO39" s="52">
        <f>IF(OR(ISBLANK('2. Collected Data'!AS39),ISBLANK('2. Collected Data'!AS139)),"",('2. Collected Data'!AS39-'2. Collected Data'!AS139))</f>
        <v>0</v>
      </c>
      <c r="AP39" s="52">
        <f>IF(OR(ISBLANK('2. Collected Data'!AT39),ISBLANK('2. Collected Data'!AT139)),"",('2. Collected Data'!AT39-'2. Collected Data'!AT139))</f>
        <v>0</v>
      </c>
      <c r="AQ39" s="95">
        <f>IF(OR(ISBLANK('2. Collected Data'!AU39),ISBLANK('2. Collected Data'!AU139)),"",('2. Collected Data'!AU39-'2. Collected Data'!AU139))</f>
        <v>0</v>
      </c>
      <c r="AR39" s="99"/>
      <c r="AS39" s="89">
        <f>IF(OR(ISBLANK('2. Collected Data'!AW39),ISBLANK('2. Collected Data'!AW139)),"",('2. Collected Data'!AW39-'2. Collected Data'!AW139))</f>
        <v>-9.9999999999999978E-2</v>
      </c>
      <c r="AT39" s="89">
        <f>IF(OR(ISBLANK('2. Collected Data'!AX39),ISBLANK('2. Collected Data'!AX139)),"",('2. Collected Data'!AX39-'2. Collected Data'!AX139))</f>
        <v>0.10000000000000003</v>
      </c>
      <c r="AU39" s="55"/>
      <c r="AV39" s="102"/>
      <c r="AW39" s="99"/>
      <c r="AX39" s="87">
        <f>IF(OR(ISBLANK('2. Collected Data'!BB39),ISBLANK('2. Collected Data'!BB139)),"",('2. Collected Data'!BB39-'2. Collected Data'!BB139))</f>
        <v>-2</v>
      </c>
      <c r="AY39" s="83">
        <f>IF(OR(ISBLANK('2. Collected Data'!BC39),ISBLANK('2. Collected Data'!BC139)),"",('2. Collected Data'!BC39-'2. Collected Data'!BC139))</f>
        <v>109937</v>
      </c>
      <c r="AZ39" s="83">
        <f>IF(OR(ISBLANK('2. Collected Data'!BD39),ISBLANK('2. Collected Data'!BD139)),"",('2. Collected Data'!BD39-'2. Collected Data'!BD139))</f>
        <v>138521</v>
      </c>
      <c r="BA39" s="83">
        <f>IF(OR(ISBLANK('2. Collected Data'!BE39),ISBLANK('2. Collected Data'!BE139)),"",('2. Collected Data'!BE39-'2. Collected Data'!BE139))</f>
        <v>217490</v>
      </c>
      <c r="BB39" s="83">
        <f>IF(OR(ISBLANK('2. Collected Data'!BF39),ISBLANK('2. Collected Data'!BF139)),"",('2. Collected Data'!BF39-'2. Collected Data'!BF139))</f>
        <v>910092</v>
      </c>
      <c r="BC39" s="55"/>
      <c r="BD39" s="87">
        <f>IF(OR(ISBLANK('2. Collected Data'!BH39),ISBLANK('2. Collected Data'!BH139)),"",('2. Collected Data'!BH39-'2. Collected Data'!BH139))</f>
        <v>-1</v>
      </c>
      <c r="BE39" s="150"/>
      <c r="BF39" s="273"/>
    </row>
    <row r="40" spans="1:58" s="237" customFormat="1" ht="11.25" customHeight="1" x14ac:dyDescent="0.15">
      <c r="A40" s="100" t="s">
        <v>64</v>
      </c>
      <c r="B40" s="231"/>
      <c r="C40" s="57">
        <f>IF(OR(ISBLANK('2. Collected Data'!G40),ISBLANK('2. Collected Data'!G140)),"",('2. Collected Data'!G40-'2. Collected Data'!G140))</f>
        <v>-832</v>
      </c>
      <c r="D40" s="52">
        <f>IF(OR(ISBLANK('2. Collected Data'!H40),ISBLANK('2. Collected Data'!H140)),"",('2. Collected Data'!H40-'2. Collected Data'!H140))</f>
        <v>-55</v>
      </c>
      <c r="E40" s="52">
        <f>IF(OR(ISBLANK('2. Collected Data'!I40),ISBLANK('2. Collected Data'!I140)),"",('2. Collected Data'!I40-'2. Collected Data'!I140))</f>
        <v>9</v>
      </c>
      <c r="F40" s="52">
        <f>IF(OR(ISBLANK('2. Collected Data'!J40),ISBLANK('2. Collected Data'!J140)),"",('2. Collected Data'!J40-'2. Collected Data'!J140))</f>
        <v>-2</v>
      </c>
      <c r="G40" s="52">
        <f>IF(OR(ISBLANK('2. Collected Data'!K40),ISBLANK('2. Collected Data'!K140)),"",('2. Collected Data'!K40-'2. Collected Data'!K140))</f>
        <v>0</v>
      </c>
      <c r="H40" s="52">
        <f>IF(OR(ISBLANK('2. Collected Data'!L40),ISBLANK('2. Collected Data'!L140)),"",('2. Collected Data'!L40-'2. Collected Data'!L140))</f>
        <v>0</v>
      </c>
      <c r="I40" s="52">
        <f>IF(OR(ISBLANK('2. Collected Data'!M40),ISBLANK('2. Collected Data'!M140)),"",('2. Collected Data'!M40-'2. Collected Data'!M140))</f>
        <v>13</v>
      </c>
      <c r="J40" s="52">
        <f>IF(OR(ISBLANK('2. Collected Data'!N40),ISBLANK('2. Collected Data'!N140)),"",('2. Collected Data'!N40-'2. Collected Data'!N140))</f>
        <v>0</v>
      </c>
      <c r="K40" s="52">
        <f>IF(OR(ISBLANK('2. Collected Data'!O40),ISBLANK('2. Collected Data'!O140)),"",('2. Collected Data'!O40-'2. Collected Data'!O140))</f>
        <v>11</v>
      </c>
      <c r="L40" s="52" t="str">
        <f>IF(OR(ISBLANK('2. Collected Data'!P40),ISBLANK('2. Collected Data'!P140)),"",('2. Collected Data'!P40-'2. Collected Data'!P140))</f>
        <v/>
      </c>
      <c r="M40" s="52" t="str">
        <f>IF(OR(ISBLANK('2. Collected Data'!Q40),ISBLANK('2. Collected Data'!Q140)),"",('2. Collected Data'!Q40-'2. Collected Data'!Q140))</f>
        <v/>
      </c>
      <c r="N40" s="52" t="str">
        <f>IF(OR(ISBLANK('2. Collected Data'!R40),ISBLANK('2. Collected Data'!R140)),"",('2. Collected Data'!R40-'2. Collected Data'!R140))</f>
        <v/>
      </c>
      <c r="O40" s="52" t="str">
        <f>IF(OR(ISBLANK('2. Collected Data'!S40),ISBLANK('2. Collected Data'!S140)),"",('2. Collected Data'!S40-'2. Collected Data'!S140))</f>
        <v/>
      </c>
      <c r="P40" s="52" t="str">
        <f>IF(OR(ISBLANK('2. Collected Data'!T40),ISBLANK('2. Collected Data'!T140)),"",('2. Collected Data'!T40-'2. Collected Data'!T140))</f>
        <v/>
      </c>
      <c r="Q40" s="52" t="str">
        <f>IF(OR(ISBLANK('2. Collected Data'!U40),ISBLANK('2. Collected Data'!U140)),"",('2. Collected Data'!U40-'2. Collected Data'!U140))</f>
        <v/>
      </c>
      <c r="R40" s="52" t="str">
        <f>IF(OR(ISBLANK('2. Collected Data'!V40),ISBLANK('2. Collected Data'!V140)),"",('2. Collected Data'!V40-'2. Collected Data'!V140))</f>
        <v/>
      </c>
      <c r="S40" s="52" t="str">
        <f>IF(OR(ISBLANK('2. Collected Data'!W40),ISBLANK('2. Collected Data'!W140)),"",('2. Collected Data'!W40-'2. Collected Data'!W140))</f>
        <v/>
      </c>
      <c r="T40" s="52" t="str">
        <f>IF(OR(ISBLANK('2. Collected Data'!X40),ISBLANK('2. Collected Data'!X140)),"",('2. Collected Data'!X40-'2. Collected Data'!X140))</f>
        <v/>
      </c>
      <c r="U40" s="52">
        <f>IF(OR(ISBLANK('2. Collected Data'!Y40),ISBLANK('2. Collected Data'!Y140)),"",('2. Collected Data'!Y40-'2. Collected Data'!Y140))</f>
        <v>39</v>
      </c>
      <c r="V40" s="52" t="str">
        <f>IF(OR(ISBLANK('2. Collected Data'!Z40),ISBLANK('2. Collected Data'!Z140)),"",('2. Collected Data'!Z40-'2. Collected Data'!Z140))</f>
        <v/>
      </c>
      <c r="W40" s="89">
        <f>IF(OR(ISBLANK('2. Collected Data'!AA40),ISBLANK('2. Collected Data'!AA140)),"",('2. Collected Data'!AA40-'2. Collected Data'!AA140))</f>
        <v>0</v>
      </c>
      <c r="X40" s="89">
        <f>IF(OR(ISBLANK('2. Collected Data'!AB40),ISBLANK('2. Collected Data'!AB140)),"",('2. Collected Data'!AB40-'2. Collected Data'!AB140))</f>
        <v>0</v>
      </c>
      <c r="Y40" s="89">
        <f>IF(OR(ISBLANK('2. Collected Data'!AC40),ISBLANK('2. Collected Data'!AC140)),"",('2. Collected Data'!AC40-'2. Collected Data'!AC140))</f>
        <v>0</v>
      </c>
      <c r="Z40" s="52">
        <f>IF(OR(ISBLANK('2. Collected Data'!AD40),ISBLANK('2. Collected Data'!AD140)),"",('2. Collected Data'!AD40-'2. Collected Data'!AD140))</f>
        <v>-3</v>
      </c>
      <c r="AA40" s="52">
        <f>IF(OR(ISBLANK('2. Collected Data'!AE40),ISBLANK('2. Collected Data'!AE140)),"",('2. Collected Data'!AE40-'2. Collected Data'!AE140))</f>
        <v>8000</v>
      </c>
      <c r="AB40" s="52">
        <f>IF(OR(ISBLANK('2. Collected Data'!AF40),ISBLANK('2. Collected Data'!AF140)),"",('2. Collected Data'!AF40-'2. Collected Data'!AF140))</f>
        <v>8</v>
      </c>
      <c r="AC40" s="95">
        <f>IF(OR(ISBLANK('2. Collected Data'!AG40),ISBLANK('2. Collected Data'!AG140)),"",('2. Collected Data'!AG40-'2. Collected Data'!AG140))</f>
        <v>0</v>
      </c>
      <c r="AD40" s="99"/>
      <c r="AE40" s="141" t="str">
        <f>IF(OR(ISBLANK('2. Collected Data'!AI40),ISBLANK('2. Collected Data'!AI140)),"",('2. Collected Data'!AI40-'2. Collected Data'!AI140))</f>
        <v/>
      </c>
      <c r="AF40" s="52" t="str">
        <f>IF(OR(ISBLANK('2. Collected Data'!AJ40),ISBLANK('2. Collected Data'!AJ140)),"",('2. Collected Data'!AJ40-'2. Collected Data'!AJ140))</f>
        <v/>
      </c>
      <c r="AG40" s="52" t="str">
        <f>IF(OR(ISBLANK('2. Collected Data'!AK40),ISBLANK('2. Collected Data'!AK140)),"",('2. Collected Data'!AK40-'2. Collected Data'!AK140))</f>
        <v/>
      </c>
      <c r="AH40" s="52" t="str">
        <f>IF(OR(ISBLANK('2. Collected Data'!AL40),ISBLANK('2. Collected Data'!AL140)),"",('2. Collected Data'!AL40-'2. Collected Data'!AL140))</f>
        <v/>
      </c>
      <c r="AI40" s="52" t="str">
        <f>IF(OR(ISBLANK('2. Collected Data'!AM40),ISBLANK('2. Collected Data'!AM140)),"",('2. Collected Data'!AM40-'2. Collected Data'!AM140))</f>
        <v/>
      </c>
      <c r="AJ40" s="142"/>
      <c r="AK40" s="52" t="str">
        <f>IF(OR(ISBLANK('2. Collected Data'!AO40),ISBLANK('2. Collected Data'!AO140)),"",('2. Collected Data'!AO40-'2. Collected Data'!AO140))</f>
        <v/>
      </c>
      <c r="AL40" s="52" t="str">
        <f>IF(OR(ISBLANK('2. Collected Data'!AP40),ISBLANK('2. Collected Data'!AP140)),"",('2. Collected Data'!AP40-'2. Collected Data'!AP140))</f>
        <v/>
      </c>
      <c r="AM40" s="52" t="str">
        <f>IF(OR(ISBLANK('2. Collected Data'!AQ40),ISBLANK('2. Collected Data'!AQ140)),"",('2. Collected Data'!AQ40-'2. Collected Data'!AQ140))</f>
        <v/>
      </c>
      <c r="AN40" s="52" t="str">
        <f>IF(OR(ISBLANK('2. Collected Data'!AR40),ISBLANK('2. Collected Data'!AR140)),"",('2. Collected Data'!AR40-'2. Collected Data'!AR140))</f>
        <v/>
      </c>
      <c r="AO40" s="52" t="str">
        <f>IF(OR(ISBLANK('2. Collected Data'!AS40),ISBLANK('2. Collected Data'!AS140)),"",('2. Collected Data'!AS40-'2. Collected Data'!AS140))</f>
        <v/>
      </c>
      <c r="AP40" s="52" t="str">
        <f>IF(OR(ISBLANK('2. Collected Data'!AT40),ISBLANK('2. Collected Data'!AT140)),"",('2. Collected Data'!AT40-'2. Collected Data'!AT140))</f>
        <v/>
      </c>
      <c r="AQ40" s="95" t="str">
        <f>IF(OR(ISBLANK('2. Collected Data'!AU40),ISBLANK('2. Collected Data'!AU140)),"",('2. Collected Data'!AU40-'2. Collected Data'!AU140))</f>
        <v/>
      </c>
      <c r="AR40" s="99"/>
      <c r="AS40" s="89">
        <f>IF(OR(ISBLANK('2. Collected Data'!AW40),ISBLANK('2. Collected Data'!AW140)),"",('2. Collected Data'!AW40-'2. Collected Data'!AW140))</f>
        <v>-9.9999999999999978E-2</v>
      </c>
      <c r="AT40" s="89">
        <f>IF(OR(ISBLANK('2. Collected Data'!AX40),ISBLANK('2. Collected Data'!AX140)),"",('2. Collected Data'!AX40-'2. Collected Data'!AX140))</f>
        <v>0.10000000000000003</v>
      </c>
      <c r="AU40" s="55"/>
      <c r="AV40" s="102"/>
      <c r="AW40" s="99"/>
      <c r="AX40" s="87">
        <f>IF(OR(ISBLANK('2. Collected Data'!BB40),ISBLANK('2. Collected Data'!BB140)),"",('2. Collected Data'!BB40-'2. Collected Data'!BB140))</f>
        <v>9.0300000000000011</v>
      </c>
      <c r="AY40" s="83">
        <f>IF(OR(ISBLANK('2. Collected Data'!BC40),ISBLANK('2. Collected Data'!BC140)),"",('2. Collected Data'!BC40-'2. Collected Data'!BC140))</f>
        <v>1156686</v>
      </c>
      <c r="AZ40" s="83">
        <f>IF(OR(ISBLANK('2. Collected Data'!BD40),ISBLANK('2. Collected Data'!BD140)),"",('2. Collected Data'!BD40-'2. Collected Data'!BD140))</f>
        <v>2595981</v>
      </c>
      <c r="BA40" s="83">
        <f>IF(OR(ISBLANK('2. Collected Data'!BE40),ISBLANK('2. Collected Data'!BE140)),"",('2. Collected Data'!BE40-'2. Collected Data'!BE140))</f>
        <v>-6230851</v>
      </c>
      <c r="BB40" s="83">
        <f>IF(OR(ISBLANK('2. Collected Data'!BF40),ISBLANK('2. Collected Data'!BF140)),"",('2. Collected Data'!BF40-'2. Collected Data'!BF140))</f>
        <v>9427369</v>
      </c>
      <c r="BC40" s="55"/>
      <c r="BD40" s="87">
        <f>IF(OR(ISBLANK('2. Collected Data'!BH40),ISBLANK('2. Collected Data'!BH140)),"",('2. Collected Data'!BH40-'2. Collected Data'!BH140))</f>
        <v>4.2100000000000009</v>
      </c>
      <c r="BE40" s="150"/>
      <c r="BF40" s="273"/>
    </row>
    <row r="41" spans="1:58" s="56" customFormat="1" ht="11.25" customHeight="1" x14ac:dyDescent="0.15">
      <c r="A41" s="100" t="s">
        <v>157</v>
      </c>
      <c r="B41" s="231"/>
      <c r="C41" s="57" t="str">
        <f>IF(OR(ISBLANK('2. Collected Data'!G41),ISBLANK('2. Collected Data'!G141)),"",('2. Collected Data'!G41-'2. Collected Data'!G141))</f>
        <v/>
      </c>
      <c r="D41" s="52" t="str">
        <f>IF(OR(ISBLANK('2. Collected Data'!H41),ISBLANK('2. Collected Data'!H141)),"",('2. Collected Data'!H41-'2. Collected Data'!H141))</f>
        <v/>
      </c>
      <c r="E41" s="52" t="str">
        <f>IF(OR(ISBLANK('2. Collected Data'!I41),ISBLANK('2. Collected Data'!I141)),"",('2. Collected Data'!I41-'2. Collected Data'!I141))</f>
        <v/>
      </c>
      <c r="F41" s="52" t="str">
        <f>IF(OR(ISBLANK('2. Collected Data'!J41),ISBLANK('2. Collected Data'!J141)),"",('2. Collected Data'!J41-'2. Collected Data'!J141))</f>
        <v/>
      </c>
      <c r="G41" s="52" t="str">
        <f>IF(OR(ISBLANK('2. Collected Data'!K41),ISBLANK('2. Collected Data'!K141)),"",('2. Collected Data'!K41-'2. Collected Data'!K141))</f>
        <v/>
      </c>
      <c r="H41" s="52" t="str">
        <f>IF(OR(ISBLANK('2. Collected Data'!L41),ISBLANK('2. Collected Data'!L141)),"",('2. Collected Data'!L41-'2. Collected Data'!L141))</f>
        <v/>
      </c>
      <c r="I41" s="52" t="str">
        <f>IF(OR(ISBLANK('2. Collected Data'!M41),ISBLANK('2. Collected Data'!M141)),"",('2. Collected Data'!M41-'2. Collected Data'!M141))</f>
        <v/>
      </c>
      <c r="J41" s="52" t="str">
        <f>IF(OR(ISBLANK('2. Collected Data'!N41),ISBLANK('2. Collected Data'!N141)),"",('2. Collected Data'!N41-'2. Collected Data'!N141))</f>
        <v/>
      </c>
      <c r="K41" s="52" t="str">
        <f>IF(OR(ISBLANK('2. Collected Data'!O41),ISBLANK('2. Collected Data'!O141)),"",('2. Collected Data'!O41-'2. Collected Data'!O141))</f>
        <v/>
      </c>
      <c r="L41" s="52" t="str">
        <f>IF(OR(ISBLANK('2. Collected Data'!P41),ISBLANK('2. Collected Data'!P141)),"",('2. Collected Data'!P41-'2. Collected Data'!P141))</f>
        <v/>
      </c>
      <c r="M41" s="52" t="str">
        <f>IF(OR(ISBLANK('2. Collected Data'!Q41),ISBLANK('2. Collected Data'!Q141)),"",('2. Collected Data'!Q41-'2. Collected Data'!Q141))</f>
        <v/>
      </c>
      <c r="N41" s="52" t="str">
        <f>IF(OR(ISBLANK('2. Collected Data'!R41),ISBLANK('2. Collected Data'!R141)),"",('2. Collected Data'!R41-'2. Collected Data'!R141))</f>
        <v/>
      </c>
      <c r="O41" s="52" t="str">
        <f>IF(OR(ISBLANK('2. Collected Data'!S41),ISBLANK('2. Collected Data'!S141)),"",('2. Collected Data'!S41-'2. Collected Data'!S141))</f>
        <v/>
      </c>
      <c r="P41" s="52" t="str">
        <f>IF(OR(ISBLANK('2. Collected Data'!T41),ISBLANK('2. Collected Data'!T141)),"",('2. Collected Data'!T41-'2. Collected Data'!T141))</f>
        <v/>
      </c>
      <c r="Q41" s="52" t="str">
        <f>IF(OR(ISBLANK('2. Collected Data'!U41),ISBLANK('2. Collected Data'!U141)),"",('2. Collected Data'!U41-'2. Collected Data'!U141))</f>
        <v/>
      </c>
      <c r="R41" s="52" t="str">
        <f>IF(OR(ISBLANK('2. Collected Data'!V41),ISBLANK('2. Collected Data'!V141)),"",('2. Collected Data'!V41-'2. Collected Data'!V141))</f>
        <v/>
      </c>
      <c r="S41" s="52" t="str">
        <f>IF(OR(ISBLANK('2. Collected Data'!W41),ISBLANK('2. Collected Data'!W141)),"",('2. Collected Data'!W41-'2. Collected Data'!W141))</f>
        <v/>
      </c>
      <c r="T41" s="52" t="str">
        <f>IF(OR(ISBLANK('2. Collected Data'!X41),ISBLANK('2. Collected Data'!X141)),"",('2. Collected Data'!X41-'2. Collected Data'!X141))</f>
        <v/>
      </c>
      <c r="U41" s="52" t="str">
        <f>IF(OR(ISBLANK('2. Collected Data'!Y41),ISBLANK('2. Collected Data'!Y141)),"",('2. Collected Data'!Y41-'2. Collected Data'!Y141))</f>
        <v/>
      </c>
      <c r="V41" s="52" t="str">
        <f>IF(OR(ISBLANK('2. Collected Data'!Z41),ISBLANK('2. Collected Data'!Z141)),"",('2. Collected Data'!Z41-'2. Collected Data'!Z141))</f>
        <v/>
      </c>
      <c r="W41" s="89" t="str">
        <f>IF(OR(ISBLANK('2. Collected Data'!AA41),ISBLANK('2. Collected Data'!AA141)),"",('2. Collected Data'!AA41-'2. Collected Data'!AA141))</f>
        <v/>
      </c>
      <c r="X41" s="89" t="str">
        <f>IF(OR(ISBLANK('2. Collected Data'!AB41),ISBLANK('2. Collected Data'!AB141)),"",('2. Collected Data'!AB41-'2. Collected Data'!AB141))</f>
        <v/>
      </c>
      <c r="Y41" s="89" t="str">
        <f>IF(OR(ISBLANK('2. Collected Data'!AC41),ISBLANK('2. Collected Data'!AC141)),"",('2. Collected Data'!AC41-'2. Collected Data'!AC141))</f>
        <v/>
      </c>
      <c r="Z41" s="52" t="str">
        <f>IF(OR(ISBLANK('2. Collected Data'!AD41),ISBLANK('2. Collected Data'!AD141)),"",('2. Collected Data'!AD41-'2. Collected Data'!AD141))</f>
        <v/>
      </c>
      <c r="AA41" s="52" t="str">
        <f>IF(OR(ISBLANK('2. Collected Data'!AE41),ISBLANK('2. Collected Data'!AE141)),"",('2. Collected Data'!AE41-'2. Collected Data'!AE141))</f>
        <v/>
      </c>
      <c r="AB41" s="52" t="str">
        <f>IF(OR(ISBLANK('2. Collected Data'!AF41),ISBLANK('2. Collected Data'!AF141)),"",('2. Collected Data'!AF41-'2. Collected Data'!AF141))</f>
        <v/>
      </c>
      <c r="AC41" s="95" t="str">
        <f>IF(OR(ISBLANK('2. Collected Data'!AG41),ISBLANK('2. Collected Data'!AG141)),"",('2. Collected Data'!AG41-'2. Collected Data'!AG141))</f>
        <v/>
      </c>
      <c r="AD41" s="99"/>
      <c r="AE41" s="141" t="str">
        <f>IF(OR(ISBLANK('2. Collected Data'!AI41),ISBLANK('2. Collected Data'!AI141)),"",('2. Collected Data'!AI41-'2. Collected Data'!AI141))</f>
        <v/>
      </c>
      <c r="AF41" s="52" t="str">
        <f>IF(OR(ISBLANK('2. Collected Data'!AJ41),ISBLANK('2. Collected Data'!AJ141)),"",('2. Collected Data'!AJ41-'2. Collected Data'!AJ141))</f>
        <v/>
      </c>
      <c r="AG41" s="52" t="str">
        <f>IF(OR(ISBLANK('2. Collected Data'!AK41),ISBLANK('2. Collected Data'!AK141)),"",('2. Collected Data'!AK41-'2. Collected Data'!AK141))</f>
        <v/>
      </c>
      <c r="AH41" s="52" t="str">
        <f>IF(OR(ISBLANK('2. Collected Data'!AL41),ISBLANK('2. Collected Data'!AL141)),"",('2. Collected Data'!AL41-'2. Collected Data'!AL141))</f>
        <v/>
      </c>
      <c r="AI41" s="52" t="str">
        <f>IF(OR(ISBLANK('2. Collected Data'!AM41),ISBLANK('2. Collected Data'!AM141)),"",('2. Collected Data'!AM41-'2. Collected Data'!AM141))</f>
        <v/>
      </c>
      <c r="AJ41" s="142"/>
      <c r="AK41" s="52" t="str">
        <f>IF(OR(ISBLANK('2. Collected Data'!AO41),ISBLANK('2. Collected Data'!AO141)),"",('2. Collected Data'!AO41-'2. Collected Data'!AO141))</f>
        <v/>
      </c>
      <c r="AL41" s="52" t="str">
        <f>IF(OR(ISBLANK('2. Collected Data'!AP41),ISBLANK('2. Collected Data'!AP141)),"",('2. Collected Data'!AP41-'2. Collected Data'!AP141))</f>
        <v/>
      </c>
      <c r="AM41" s="52" t="str">
        <f>IF(OR(ISBLANK('2. Collected Data'!AQ41),ISBLANK('2. Collected Data'!AQ141)),"",('2. Collected Data'!AQ41-'2. Collected Data'!AQ141))</f>
        <v/>
      </c>
      <c r="AN41" s="52" t="str">
        <f>IF(OR(ISBLANK('2. Collected Data'!AR41),ISBLANK('2. Collected Data'!AR141)),"",('2. Collected Data'!AR41-'2. Collected Data'!AR141))</f>
        <v/>
      </c>
      <c r="AO41" s="52" t="str">
        <f>IF(OR(ISBLANK('2. Collected Data'!AS41),ISBLANK('2. Collected Data'!AS141)),"",('2. Collected Data'!AS41-'2. Collected Data'!AS141))</f>
        <v/>
      </c>
      <c r="AP41" s="52" t="str">
        <f>IF(OR(ISBLANK('2. Collected Data'!AT41),ISBLANK('2. Collected Data'!AT141)),"",('2. Collected Data'!AT41-'2. Collected Data'!AT141))</f>
        <v/>
      </c>
      <c r="AQ41" s="95" t="str">
        <f>IF(OR(ISBLANK('2. Collected Data'!AU41),ISBLANK('2. Collected Data'!AU141)),"",('2. Collected Data'!AU41-'2. Collected Data'!AU141))</f>
        <v/>
      </c>
      <c r="AR41" s="99"/>
      <c r="AS41" s="89" t="str">
        <f>IF(OR(ISBLANK('2. Collected Data'!AW41),ISBLANK('2. Collected Data'!AW141)),"",('2. Collected Data'!AW41-'2. Collected Data'!AW141))</f>
        <v/>
      </c>
      <c r="AT41" s="89" t="str">
        <f>IF(OR(ISBLANK('2. Collected Data'!AX41),ISBLANK('2. Collected Data'!AX141)),"",('2. Collected Data'!AX41-'2. Collected Data'!AX141))</f>
        <v/>
      </c>
      <c r="AU41" s="55"/>
      <c r="AV41" s="102"/>
      <c r="AW41" s="99"/>
      <c r="AX41" s="87" t="str">
        <f>IF(OR(ISBLANK('2. Collected Data'!BB41),ISBLANK('2. Collected Data'!BB141)),"",('2. Collected Data'!BB41-'2. Collected Data'!BB141))</f>
        <v/>
      </c>
      <c r="AY41" s="83" t="str">
        <f>IF(OR(ISBLANK('2. Collected Data'!BC41),ISBLANK('2. Collected Data'!BC141)),"",('2. Collected Data'!BC41-'2. Collected Data'!BC141))</f>
        <v/>
      </c>
      <c r="AZ41" s="83" t="str">
        <f>IF(OR(ISBLANK('2. Collected Data'!BD41),ISBLANK('2. Collected Data'!BD141)),"",('2. Collected Data'!BD41-'2. Collected Data'!BD141))</f>
        <v/>
      </c>
      <c r="BA41" s="83" t="str">
        <f>IF(OR(ISBLANK('2. Collected Data'!BE41),ISBLANK('2. Collected Data'!BE141)),"",('2. Collected Data'!BE41-'2. Collected Data'!BE141))</f>
        <v/>
      </c>
      <c r="BB41" s="83" t="str">
        <f>IF(OR(ISBLANK('2. Collected Data'!BF41),ISBLANK('2. Collected Data'!BF141)),"",('2. Collected Data'!BF41-'2. Collected Data'!BF141))</f>
        <v/>
      </c>
      <c r="BC41" s="55"/>
      <c r="BD41" s="87" t="str">
        <f>IF(OR(ISBLANK('2. Collected Data'!BH41),ISBLANK('2. Collected Data'!BH141)),"",('2. Collected Data'!BH41-'2. Collected Data'!BH141))</f>
        <v/>
      </c>
      <c r="BE41" s="150"/>
      <c r="BF41" s="273"/>
    </row>
    <row r="42" spans="1:58" s="237" customFormat="1" ht="11.25" customHeight="1" x14ac:dyDescent="0.15">
      <c r="A42" s="100" t="s">
        <v>336</v>
      </c>
      <c r="B42" s="231"/>
      <c r="C42" s="57">
        <f>IF(OR(ISBLANK('2. Collected Data'!G42),ISBLANK('2. Collected Data'!G142)),"",('2. Collected Data'!G42-'2. Collected Data'!G142))</f>
        <v>-30</v>
      </c>
      <c r="D42" s="52">
        <f>IF(OR(ISBLANK('2. Collected Data'!H42),ISBLANK('2. Collected Data'!H142)),"",('2. Collected Data'!H42-'2. Collected Data'!H142))</f>
        <v>0</v>
      </c>
      <c r="E42" s="52">
        <f>IF(OR(ISBLANK('2. Collected Data'!I42),ISBLANK('2. Collected Data'!I142)),"",('2. Collected Data'!I42-'2. Collected Data'!I142))</f>
        <v>0</v>
      </c>
      <c r="F42" s="52">
        <f>IF(OR(ISBLANK('2. Collected Data'!J42),ISBLANK('2. Collected Data'!J142)),"",('2. Collected Data'!J42-'2. Collected Data'!J142))</f>
        <v>0</v>
      </c>
      <c r="G42" s="52">
        <f>IF(OR(ISBLANK('2. Collected Data'!K42),ISBLANK('2. Collected Data'!K142)),"",('2. Collected Data'!K42-'2. Collected Data'!K142))</f>
        <v>0</v>
      </c>
      <c r="H42" s="52">
        <f>IF(OR(ISBLANK('2. Collected Data'!L42),ISBLANK('2. Collected Data'!L142)),"",('2. Collected Data'!L42-'2. Collected Data'!L142))</f>
        <v>0</v>
      </c>
      <c r="I42" s="52">
        <f>IF(OR(ISBLANK('2. Collected Data'!M42),ISBLANK('2. Collected Data'!M142)),"",('2. Collected Data'!M42-'2. Collected Data'!M142))</f>
        <v>0</v>
      </c>
      <c r="J42" s="52">
        <f>IF(OR(ISBLANK('2. Collected Data'!N42),ISBLANK('2. Collected Data'!N142)),"",('2. Collected Data'!N42-'2. Collected Data'!N142))</f>
        <v>0</v>
      </c>
      <c r="K42" s="52">
        <f>IF(OR(ISBLANK('2. Collected Data'!O42),ISBLANK('2. Collected Data'!O142)),"",('2. Collected Data'!O42-'2. Collected Data'!O142))</f>
        <v>0</v>
      </c>
      <c r="L42" s="52" t="str">
        <f>IF(OR(ISBLANK('2. Collected Data'!P42),ISBLANK('2. Collected Data'!P142)),"",('2. Collected Data'!P42-'2. Collected Data'!P142))</f>
        <v/>
      </c>
      <c r="M42" s="52">
        <f>IF(OR(ISBLANK('2. Collected Data'!Q42),ISBLANK('2. Collected Data'!Q142)),"",('2. Collected Data'!Q42-'2. Collected Data'!Q142))</f>
        <v>0</v>
      </c>
      <c r="N42" s="52">
        <f>IF(OR(ISBLANK('2. Collected Data'!R42),ISBLANK('2. Collected Data'!R142)),"",('2. Collected Data'!R42-'2. Collected Data'!R142))</f>
        <v>0</v>
      </c>
      <c r="O42" s="52" t="str">
        <f>IF(OR(ISBLANK('2. Collected Data'!S42),ISBLANK('2. Collected Data'!S142)),"",('2. Collected Data'!S42-'2. Collected Data'!S142))</f>
        <v/>
      </c>
      <c r="P42" s="52" t="str">
        <f>IF(OR(ISBLANK('2. Collected Data'!T42),ISBLANK('2. Collected Data'!T142)),"",('2. Collected Data'!T42-'2. Collected Data'!T142))</f>
        <v/>
      </c>
      <c r="Q42" s="52">
        <f>IF(OR(ISBLANK('2. Collected Data'!U42),ISBLANK('2. Collected Data'!U142)),"",('2. Collected Data'!U42-'2. Collected Data'!U142))</f>
        <v>0</v>
      </c>
      <c r="R42" s="52" t="str">
        <f>IF(OR(ISBLANK('2. Collected Data'!V42),ISBLANK('2. Collected Data'!V142)),"",('2. Collected Data'!V42-'2. Collected Data'!V142))</f>
        <v/>
      </c>
      <c r="S42" s="52" t="str">
        <f>IF(OR(ISBLANK('2. Collected Data'!W42),ISBLANK('2. Collected Data'!W142)),"",('2. Collected Data'!W42-'2. Collected Data'!W142))</f>
        <v/>
      </c>
      <c r="T42" s="52" t="str">
        <f>IF(OR(ISBLANK('2. Collected Data'!X42),ISBLANK('2. Collected Data'!X142)),"",('2. Collected Data'!X42-'2. Collected Data'!X142))</f>
        <v/>
      </c>
      <c r="U42" s="52">
        <f>IF(OR(ISBLANK('2. Collected Data'!Y42),ISBLANK('2. Collected Data'!Y142)),"",('2. Collected Data'!Y42-'2. Collected Data'!Y142))</f>
        <v>0</v>
      </c>
      <c r="V42" s="52" t="str">
        <f>IF(OR(ISBLANK('2. Collected Data'!Z42),ISBLANK('2. Collected Data'!Z142)),"",('2. Collected Data'!Z42-'2. Collected Data'!Z142))</f>
        <v/>
      </c>
      <c r="W42" s="89">
        <f>IF(OR(ISBLANK('2. Collected Data'!AA42),ISBLANK('2. Collected Data'!AA142)),"",('2. Collected Data'!AA42-'2. Collected Data'!AA142))</f>
        <v>0</v>
      </c>
      <c r="X42" s="89">
        <f>IF(OR(ISBLANK('2. Collected Data'!AB42),ISBLANK('2. Collected Data'!AB142)),"",('2. Collected Data'!AB42-'2. Collected Data'!AB142))</f>
        <v>0</v>
      </c>
      <c r="Y42" s="89">
        <f>IF(OR(ISBLANK('2. Collected Data'!AC42),ISBLANK('2. Collected Data'!AC142)),"",('2. Collected Data'!AC42-'2. Collected Data'!AC142))</f>
        <v>0</v>
      </c>
      <c r="Z42" s="52">
        <f>IF(OR(ISBLANK('2. Collected Data'!AD42),ISBLANK('2. Collected Data'!AD142)),"",('2. Collected Data'!AD42-'2. Collected Data'!AD142))</f>
        <v>0</v>
      </c>
      <c r="AA42" s="52">
        <f>IF(OR(ISBLANK('2. Collected Data'!AE42),ISBLANK('2. Collected Data'!AE142)),"",('2. Collected Data'!AE42-'2. Collected Data'!AE142))</f>
        <v>0</v>
      </c>
      <c r="AB42" s="52">
        <f>IF(OR(ISBLANK('2. Collected Data'!AF42),ISBLANK('2. Collected Data'!AF142)),"",('2. Collected Data'!AF42-'2. Collected Data'!AF142))</f>
        <v>0</v>
      </c>
      <c r="AC42" s="95">
        <f>IF(OR(ISBLANK('2. Collected Data'!AG42),ISBLANK('2. Collected Data'!AG142)),"",('2. Collected Data'!AG42-'2. Collected Data'!AG142))</f>
        <v>0</v>
      </c>
      <c r="AD42" s="99"/>
      <c r="AE42" s="143" t="str">
        <f>IF(OR(ISBLANK('2. Collected Data'!AI42),ISBLANK('2. Collected Data'!AI142)),"",('2. Collected Data'!AI42-'2. Collected Data'!AI142))</f>
        <v/>
      </c>
      <c r="AF42" s="52">
        <f>IF(OR(ISBLANK('2. Collected Data'!AJ42),ISBLANK('2. Collected Data'!AJ142)),"",('2. Collected Data'!AJ42-'2. Collected Data'!AJ142))</f>
        <v>-201292.6</v>
      </c>
      <c r="AG42" s="52" t="str">
        <f>IF(OR(ISBLANK('2. Collected Data'!AK42),ISBLANK('2. Collected Data'!AK142)),"",('2. Collected Data'!AK42-'2. Collected Data'!AK142))</f>
        <v/>
      </c>
      <c r="AH42" s="52">
        <f>IF(OR(ISBLANK('2. Collected Data'!AL42),ISBLANK('2. Collected Data'!AL142)),"",('2. Collected Data'!AL42-'2. Collected Data'!AL142))</f>
        <v>-63800.979999999996</v>
      </c>
      <c r="AI42" s="52">
        <f>IF(OR(ISBLANK('2. Collected Data'!AM42),ISBLANK('2. Collected Data'!AM142)),"",('2. Collected Data'!AM42-'2. Collected Data'!AM142))</f>
        <v>23204.66</v>
      </c>
      <c r="AJ42" s="142"/>
      <c r="AK42" s="54" t="e">
        <f>IF(OR(ISBLANK('2. Collected Data'!AO42),ISBLANK('2. Collected Data'!AO142)),"",('2. Collected Data'!AO42-'2. Collected Data'!AO142))</f>
        <v>#VALUE!</v>
      </c>
      <c r="AL42" s="52">
        <f>IF(OR(ISBLANK('2. Collected Data'!AP42),ISBLANK('2. Collected Data'!AP142)),"",('2. Collected Data'!AP42-'2. Collected Data'!AP142))</f>
        <v>-84211</v>
      </c>
      <c r="AM42" s="52">
        <f>IF(OR(ISBLANK('2. Collected Data'!AQ42),ISBLANK('2. Collected Data'!AQ142)),"",('2. Collected Data'!AQ42-'2. Collected Data'!AQ142))</f>
        <v>164849</v>
      </c>
      <c r="AN42" s="52" t="str">
        <f>IF(OR(ISBLANK('2. Collected Data'!AR42),ISBLANK('2. Collected Data'!AR142)),"",('2. Collected Data'!AR42-'2. Collected Data'!AR142))</f>
        <v/>
      </c>
      <c r="AO42" s="52">
        <f>IF(OR(ISBLANK('2. Collected Data'!AS42),ISBLANK('2. Collected Data'!AS142)),"",('2. Collected Data'!AS42-'2. Collected Data'!AS142))</f>
        <v>-163733</v>
      </c>
      <c r="AP42" s="52" t="str">
        <f>IF(OR(ISBLANK('2. Collected Data'!AT42),ISBLANK('2. Collected Data'!AT142)),"",('2. Collected Data'!AT42-'2. Collected Data'!AT142))</f>
        <v/>
      </c>
      <c r="AQ42" s="95" t="str">
        <f>IF(OR(ISBLANK('2. Collected Data'!AU42),ISBLANK('2. Collected Data'!AU142)),"",('2. Collected Data'!AU42-'2. Collected Data'!AU142))</f>
        <v/>
      </c>
      <c r="AR42" s="99"/>
      <c r="AS42" s="89">
        <f>IF(OR(ISBLANK('2. Collected Data'!AW42),ISBLANK('2. Collected Data'!AW142)),"",('2. Collected Data'!AW42-'2. Collected Data'!AW142))</f>
        <v>0.12</v>
      </c>
      <c r="AT42" s="89">
        <f>IF(OR(ISBLANK('2. Collected Data'!AX42),ISBLANK('2. Collected Data'!AX142)),"",('2. Collected Data'!AX42-'2. Collected Data'!AX142))</f>
        <v>-0.12000000000000001</v>
      </c>
      <c r="AU42" s="55"/>
      <c r="AV42" s="102"/>
      <c r="AW42" s="99"/>
      <c r="AX42" s="87">
        <f>IF(OR(ISBLANK('2. Collected Data'!BB42),ISBLANK('2. Collected Data'!BB142)),"",('2. Collected Data'!BB42-'2. Collected Data'!BB142))</f>
        <v>3</v>
      </c>
      <c r="AY42" s="83">
        <f>IF(OR(ISBLANK('2. Collected Data'!BC42),ISBLANK('2. Collected Data'!BC142)),"",('2. Collected Data'!BC42-'2. Collected Data'!BC142))</f>
        <v>-575465.88000000082</v>
      </c>
      <c r="AZ42" s="83">
        <f>IF(OR(ISBLANK('2. Collected Data'!BD42),ISBLANK('2. Collected Data'!BD142)),"",('2. Collected Data'!BD42-'2. Collected Data'!BD142))</f>
        <v>-2219336</v>
      </c>
      <c r="BA42" s="83">
        <f>IF(OR(ISBLANK('2. Collected Data'!BE42),ISBLANK('2. Collected Data'!BE142)),"",('2. Collected Data'!BE42-'2. Collected Data'!BE142))</f>
        <v>-4718622.7799999993</v>
      </c>
      <c r="BB42" s="83">
        <f>IF(OR(ISBLANK('2. Collected Data'!BF42),ISBLANK('2. Collected Data'!BF142)),"",('2. Collected Data'!BF42-'2. Collected Data'!BF142))</f>
        <v>7233414.9800000004</v>
      </c>
      <c r="BC42" s="55"/>
      <c r="BD42" s="87">
        <f>IF(OR(ISBLANK('2. Collected Data'!BH42),ISBLANK('2. Collected Data'!BH142)),"",('2. Collected Data'!BH42-'2. Collected Data'!BH142))</f>
        <v>0.91000000000000369</v>
      </c>
      <c r="BE42" s="150"/>
      <c r="BF42" s="273"/>
    </row>
    <row r="43" spans="1:58" s="56" customFormat="1" ht="11.25" customHeight="1" x14ac:dyDescent="0.15">
      <c r="A43" s="100" t="s">
        <v>158</v>
      </c>
      <c r="B43" s="231"/>
      <c r="C43" s="57" t="str">
        <f>IF(OR(ISBLANK('2. Collected Data'!G43),ISBLANK('2. Collected Data'!G143)),"",('2. Collected Data'!G43-'2. Collected Data'!G143))</f>
        <v/>
      </c>
      <c r="D43" s="52" t="str">
        <f>IF(OR(ISBLANK('2. Collected Data'!H43),ISBLANK('2. Collected Data'!H143)),"",('2. Collected Data'!H43-'2. Collected Data'!H143))</f>
        <v/>
      </c>
      <c r="E43" s="52" t="str">
        <f>IF(OR(ISBLANK('2. Collected Data'!I43),ISBLANK('2. Collected Data'!I143)),"",('2. Collected Data'!I43-'2. Collected Data'!I143))</f>
        <v/>
      </c>
      <c r="F43" s="52" t="str">
        <f>IF(OR(ISBLANK('2. Collected Data'!J43),ISBLANK('2. Collected Data'!J143)),"",('2. Collected Data'!J43-'2. Collected Data'!J143))</f>
        <v/>
      </c>
      <c r="G43" s="52" t="str">
        <f>IF(OR(ISBLANK('2. Collected Data'!K43),ISBLANK('2. Collected Data'!K143)),"",('2. Collected Data'!K43-'2. Collected Data'!K143))</f>
        <v/>
      </c>
      <c r="H43" s="52" t="str">
        <f>IF(OR(ISBLANK('2. Collected Data'!L43),ISBLANK('2. Collected Data'!L143)),"",('2. Collected Data'!L43-'2. Collected Data'!L143))</f>
        <v/>
      </c>
      <c r="I43" s="52" t="str">
        <f>IF(OR(ISBLANK('2. Collected Data'!M43),ISBLANK('2. Collected Data'!M143)),"",('2. Collected Data'!M43-'2. Collected Data'!M143))</f>
        <v/>
      </c>
      <c r="J43" s="52" t="str">
        <f>IF(OR(ISBLANK('2. Collected Data'!N43),ISBLANK('2. Collected Data'!N143)),"",('2. Collected Data'!N43-'2. Collected Data'!N143))</f>
        <v/>
      </c>
      <c r="K43" s="52" t="str">
        <f>IF(OR(ISBLANK('2. Collected Data'!O43),ISBLANK('2. Collected Data'!O143)),"",('2. Collected Data'!O43-'2. Collected Data'!O143))</f>
        <v/>
      </c>
      <c r="L43" s="52" t="str">
        <f>IF(OR(ISBLANK('2. Collected Data'!P43),ISBLANK('2. Collected Data'!P143)),"",('2. Collected Data'!P43-'2. Collected Data'!P143))</f>
        <v/>
      </c>
      <c r="M43" s="52" t="str">
        <f>IF(OR(ISBLANK('2. Collected Data'!Q43),ISBLANK('2. Collected Data'!Q143)),"",('2. Collected Data'!Q43-'2. Collected Data'!Q143))</f>
        <v/>
      </c>
      <c r="N43" s="52" t="str">
        <f>IF(OR(ISBLANK('2. Collected Data'!R43),ISBLANK('2. Collected Data'!R143)),"",('2. Collected Data'!R43-'2. Collected Data'!R143))</f>
        <v/>
      </c>
      <c r="O43" s="52" t="str">
        <f>IF(OR(ISBLANK('2. Collected Data'!S43),ISBLANK('2. Collected Data'!S143)),"",('2. Collected Data'!S43-'2. Collected Data'!S143))</f>
        <v/>
      </c>
      <c r="P43" s="52" t="str">
        <f>IF(OR(ISBLANK('2. Collected Data'!T43),ISBLANK('2. Collected Data'!T143)),"",('2. Collected Data'!T43-'2. Collected Data'!T143))</f>
        <v/>
      </c>
      <c r="Q43" s="52" t="str">
        <f>IF(OR(ISBLANK('2. Collected Data'!U43),ISBLANK('2. Collected Data'!U143)),"",('2. Collected Data'!U43-'2. Collected Data'!U143))</f>
        <v/>
      </c>
      <c r="R43" s="52" t="str">
        <f>IF(OR(ISBLANK('2. Collected Data'!V43),ISBLANK('2. Collected Data'!V143)),"",('2. Collected Data'!V43-'2. Collected Data'!V143))</f>
        <v/>
      </c>
      <c r="S43" s="52" t="str">
        <f>IF(OR(ISBLANK('2. Collected Data'!W43),ISBLANK('2. Collected Data'!W143)),"",('2. Collected Data'!W43-'2. Collected Data'!W143))</f>
        <v/>
      </c>
      <c r="T43" s="52" t="str">
        <f>IF(OR(ISBLANK('2. Collected Data'!X43),ISBLANK('2. Collected Data'!X143)),"",('2. Collected Data'!X43-'2. Collected Data'!X143))</f>
        <v/>
      </c>
      <c r="U43" s="52" t="str">
        <f>IF(OR(ISBLANK('2. Collected Data'!Y43),ISBLANK('2. Collected Data'!Y143)),"",('2. Collected Data'!Y43-'2. Collected Data'!Y143))</f>
        <v/>
      </c>
      <c r="V43" s="52" t="str">
        <f>IF(OR(ISBLANK('2. Collected Data'!Z43),ISBLANK('2. Collected Data'!Z143)),"",('2. Collected Data'!Z43-'2. Collected Data'!Z143))</f>
        <v/>
      </c>
      <c r="W43" s="89" t="str">
        <f>IF(OR(ISBLANK('2. Collected Data'!AA43),ISBLANK('2. Collected Data'!AA143)),"",('2. Collected Data'!AA43-'2. Collected Data'!AA143))</f>
        <v/>
      </c>
      <c r="X43" s="89" t="str">
        <f>IF(OR(ISBLANK('2. Collected Data'!AB43),ISBLANK('2. Collected Data'!AB143)),"",('2. Collected Data'!AB43-'2. Collected Data'!AB143))</f>
        <v/>
      </c>
      <c r="Y43" s="89" t="str">
        <f>IF(OR(ISBLANK('2. Collected Data'!AC43),ISBLANK('2. Collected Data'!AC143)),"",('2. Collected Data'!AC43-'2. Collected Data'!AC143))</f>
        <v/>
      </c>
      <c r="Z43" s="52" t="str">
        <f>IF(OR(ISBLANK('2. Collected Data'!AD43),ISBLANK('2. Collected Data'!AD143)),"",('2. Collected Data'!AD43-'2. Collected Data'!AD143))</f>
        <v/>
      </c>
      <c r="AA43" s="52" t="str">
        <f>IF(OR(ISBLANK('2. Collected Data'!AE43),ISBLANK('2. Collected Data'!AE143)),"",('2. Collected Data'!AE43-'2. Collected Data'!AE143))</f>
        <v/>
      </c>
      <c r="AB43" s="52" t="str">
        <f>IF(OR(ISBLANK('2. Collected Data'!AF43),ISBLANK('2. Collected Data'!AF143)),"",('2. Collected Data'!AF43-'2. Collected Data'!AF143))</f>
        <v/>
      </c>
      <c r="AC43" s="95" t="str">
        <f>IF(OR(ISBLANK('2. Collected Data'!AG43),ISBLANK('2. Collected Data'!AG143)),"",('2. Collected Data'!AG43-'2. Collected Data'!AG143))</f>
        <v/>
      </c>
      <c r="AD43" s="99"/>
      <c r="AE43" s="141" t="str">
        <f>IF(OR(ISBLANK('2. Collected Data'!AI43),ISBLANK('2. Collected Data'!AI143)),"",('2. Collected Data'!AI43-'2. Collected Data'!AI143))</f>
        <v/>
      </c>
      <c r="AF43" s="52" t="str">
        <f>IF(OR(ISBLANK('2. Collected Data'!AJ43),ISBLANK('2. Collected Data'!AJ143)),"",('2. Collected Data'!AJ43-'2. Collected Data'!AJ143))</f>
        <v/>
      </c>
      <c r="AG43" s="52" t="str">
        <f>IF(OR(ISBLANK('2. Collected Data'!AK43),ISBLANK('2. Collected Data'!AK143)),"",('2. Collected Data'!AK43-'2. Collected Data'!AK143))</f>
        <v/>
      </c>
      <c r="AH43" s="52" t="str">
        <f>IF(OR(ISBLANK('2. Collected Data'!AL43),ISBLANK('2. Collected Data'!AL143)),"",('2. Collected Data'!AL43-'2. Collected Data'!AL143))</f>
        <v/>
      </c>
      <c r="AI43" s="52" t="str">
        <f>IF(OR(ISBLANK('2. Collected Data'!AM43),ISBLANK('2. Collected Data'!AM143)),"",('2. Collected Data'!AM43-'2. Collected Data'!AM143))</f>
        <v/>
      </c>
      <c r="AJ43" s="142"/>
      <c r="AK43" s="52" t="str">
        <f>IF(OR(ISBLANK('2. Collected Data'!AO43),ISBLANK('2. Collected Data'!AO143)),"",('2. Collected Data'!AO43-'2. Collected Data'!AO143))</f>
        <v/>
      </c>
      <c r="AL43" s="52" t="str">
        <f>IF(OR(ISBLANK('2. Collected Data'!AP43),ISBLANK('2. Collected Data'!AP143)),"",('2. Collected Data'!AP43-'2. Collected Data'!AP143))</f>
        <v/>
      </c>
      <c r="AM43" s="52" t="str">
        <f>IF(OR(ISBLANK('2. Collected Data'!AQ43),ISBLANK('2. Collected Data'!AQ143)),"",('2. Collected Data'!AQ43-'2. Collected Data'!AQ143))</f>
        <v/>
      </c>
      <c r="AN43" s="52" t="str">
        <f>IF(OR(ISBLANK('2. Collected Data'!AR43),ISBLANK('2. Collected Data'!AR143)),"",('2. Collected Data'!AR43-'2. Collected Data'!AR143))</f>
        <v/>
      </c>
      <c r="AO43" s="52" t="str">
        <f>IF(OR(ISBLANK('2. Collected Data'!AS43),ISBLANK('2. Collected Data'!AS143)),"",('2. Collected Data'!AS43-'2. Collected Data'!AS143))</f>
        <v/>
      </c>
      <c r="AP43" s="52" t="str">
        <f>IF(OR(ISBLANK('2. Collected Data'!AT43),ISBLANK('2. Collected Data'!AT143)),"",('2. Collected Data'!AT43-'2. Collected Data'!AT143))</f>
        <v/>
      </c>
      <c r="AQ43" s="95" t="str">
        <f>IF(OR(ISBLANK('2. Collected Data'!AU43),ISBLANK('2. Collected Data'!AU143)),"",('2. Collected Data'!AU43-'2. Collected Data'!AU143))</f>
        <v/>
      </c>
      <c r="AR43" s="99"/>
      <c r="AS43" s="89" t="str">
        <f>IF(OR(ISBLANK('2. Collected Data'!AW43),ISBLANK('2. Collected Data'!AW143)),"",('2. Collected Data'!AW43-'2. Collected Data'!AW143))</f>
        <v/>
      </c>
      <c r="AT43" s="89" t="str">
        <f>IF(OR(ISBLANK('2. Collected Data'!AX43),ISBLANK('2. Collected Data'!AX143)),"",('2. Collected Data'!AX43-'2. Collected Data'!AX143))</f>
        <v/>
      </c>
      <c r="AU43" s="55"/>
      <c r="AV43" s="102"/>
      <c r="AW43" s="99"/>
      <c r="AX43" s="87" t="str">
        <f>IF(OR(ISBLANK('2. Collected Data'!BB43),ISBLANK('2. Collected Data'!BB143)),"",('2. Collected Data'!BB43-'2. Collected Data'!BB143))</f>
        <v/>
      </c>
      <c r="AY43" s="83" t="str">
        <f>IF(OR(ISBLANK('2. Collected Data'!BC43),ISBLANK('2. Collected Data'!BC143)),"",('2. Collected Data'!BC43-'2. Collected Data'!BC143))</f>
        <v/>
      </c>
      <c r="AZ43" s="83" t="str">
        <f>IF(OR(ISBLANK('2. Collected Data'!BD43),ISBLANK('2. Collected Data'!BD143)),"",('2. Collected Data'!BD43-'2. Collected Data'!BD143))</f>
        <v/>
      </c>
      <c r="BA43" s="83" t="str">
        <f>IF(OR(ISBLANK('2. Collected Data'!BE43),ISBLANK('2. Collected Data'!BE143)),"",('2. Collected Data'!BE43-'2. Collected Data'!BE143))</f>
        <v/>
      </c>
      <c r="BB43" s="83" t="str">
        <f>IF(OR(ISBLANK('2. Collected Data'!BF43),ISBLANK('2. Collected Data'!BF143)),"",('2. Collected Data'!BF43-'2. Collected Data'!BF143))</f>
        <v/>
      </c>
      <c r="BC43" s="55"/>
      <c r="BD43" s="87" t="str">
        <f>IF(OR(ISBLANK('2. Collected Data'!BH43),ISBLANK('2. Collected Data'!BH143)),"",('2. Collected Data'!BH43-'2. Collected Data'!BH143))</f>
        <v/>
      </c>
      <c r="BE43" s="150"/>
      <c r="BF43" s="273"/>
    </row>
    <row r="44" spans="1:58" s="56" customFormat="1" ht="11.25" customHeight="1" x14ac:dyDescent="0.15">
      <c r="A44" s="100" t="s">
        <v>357</v>
      </c>
      <c r="B44" s="231"/>
      <c r="C44" s="57" t="str">
        <f>IF(OR(ISBLANK('2. Collected Data'!G44),ISBLANK('2. Collected Data'!G144)),"",('2. Collected Data'!G44-'2. Collected Data'!G144))</f>
        <v/>
      </c>
      <c r="D44" s="52" t="str">
        <f>IF(OR(ISBLANK('2. Collected Data'!H44),ISBLANK('2. Collected Data'!H144)),"",('2. Collected Data'!H44-'2. Collected Data'!H144))</f>
        <v/>
      </c>
      <c r="E44" s="52" t="str">
        <f>IF(OR(ISBLANK('2. Collected Data'!I44),ISBLANK('2. Collected Data'!I144)),"",('2. Collected Data'!I44-'2. Collected Data'!I144))</f>
        <v/>
      </c>
      <c r="F44" s="52" t="str">
        <f>IF(OR(ISBLANK('2. Collected Data'!J44),ISBLANK('2. Collected Data'!J144)),"",('2. Collected Data'!J44-'2. Collected Data'!J144))</f>
        <v/>
      </c>
      <c r="G44" s="52" t="str">
        <f>IF(OR(ISBLANK('2. Collected Data'!K44),ISBLANK('2. Collected Data'!K144)),"",('2. Collected Data'!K44-'2. Collected Data'!K144))</f>
        <v/>
      </c>
      <c r="H44" s="52" t="str">
        <f>IF(OR(ISBLANK('2. Collected Data'!L44),ISBLANK('2. Collected Data'!L144)),"",('2. Collected Data'!L44-'2. Collected Data'!L144))</f>
        <v/>
      </c>
      <c r="I44" s="52" t="str">
        <f>IF(OR(ISBLANK('2. Collected Data'!M44),ISBLANK('2. Collected Data'!M144)),"",('2. Collected Data'!M44-'2. Collected Data'!M144))</f>
        <v/>
      </c>
      <c r="J44" s="52" t="str">
        <f>IF(OR(ISBLANK('2. Collected Data'!N44),ISBLANK('2. Collected Data'!N144)),"",('2. Collected Data'!N44-'2. Collected Data'!N144))</f>
        <v/>
      </c>
      <c r="K44" s="52" t="str">
        <f>IF(OR(ISBLANK('2. Collected Data'!O44),ISBLANK('2. Collected Data'!O144)),"",('2. Collected Data'!O44-'2. Collected Data'!O144))</f>
        <v/>
      </c>
      <c r="L44" s="52" t="str">
        <f>IF(OR(ISBLANK('2. Collected Data'!P44),ISBLANK('2. Collected Data'!P144)),"",('2. Collected Data'!P44-'2. Collected Data'!P144))</f>
        <v/>
      </c>
      <c r="M44" s="52" t="str">
        <f>IF(OR(ISBLANK('2. Collected Data'!Q44),ISBLANK('2. Collected Data'!Q144)),"",('2. Collected Data'!Q44-'2. Collected Data'!Q144))</f>
        <v/>
      </c>
      <c r="N44" s="52" t="str">
        <f>IF(OR(ISBLANK('2. Collected Data'!R44),ISBLANK('2. Collected Data'!R144)),"",('2. Collected Data'!R44-'2. Collected Data'!R144))</f>
        <v/>
      </c>
      <c r="O44" s="52" t="str">
        <f>IF(OR(ISBLANK('2. Collected Data'!S44),ISBLANK('2. Collected Data'!S144)),"",('2. Collected Data'!S44-'2. Collected Data'!S144))</f>
        <v/>
      </c>
      <c r="P44" s="52" t="str">
        <f>IF(OR(ISBLANK('2. Collected Data'!T44),ISBLANK('2. Collected Data'!T144)),"",('2. Collected Data'!T44-'2. Collected Data'!T144))</f>
        <v/>
      </c>
      <c r="Q44" s="52" t="str">
        <f>IF(OR(ISBLANK('2. Collected Data'!U44),ISBLANK('2. Collected Data'!U144)),"",('2. Collected Data'!U44-'2. Collected Data'!U144))</f>
        <v/>
      </c>
      <c r="R44" s="52" t="str">
        <f>IF(OR(ISBLANK('2. Collected Data'!V44),ISBLANK('2. Collected Data'!V144)),"",('2. Collected Data'!V44-'2. Collected Data'!V144))</f>
        <v/>
      </c>
      <c r="S44" s="52" t="str">
        <f>IF(OR(ISBLANK('2. Collected Data'!W44),ISBLANK('2. Collected Data'!W144)),"",('2. Collected Data'!W44-'2. Collected Data'!W144))</f>
        <v/>
      </c>
      <c r="T44" s="52" t="str">
        <f>IF(OR(ISBLANK('2. Collected Data'!X44),ISBLANK('2. Collected Data'!X144)),"",('2. Collected Data'!X44-'2. Collected Data'!X144))</f>
        <v/>
      </c>
      <c r="U44" s="52" t="str">
        <f>IF(OR(ISBLANK('2. Collected Data'!Y44),ISBLANK('2. Collected Data'!Y144)),"",('2. Collected Data'!Y44-'2. Collected Data'!Y144))</f>
        <v/>
      </c>
      <c r="V44" s="52" t="str">
        <f>IF(OR(ISBLANK('2. Collected Data'!Z44),ISBLANK('2. Collected Data'!Z144)),"",('2. Collected Data'!Z44-'2. Collected Data'!Z144))</f>
        <v/>
      </c>
      <c r="W44" s="89" t="str">
        <f>IF(OR(ISBLANK('2. Collected Data'!AA44),ISBLANK('2. Collected Data'!AA144)),"",('2. Collected Data'!AA44-'2. Collected Data'!AA144))</f>
        <v/>
      </c>
      <c r="X44" s="89" t="str">
        <f>IF(OR(ISBLANK('2. Collected Data'!AB44),ISBLANK('2. Collected Data'!AB144)),"",('2. Collected Data'!AB44-'2. Collected Data'!AB144))</f>
        <v/>
      </c>
      <c r="Y44" s="89" t="str">
        <f>IF(OR(ISBLANK('2. Collected Data'!AC44),ISBLANK('2. Collected Data'!AC144)),"",('2. Collected Data'!AC44-'2. Collected Data'!AC144))</f>
        <v/>
      </c>
      <c r="Z44" s="52" t="str">
        <f>IF(OR(ISBLANK('2. Collected Data'!AD44),ISBLANK('2. Collected Data'!AD144)),"",('2. Collected Data'!AD44-'2. Collected Data'!AD144))</f>
        <v/>
      </c>
      <c r="AA44" s="52" t="str">
        <f>IF(OR(ISBLANK('2. Collected Data'!AE44),ISBLANK('2. Collected Data'!AE144)),"",('2. Collected Data'!AE44-'2. Collected Data'!AE144))</f>
        <v/>
      </c>
      <c r="AB44" s="52" t="str">
        <f>IF(OR(ISBLANK('2. Collected Data'!AF44),ISBLANK('2. Collected Data'!AF144)),"",('2. Collected Data'!AF44-'2. Collected Data'!AF144))</f>
        <v/>
      </c>
      <c r="AC44" s="95" t="str">
        <f>IF(OR(ISBLANK('2. Collected Data'!AG44),ISBLANK('2. Collected Data'!AG144)),"",('2. Collected Data'!AG44-'2. Collected Data'!AG144))</f>
        <v/>
      </c>
      <c r="AD44" s="99"/>
      <c r="AE44" s="141" t="str">
        <f>IF(OR(ISBLANK('2. Collected Data'!AI44),ISBLANK('2. Collected Data'!AI144)),"",('2. Collected Data'!AI44-'2. Collected Data'!AI144))</f>
        <v/>
      </c>
      <c r="AF44" s="52" t="str">
        <f>IF(OR(ISBLANK('2. Collected Data'!AJ44),ISBLANK('2. Collected Data'!AJ144)),"",('2. Collected Data'!AJ44-'2. Collected Data'!AJ144))</f>
        <v/>
      </c>
      <c r="AG44" s="52" t="str">
        <f>IF(OR(ISBLANK('2. Collected Data'!AK44),ISBLANK('2. Collected Data'!AK144)),"",('2. Collected Data'!AK44-'2. Collected Data'!AK144))</f>
        <v/>
      </c>
      <c r="AH44" s="52" t="str">
        <f>IF(OR(ISBLANK('2. Collected Data'!AL44),ISBLANK('2. Collected Data'!AL144)),"",('2. Collected Data'!AL44-'2. Collected Data'!AL144))</f>
        <v/>
      </c>
      <c r="AI44" s="52" t="str">
        <f>IF(OR(ISBLANK('2. Collected Data'!AM44),ISBLANK('2. Collected Data'!AM144)),"",('2. Collected Data'!AM44-'2. Collected Data'!AM144))</f>
        <v/>
      </c>
      <c r="AJ44" s="142"/>
      <c r="AK44" s="52" t="str">
        <f>IF(OR(ISBLANK('2. Collected Data'!AO44),ISBLANK('2. Collected Data'!AO144)),"",('2. Collected Data'!AO44-'2. Collected Data'!AO144))</f>
        <v/>
      </c>
      <c r="AL44" s="52" t="str">
        <f>IF(OR(ISBLANK('2. Collected Data'!AP44),ISBLANK('2. Collected Data'!AP144)),"",('2. Collected Data'!AP44-'2. Collected Data'!AP144))</f>
        <v/>
      </c>
      <c r="AM44" s="52" t="str">
        <f>IF(OR(ISBLANK('2. Collected Data'!AQ44),ISBLANK('2. Collected Data'!AQ144)),"",('2. Collected Data'!AQ44-'2. Collected Data'!AQ144))</f>
        <v/>
      </c>
      <c r="AN44" s="52" t="str">
        <f>IF(OR(ISBLANK('2. Collected Data'!AR44),ISBLANK('2. Collected Data'!AR144)),"",('2. Collected Data'!AR44-'2. Collected Data'!AR144))</f>
        <v/>
      </c>
      <c r="AO44" s="52" t="str">
        <f>IF(OR(ISBLANK('2. Collected Data'!AS44),ISBLANK('2. Collected Data'!AS144)),"",('2. Collected Data'!AS44-'2. Collected Data'!AS144))</f>
        <v/>
      </c>
      <c r="AP44" s="52" t="str">
        <f>IF(OR(ISBLANK('2. Collected Data'!AT44),ISBLANK('2. Collected Data'!AT144)),"",('2. Collected Data'!AT44-'2. Collected Data'!AT144))</f>
        <v/>
      </c>
      <c r="AQ44" s="95" t="str">
        <f>IF(OR(ISBLANK('2. Collected Data'!AU44),ISBLANK('2. Collected Data'!AU144)),"",('2. Collected Data'!AU44-'2. Collected Data'!AU144))</f>
        <v/>
      </c>
      <c r="AR44" s="99"/>
      <c r="AS44" s="89" t="str">
        <f>IF(OR(ISBLANK('2. Collected Data'!AW44),ISBLANK('2. Collected Data'!AW144)),"",('2. Collected Data'!AW44-'2. Collected Data'!AW144))</f>
        <v/>
      </c>
      <c r="AT44" s="89" t="str">
        <f>IF(OR(ISBLANK('2. Collected Data'!AX44),ISBLANK('2. Collected Data'!AX144)),"",('2. Collected Data'!AX44-'2. Collected Data'!AX144))</f>
        <v/>
      </c>
      <c r="AU44" s="55"/>
      <c r="AV44" s="102"/>
      <c r="AW44" s="99"/>
      <c r="AX44" s="87" t="str">
        <f>IF(OR(ISBLANK('2. Collected Data'!BB44),ISBLANK('2. Collected Data'!BB144)),"",('2. Collected Data'!BB44-'2. Collected Data'!BB144))</f>
        <v/>
      </c>
      <c r="AY44" s="83" t="str">
        <f>IF(OR(ISBLANK('2. Collected Data'!BC44),ISBLANK('2. Collected Data'!BC144)),"",('2. Collected Data'!BC44-'2. Collected Data'!BC144))</f>
        <v/>
      </c>
      <c r="AZ44" s="83" t="str">
        <f>IF(OR(ISBLANK('2. Collected Data'!BD44),ISBLANK('2. Collected Data'!BD144)),"",('2. Collected Data'!BD44-'2. Collected Data'!BD144))</f>
        <v/>
      </c>
      <c r="BA44" s="83" t="str">
        <f>IF(OR(ISBLANK('2. Collected Data'!BE44),ISBLANK('2. Collected Data'!BE144)),"",('2. Collected Data'!BE44-'2. Collected Data'!BE144))</f>
        <v/>
      </c>
      <c r="BB44" s="83" t="str">
        <f>IF(OR(ISBLANK('2. Collected Data'!BF44),ISBLANK('2. Collected Data'!BF144)),"",('2. Collected Data'!BF44-'2. Collected Data'!BF144))</f>
        <v/>
      </c>
      <c r="BC44" s="55"/>
      <c r="BD44" s="87" t="str">
        <f>IF(OR(ISBLANK('2. Collected Data'!BH44),ISBLANK('2. Collected Data'!BH144)),"",('2. Collected Data'!BH44-'2. Collected Data'!BH144))</f>
        <v/>
      </c>
      <c r="BE44" s="150"/>
      <c r="BF44" s="273"/>
    </row>
    <row r="45" spans="1:58" s="56" customFormat="1" ht="11.25" customHeight="1" x14ac:dyDescent="0.15">
      <c r="A45" s="100" t="s">
        <v>100</v>
      </c>
      <c r="B45" s="231"/>
      <c r="C45" s="57">
        <f>IF(OR(ISBLANK('2. Collected Data'!G45),ISBLANK('2. Collected Data'!G145)),"",('2. Collected Data'!G45-'2. Collected Data'!G145))</f>
        <v>0</v>
      </c>
      <c r="D45" s="52" t="str">
        <f>IF(OR(ISBLANK('2. Collected Data'!H45),ISBLANK('2. Collected Data'!H145)),"",('2. Collected Data'!H45-'2. Collected Data'!H145))</f>
        <v/>
      </c>
      <c r="E45" s="52">
        <f>IF(OR(ISBLANK('2. Collected Data'!I45),ISBLANK('2. Collected Data'!I145)),"",('2. Collected Data'!I45-'2. Collected Data'!I145))</f>
        <v>4</v>
      </c>
      <c r="F45" s="52">
        <f>IF(OR(ISBLANK('2. Collected Data'!J45),ISBLANK('2. Collected Data'!J145)),"",('2. Collected Data'!J45-'2. Collected Data'!J145))</f>
        <v>23</v>
      </c>
      <c r="G45" s="52">
        <f>IF(OR(ISBLANK('2. Collected Data'!K45),ISBLANK('2. Collected Data'!K145)),"",('2. Collected Data'!K45-'2. Collected Data'!K145))</f>
        <v>21</v>
      </c>
      <c r="H45" s="52">
        <f>IF(OR(ISBLANK('2. Collected Data'!L45),ISBLANK('2. Collected Data'!L145)),"",('2. Collected Data'!L45-'2. Collected Data'!L145))</f>
        <v>0</v>
      </c>
      <c r="I45" s="52">
        <f>IF(OR(ISBLANK('2. Collected Data'!M45),ISBLANK('2. Collected Data'!M145)),"",('2. Collected Data'!M45-'2. Collected Data'!M145))</f>
        <v>4</v>
      </c>
      <c r="J45" s="52">
        <f>IF(OR(ISBLANK('2. Collected Data'!N45),ISBLANK('2. Collected Data'!N145)),"",('2. Collected Data'!N45-'2. Collected Data'!N145))</f>
        <v>-33</v>
      </c>
      <c r="K45" s="52">
        <f>IF(OR(ISBLANK('2. Collected Data'!O45),ISBLANK('2. Collected Data'!O145)),"",('2. Collected Data'!O45-'2. Collected Data'!O145))</f>
        <v>151</v>
      </c>
      <c r="L45" s="52" t="str">
        <f>IF(OR(ISBLANK('2. Collected Data'!P45),ISBLANK('2. Collected Data'!P145)),"",('2. Collected Data'!P45-'2. Collected Data'!P145))</f>
        <v/>
      </c>
      <c r="M45" s="52" t="str">
        <f>IF(OR(ISBLANK('2. Collected Data'!Q45),ISBLANK('2. Collected Data'!Q145)),"",('2. Collected Data'!Q45-'2. Collected Data'!Q145))</f>
        <v/>
      </c>
      <c r="N45" s="52" t="str">
        <f>IF(OR(ISBLANK('2. Collected Data'!R45),ISBLANK('2. Collected Data'!R145)),"",('2. Collected Data'!R45-'2. Collected Data'!R145))</f>
        <v/>
      </c>
      <c r="O45" s="52" t="str">
        <f>IF(OR(ISBLANK('2. Collected Data'!S45),ISBLANK('2. Collected Data'!S145)),"",('2. Collected Data'!S45-'2. Collected Data'!S145))</f>
        <v/>
      </c>
      <c r="P45" s="52" t="str">
        <f>IF(OR(ISBLANK('2. Collected Data'!T45),ISBLANK('2. Collected Data'!T145)),"",('2. Collected Data'!T45-'2. Collected Data'!T145))</f>
        <v/>
      </c>
      <c r="Q45" s="52" t="str">
        <f>IF(OR(ISBLANK('2. Collected Data'!U45),ISBLANK('2. Collected Data'!U145)),"",('2. Collected Data'!U45-'2. Collected Data'!U145))</f>
        <v/>
      </c>
      <c r="R45" s="52" t="str">
        <f>IF(OR(ISBLANK('2. Collected Data'!V45),ISBLANK('2. Collected Data'!V145)),"",('2. Collected Data'!V45-'2. Collected Data'!V145))</f>
        <v/>
      </c>
      <c r="S45" s="52" t="str">
        <f>IF(OR(ISBLANK('2. Collected Data'!W45),ISBLANK('2. Collected Data'!W145)),"",('2. Collected Data'!W45-'2. Collected Data'!W145))</f>
        <v/>
      </c>
      <c r="T45" s="52" t="str">
        <f>IF(OR(ISBLANK('2. Collected Data'!X45),ISBLANK('2. Collected Data'!X145)),"",('2. Collected Data'!X45-'2. Collected Data'!X145))</f>
        <v/>
      </c>
      <c r="U45" s="52">
        <f>IF(OR(ISBLANK('2. Collected Data'!Y45),ISBLANK('2. Collected Data'!Y145)),"",('2. Collected Data'!Y45-'2. Collected Data'!Y145))</f>
        <v>115</v>
      </c>
      <c r="V45" s="52">
        <f>IF(OR(ISBLANK('2. Collected Data'!Z45),ISBLANK('2. Collected Data'!Z145)),"",('2. Collected Data'!Z45-'2. Collected Data'!Z145))</f>
        <v>-140</v>
      </c>
      <c r="W45" s="89">
        <f>IF(OR(ISBLANK('2. Collected Data'!AA45),ISBLANK('2. Collected Data'!AA145)),"",('2. Collected Data'!AA45-'2. Collected Data'!AA145))</f>
        <v>0</v>
      </c>
      <c r="X45" s="89">
        <f>IF(OR(ISBLANK('2. Collected Data'!AB45),ISBLANK('2. Collected Data'!AB145)),"",('2. Collected Data'!AB45-'2. Collected Data'!AB145))</f>
        <v>0</v>
      </c>
      <c r="Y45" s="89">
        <f>IF(OR(ISBLANK('2. Collected Data'!AC45),ISBLANK('2. Collected Data'!AC145)),"",('2. Collected Data'!AC45-'2. Collected Data'!AC145))</f>
        <v>0</v>
      </c>
      <c r="Z45" s="52">
        <f>IF(OR(ISBLANK('2. Collected Data'!AD45),ISBLANK('2. Collected Data'!AD145)),"",('2. Collected Data'!AD45-'2. Collected Data'!AD145))</f>
        <v>-1</v>
      </c>
      <c r="AA45" s="52">
        <f>IF(OR(ISBLANK('2. Collected Data'!AE45),ISBLANK('2. Collected Data'!AE145)),"",('2. Collected Data'!AE45-'2. Collected Data'!AE145))</f>
        <v>9820</v>
      </c>
      <c r="AB45" s="52">
        <f>IF(OR(ISBLANK('2. Collected Data'!AF45),ISBLANK('2. Collected Data'!AF145)),"",('2. Collected Data'!AF45-'2. Collected Data'!AF145))</f>
        <v>196</v>
      </c>
      <c r="AC45" s="95">
        <f>IF(OR(ISBLANK('2. Collected Data'!AG45),ISBLANK('2. Collected Data'!AG145)),"",('2. Collected Data'!AG45-'2. Collected Data'!AG145))</f>
        <v>-100000</v>
      </c>
      <c r="AD45" s="99"/>
      <c r="AE45" s="141">
        <f>IF(OR(ISBLANK('2. Collected Data'!AI45),ISBLANK('2. Collected Data'!AI145)),"",('2. Collected Data'!AI45-'2. Collected Data'!AI145))</f>
        <v>-539773</v>
      </c>
      <c r="AF45" s="52" t="str">
        <f>IF(OR(ISBLANK('2. Collected Data'!AJ45),ISBLANK('2. Collected Data'!AJ145)),"",('2. Collected Data'!AJ45-'2. Collected Data'!AJ145))</f>
        <v/>
      </c>
      <c r="AG45" s="52" t="str">
        <f>IF(OR(ISBLANK('2. Collected Data'!AK45),ISBLANK('2. Collected Data'!AK145)),"",('2. Collected Data'!AK45-'2. Collected Data'!AK145))</f>
        <v/>
      </c>
      <c r="AH45" s="52">
        <f>IF(OR(ISBLANK('2. Collected Data'!AL45),ISBLANK('2. Collected Data'!AL145)),"",('2. Collected Data'!AL45-'2. Collected Data'!AL145))</f>
        <v>-10725</v>
      </c>
      <c r="AI45" s="52" t="str">
        <f>IF(OR(ISBLANK('2. Collected Data'!AM45),ISBLANK('2. Collected Data'!AM145)),"",('2. Collected Data'!AM45-'2. Collected Data'!AM145))</f>
        <v/>
      </c>
      <c r="AJ45" s="142"/>
      <c r="AK45" s="52">
        <f>IF(OR(ISBLANK('2. Collected Data'!AO45),ISBLANK('2. Collected Data'!AO145)),"",('2. Collected Data'!AO45-'2. Collected Data'!AO145))</f>
        <v>-656515</v>
      </c>
      <c r="AL45" s="52">
        <f>IF(OR(ISBLANK('2. Collected Data'!AP45),ISBLANK('2. Collected Data'!AP145)),"",('2. Collected Data'!AP45-'2. Collected Data'!AP145))</f>
        <v>-34050</v>
      </c>
      <c r="AM45" s="52">
        <f>IF(OR(ISBLANK('2. Collected Data'!AQ45),ISBLANK('2. Collected Data'!AQ145)),"",('2. Collected Data'!AQ45-'2. Collected Data'!AQ145))</f>
        <v>-81525</v>
      </c>
      <c r="AN45" s="52" t="str">
        <f>IF(OR(ISBLANK('2. Collected Data'!AR45),ISBLANK('2. Collected Data'!AR145)),"",('2. Collected Data'!AR45-'2. Collected Data'!AR145))</f>
        <v/>
      </c>
      <c r="AO45" s="52" t="str">
        <f>IF(OR(ISBLANK('2. Collected Data'!AS45),ISBLANK('2. Collected Data'!AS145)),"",('2. Collected Data'!AS45-'2. Collected Data'!AS145))</f>
        <v/>
      </c>
      <c r="AP45" s="52">
        <f>IF(OR(ISBLANK('2. Collected Data'!AT45),ISBLANK('2. Collected Data'!AT145)),"",('2. Collected Data'!AT45-'2. Collected Data'!AT145))</f>
        <v>-600</v>
      </c>
      <c r="AQ45" s="95" t="str">
        <f>IF(OR(ISBLANK('2. Collected Data'!AU45),ISBLANK('2. Collected Data'!AU145)),"",('2. Collected Data'!AU45-'2. Collected Data'!AU145))</f>
        <v/>
      </c>
      <c r="AR45" s="99"/>
      <c r="AS45" s="89">
        <f>IF(OR(ISBLANK('2. Collected Data'!AW45),ISBLANK('2. Collected Data'!AW145)),"",('2. Collected Data'!AW45-'2. Collected Data'!AW145))</f>
        <v>-1</v>
      </c>
      <c r="AT45" s="89">
        <f>IF(OR(ISBLANK('2. Collected Data'!AX45),ISBLANK('2. Collected Data'!AX145)),"",('2. Collected Data'!AX45-'2. Collected Data'!AX145))</f>
        <v>1</v>
      </c>
      <c r="AU45" s="55"/>
      <c r="AV45" s="102"/>
      <c r="AW45" s="99"/>
      <c r="AX45" s="87">
        <f>IF(OR(ISBLANK('2. Collected Data'!BB45),ISBLANK('2. Collected Data'!BB145)),"",('2. Collected Data'!BB45-'2. Collected Data'!BB145))</f>
        <v>-1.8699999999999974</v>
      </c>
      <c r="AY45" s="83">
        <f>IF(OR(ISBLANK('2. Collected Data'!BC45),ISBLANK('2. Collected Data'!BC145)),"",('2. Collected Data'!BC45-'2. Collected Data'!BC145))</f>
        <v>58000000</v>
      </c>
      <c r="AZ45" s="83">
        <f>IF(OR(ISBLANK('2. Collected Data'!BD45),ISBLANK('2. Collected Data'!BD145)),"",('2. Collected Data'!BD45-'2. Collected Data'!BD145))</f>
        <v>1000000</v>
      </c>
      <c r="BA45" s="83">
        <f>IF(OR(ISBLANK('2. Collected Data'!BE45),ISBLANK('2. Collected Data'!BE145)),"",('2. Collected Data'!BE45-'2. Collected Data'!BE145))</f>
        <v>15000000</v>
      </c>
      <c r="BB45" s="83">
        <f>IF(OR(ISBLANK('2. Collected Data'!BF45),ISBLANK('2. Collected Data'!BF145)),"",('2. Collected Data'!BF45-'2. Collected Data'!BF145))</f>
        <v>70000000</v>
      </c>
      <c r="BC45" s="55"/>
      <c r="BD45" s="87">
        <f>IF(OR(ISBLANK('2. Collected Data'!BH45),ISBLANK('2. Collected Data'!BH145)),"",('2. Collected Data'!BH45-'2. Collected Data'!BH145))</f>
        <v>-6.2899999999999991</v>
      </c>
      <c r="BE45" s="150"/>
      <c r="BF45" s="273"/>
    </row>
    <row r="46" spans="1:58" s="237" customFormat="1" ht="11.25" customHeight="1" x14ac:dyDescent="0.15">
      <c r="A46" s="100" t="s">
        <v>358</v>
      </c>
      <c r="B46" s="231"/>
      <c r="C46" s="57" t="str">
        <f>IF(OR(ISBLANK('2. Collected Data'!G46),ISBLANK('2. Collected Data'!G146)),"",('2. Collected Data'!G46-'2. Collected Data'!G146))</f>
        <v/>
      </c>
      <c r="D46" s="52" t="str">
        <f>IF(OR(ISBLANK('2. Collected Data'!H46),ISBLANK('2. Collected Data'!H146)),"",('2. Collected Data'!H46-'2. Collected Data'!H146))</f>
        <v/>
      </c>
      <c r="E46" s="52" t="str">
        <f>IF(OR(ISBLANK('2. Collected Data'!I46),ISBLANK('2. Collected Data'!I146)),"",('2. Collected Data'!I46-'2. Collected Data'!I146))</f>
        <v/>
      </c>
      <c r="F46" s="52" t="str">
        <f>IF(OR(ISBLANK('2. Collected Data'!J46),ISBLANK('2. Collected Data'!J146)),"",('2. Collected Data'!J46-'2. Collected Data'!J146))</f>
        <v/>
      </c>
      <c r="G46" s="52" t="str">
        <f>IF(OR(ISBLANK('2. Collected Data'!K46),ISBLANK('2. Collected Data'!K146)),"",('2. Collected Data'!K46-'2. Collected Data'!K146))</f>
        <v/>
      </c>
      <c r="H46" s="52" t="str">
        <f>IF(OR(ISBLANK('2. Collected Data'!L46),ISBLANK('2. Collected Data'!L146)),"",('2. Collected Data'!L46-'2. Collected Data'!L146))</f>
        <v/>
      </c>
      <c r="I46" s="52" t="str">
        <f>IF(OR(ISBLANK('2. Collected Data'!M46),ISBLANK('2. Collected Data'!M146)),"",('2. Collected Data'!M46-'2. Collected Data'!M146))</f>
        <v/>
      </c>
      <c r="J46" s="52" t="str">
        <f>IF(OR(ISBLANK('2. Collected Data'!N46),ISBLANK('2. Collected Data'!N146)),"",('2. Collected Data'!N46-'2. Collected Data'!N146))</f>
        <v/>
      </c>
      <c r="K46" s="52" t="str">
        <f>IF(OR(ISBLANK('2. Collected Data'!O46),ISBLANK('2. Collected Data'!O146)),"",('2. Collected Data'!O46-'2. Collected Data'!O146))</f>
        <v/>
      </c>
      <c r="L46" s="52" t="str">
        <f>IF(OR(ISBLANK('2. Collected Data'!P46),ISBLANK('2. Collected Data'!P146)),"",('2. Collected Data'!P46-'2. Collected Data'!P146))</f>
        <v/>
      </c>
      <c r="M46" s="52" t="str">
        <f>IF(OR(ISBLANK('2. Collected Data'!Q46),ISBLANK('2. Collected Data'!Q146)),"",('2. Collected Data'!Q46-'2. Collected Data'!Q146))</f>
        <v/>
      </c>
      <c r="N46" s="52" t="str">
        <f>IF(OR(ISBLANK('2. Collected Data'!R46),ISBLANK('2. Collected Data'!R146)),"",('2. Collected Data'!R46-'2. Collected Data'!R146))</f>
        <v/>
      </c>
      <c r="O46" s="52" t="str">
        <f>IF(OR(ISBLANK('2. Collected Data'!S46),ISBLANK('2. Collected Data'!S146)),"",('2. Collected Data'!S46-'2. Collected Data'!S146))</f>
        <v/>
      </c>
      <c r="P46" s="52" t="str">
        <f>IF(OR(ISBLANK('2. Collected Data'!T46),ISBLANK('2. Collected Data'!T146)),"",('2. Collected Data'!T46-'2. Collected Data'!T146))</f>
        <v/>
      </c>
      <c r="Q46" s="52" t="str">
        <f>IF(OR(ISBLANK('2. Collected Data'!U46),ISBLANK('2. Collected Data'!U146)),"",('2. Collected Data'!U46-'2. Collected Data'!U146))</f>
        <v/>
      </c>
      <c r="R46" s="52" t="str">
        <f>IF(OR(ISBLANK('2. Collected Data'!V46),ISBLANK('2. Collected Data'!V146)),"",('2. Collected Data'!V46-'2. Collected Data'!V146))</f>
        <v/>
      </c>
      <c r="S46" s="52" t="str">
        <f>IF(OR(ISBLANK('2. Collected Data'!W46),ISBLANK('2. Collected Data'!W146)),"",('2. Collected Data'!W46-'2. Collected Data'!W146))</f>
        <v/>
      </c>
      <c r="T46" s="52" t="str">
        <f>IF(OR(ISBLANK('2. Collected Data'!X46),ISBLANK('2. Collected Data'!X146)),"",('2. Collected Data'!X46-'2. Collected Data'!X146))</f>
        <v/>
      </c>
      <c r="U46" s="52" t="str">
        <f>IF(OR(ISBLANK('2. Collected Data'!Y46),ISBLANK('2. Collected Data'!Y146)),"",('2. Collected Data'!Y46-'2. Collected Data'!Y146))</f>
        <v/>
      </c>
      <c r="V46" s="52" t="str">
        <f>IF(OR(ISBLANK('2. Collected Data'!Z46),ISBLANK('2. Collected Data'!Z146)),"",('2. Collected Data'!Z46-'2. Collected Data'!Z146))</f>
        <v/>
      </c>
      <c r="W46" s="89" t="str">
        <f>IF(OR(ISBLANK('2. Collected Data'!AA46),ISBLANK('2. Collected Data'!AA146)),"",('2. Collected Data'!AA46-'2. Collected Data'!AA146))</f>
        <v/>
      </c>
      <c r="X46" s="89" t="str">
        <f>IF(OR(ISBLANK('2. Collected Data'!AB46),ISBLANK('2. Collected Data'!AB146)),"",('2. Collected Data'!AB46-'2. Collected Data'!AB146))</f>
        <v/>
      </c>
      <c r="Y46" s="89" t="str">
        <f>IF(OR(ISBLANK('2. Collected Data'!AC46),ISBLANK('2. Collected Data'!AC146)),"",('2. Collected Data'!AC46-'2. Collected Data'!AC146))</f>
        <v/>
      </c>
      <c r="Z46" s="52" t="str">
        <f>IF(OR(ISBLANK('2. Collected Data'!AD46),ISBLANK('2. Collected Data'!AD146)),"",('2. Collected Data'!AD46-'2. Collected Data'!AD146))</f>
        <v/>
      </c>
      <c r="AA46" s="52" t="str">
        <f>IF(OR(ISBLANK('2. Collected Data'!AE46),ISBLANK('2. Collected Data'!AE146)),"",('2. Collected Data'!AE46-'2. Collected Data'!AE146))</f>
        <v/>
      </c>
      <c r="AB46" s="52" t="str">
        <f>IF(OR(ISBLANK('2. Collected Data'!AF46),ISBLANK('2. Collected Data'!AF146)),"",('2. Collected Data'!AF46-'2. Collected Data'!AF146))</f>
        <v/>
      </c>
      <c r="AC46" s="95" t="str">
        <f>IF(OR(ISBLANK('2. Collected Data'!AG46),ISBLANK('2. Collected Data'!AG146)),"",('2. Collected Data'!AG46-'2. Collected Data'!AG146))</f>
        <v/>
      </c>
      <c r="AD46" s="99"/>
      <c r="AE46" s="141" t="str">
        <f>IF(OR(ISBLANK('2. Collected Data'!AI46),ISBLANK('2. Collected Data'!AI146)),"",('2. Collected Data'!AI46-'2. Collected Data'!AI146))</f>
        <v/>
      </c>
      <c r="AF46" s="52" t="str">
        <f>IF(OR(ISBLANK('2. Collected Data'!AJ46),ISBLANK('2. Collected Data'!AJ146)),"",('2. Collected Data'!AJ46-'2. Collected Data'!AJ146))</f>
        <v/>
      </c>
      <c r="AG46" s="52" t="str">
        <f>IF(OR(ISBLANK('2. Collected Data'!AK46),ISBLANK('2. Collected Data'!AK146)),"",('2. Collected Data'!AK46-'2. Collected Data'!AK146))</f>
        <v/>
      </c>
      <c r="AH46" s="52" t="str">
        <f>IF(OR(ISBLANK('2. Collected Data'!AL46),ISBLANK('2. Collected Data'!AL146)),"",('2. Collected Data'!AL46-'2. Collected Data'!AL146))</f>
        <v/>
      </c>
      <c r="AI46" s="52" t="str">
        <f>IF(OR(ISBLANK('2. Collected Data'!AM46),ISBLANK('2. Collected Data'!AM146)),"",('2. Collected Data'!AM46-'2. Collected Data'!AM146))</f>
        <v/>
      </c>
      <c r="AJ46" s="142"/>
      <c r="AK46" s="52" t="str">
        <f>IF(OR(ISBLANK('2. Collected Data'!AO46),ISBLANK('2. Collected Data'!AO146)),"",('2. Collected Data'!AO46-'2. Collected Data'!AO146))</f>
        <v/>
      </c>
      <c r="AL46" s="52" t="str">
        <f>IF(OR(ISBLANK('2. Collected Data'!AP46),ISBLANK('2. Collected Data'!AP146)),"",('2. Collected Data'!AP46-'2. Collected Data'!AP146))</f>
        <v/>
      </c>
      <c r="AM46" s="52" t="str">
        <f>IF(OR(ISBLANK('2. Collected Data'!AQ46),ISBLANK('2. Collected Data'!AQ146)),"",('2. Collected Data'!AQ46-'2. Collected Data'!AQ146))</f>
        <v/>
      </c>
      <c r="AN46" s="52" t="str">
        <f>IF(OR(ISBLANK('2. Collected Data'!AR46),ISBLANK('2. Collected Data'!AR146)),"",('2. Collected Data'!AR46-'2. Collected Data'!AR146))</f>
        <v/>
      </c>
      <c r="AO46" s="52" t="str">
        <f>IF(OR(ISBLANK('2. Collected Data'!AS46),ISBLANK('2. Collected Data'!AS146)),"",('2. Collected Data'!AS46-'2. Collected Data'!AS146))</f>
        <v/>
      </c>
      <c r="AP46" s="52" t="str">
        <f>IF(OR(ISBLANK('2. Collected Data'!AT46),ISBLANK('2. Collected Data'!AT146)),"",('2. Collected Data'!AT46-'2. Collected Data'!AT146))</f>
        <v/>
      </c>
      <c r="AQ46" s="95" t="str">
        <f>IF(OR(ISBLANK('2. Collected Data'!AU46),ISBLANK('2. Collected Data'!AU146)),"",('2. Collected Data'!AU46-'2. Collected Data'!AU146))</f>
        <v/>
      </c>
      <c r="AR46" s="99"/>
      <c r="AS46" s="89" t="str">
        <f>IF(OR(ISBLANK('2. Collected Data'!AW46),ISBLANK('2. Collected Data'!AW146)),"",('2. Collected Data'!AW46-'2. Collected Data'!AW146))</f>
        <v/>
      </c>
      <c r="AT46" s="89" t="str">
        <f>IF(OR(ISBLANK('2. Collected Data'!AX46),ISBLANK('2. Collected Data'!AX146)),"",('2. Collected Data'!AX46-'2. Collected Data'!AX146))</f>
        <v/>
      </c>
      <c r="AU46" s="55"/>
      <c r="AV46" s="102"/>
      <c r="AW46" s="99"/>
      <c r="AX46" s="87" t="str">
        <f>IF(OR(ISBLANK('2. Collected Data'!BB46),ISBLANK('2. Collected Data'!BB146)),"",('2. Collected Data'!BB46-'2. Collected Data'!BB146))</f>
        <v/>
      </c>
      <c r="AY46" s="83" t="str">
        <f>IF(OR(ISBLANK('2. Collected Data'!BC46),ISBLANK('2. Collected Data'!BC146)),"",('2. Collected Data'!BC46-'2. Collected Data'!BC146))</f>
        <v/>
      </c>
      <c r="AZ46" s="83" t="str">
        <f>IF(OR(ISBLANK('2. Collected Data'!BD46),ISBLANK('2. Collected Data'!BD146)),"",('2. Collected Data'!BD46-'2. Collected Data'!BD146))</f>
        <v/>
      </c>
      <c r="BA46" s="83" t="str">
        <f>IF(OR(ISBLANK('2. Collected Data'!BE46),ISBLANK('2. Collected Data'!BE146)),"",('2. Collected Data'!BE46-'2. Collected Data'!BE146))</f>
        <v/>
      </c>
      <c r="BB46" s="83" t="str">
        <f>IF(OR(ISBLANK('2. Collected Data'!BF46),ISBLANK('2. Collected Data'!BF146)),"",('2. Collected Data'!BF46-'2. Collected Data'!BF146))</f>
        <v/>
      </c>
      <c r="BC46" s="55"/>
      <c r="BD46" s="87" t="str">
        <f>IF(OR(ISBLANK('2. Collected Data'!BH46),ISBLANK('2. Collected Data'!BH146)),"",('2. Collected Data'!BH46-'2. Collected Data'!BH146))</f>
        <v/>
      </c>
      <c r="BE46" s="150"/>
      <c r="BF46" s="273"/>
    </row>
    <row r="47" spans="1:58" s="56" customFormat="1" ht="11.25" customHeight="1" x14ac:dyDescent="0.15">
      <c r="A47" s="100" t="s">
        <v>143</v>
      </c>
      <c r="B47" s="231"/>
      <c r="C47" s="57">
        <f>IF(OR(ISBLANK('2. Collected Data'!G47),ISBLANK('2. Collected Data'!G147)),"",('2. Collected Data'!G47-'2. Collected Data'!G147))</f>
        <v>13</v>
      </c>
      <c r="D47" s="52">
        <f>IF(OR(ISBLANK('2. Collected Data'!H47),ISBLANK('2. Collected Data'!H147)),"",('2. Collected Data'!H47-'2. Collected Data'!H147))</f>
        <v>6</v>
      </c>
      <c r="E47" s="52">
        <f>IF(OR(ISBLANK('2. Collected Data'!I47),ISBLANK('2. Collected Data'!I147)),"",('2. Collected Data'!I47-'2. Collected Data'!I147))</f>
        <v>-1</v>
      </c>
      <c r="F47" s="52">
        <f>IF(OR(ISBLANK('2. Collected Data'!J47),ISBLANK('2. Collected Data'!J147)),"",('2. Collected Data'!J47-'2. Collected Data'!J147))</f>
        <v>-4</v>
      </c>
      <c r="G47" s="52">
        <f>IF(OR(ISBLANK('2. Collected Data'!K47),ISBLANK('2. Collected Data'!K147)),"",('2. Collected Data'!K47-'2. Collected Data'!K147))</f>
        <v>-48</v>
      </c>
      <c r="H47" s="52">
        <f>IF(OR(ISBLANK('2. Collected Data'!L47),ISBLANK('2. Collected Data'!L147)),"",('2. Collected Data'!L47-'2. Collected Data'!L147))</f>
        <v>0</v>
      </c>
      <c r="I47" s="52">
        <f>IF(OR(ISBLANK('2. Collected Data'!M47),ISBLANK('2. Collected Data'!M147)),"",('2. Collected Data'!M47-'2. Collected Data'!M147))</f>
        <v>20</v>
      </c>
      <c r="J47" s="52">
        <f>IF(OR(ISBLANK('2. Collected Data'!N47),ISBLANK('2. Collected Data'!N147)),"",('2. Collected Data'!N47-'2. Collected Data'!N147))</f>
        <v>106</v>
      </c>
      <c r="K47" s="52">
        <f>IF(OR(ISBLANK('2. Collected Data'!O47),ISBLANK('2. Collected Data'!O147)),"",('2. Collected Data'!O47-'2. Collected Data'!O147))</f>
        <v>0</v>
      </c>
      <c r="L47" s="52">
        <f>IF(OR(ISBLANK('2. Collected Data'!P47),ISBLANK('2. Collected Data'!P147)),"",('2. Collected Data'!P47-'2. Collected Data'!P147))</f>
        <v>-1</v>
      </c>
      <c r="M47" s="52" t="str">
        <f>IF(OR(ISBLANK('2. Collected Data'!Q47),ISBLANK('2. Collected Data'!Q147)),"",('2. Collected Data'!Q47-'2. Collected Data'!Q147))</f>
        <v/>
      </c>
      <c r="N47" s="52" t="str">
        <f>IF(OR(ISBLANK('2. Collected Data'!R47),ISBLANK('2. Collected Data'!R147)),"",('2. Collected Data'!R47-'2. Collected Data'!R147))</f>
        <v/>
      </c>
      <c r="O47" s="52" t="str">
        <f>IF(OR(ISBLANK('2. Collected Data'!S47),ISBLANK('2. Collected Data'!S147)),"",('2. Collected Data'!S47-'2. Collected Data'!S147))</f>
        <v/>
      </c>
      <c r="P47" s="52" t="str">
        <f>IF(OR(ISBLANK('2. Collected Data'!T47),ISBLANK('2. Collected Data'!T147)),"",('2. Collected Data'!T47-'2. Collected Data'!T147))</f>
        <v/>
      </c>
      <c r="Q47" s="52" t="str">
        <f>IF(OR(ISBLANK('2. Collected Data'!U47),ISBLANK('2. Collected Data'!U147)),"",('2. Collected Data'!U47-'2. Collected Data'!U147))</f>
        <v/>
      </c>
      <c r="R47" s="52" t="str">
        <f>IF(OR(ISBLANK('2. Collected Data'!V47),ISBLANK('2. Collected Data'!V147)),"",('2. Collected Data'!V47-'2. Collected Data'!V147))</f>
        <v/>
      </c>
      <c r="S47" s="52" t="str">
        <f>IF(OR(ISBLANK('2. Collected Data'!W47),ISBLANK('2. Collected Data'!W147)),"",('2. Collected Data'!W47-'2. Collected Data'!W147))</f>
        <v/>
      </c>
      <c r="T47" s="52" t="str">
        <f>IF(OR(ISBLANK('2. Collected Data'!X47),ISBLANK('2. Collected Data'!X147)),"",('2. Collected Data'!X47-'2. Collected Data'!X147))</f>
        <v/>
      </c>
      <c r="U47" s="52">
        <f>IF(OR(ISBLANK('2. Collected Data'!Y47),ISBLANK('2. Collected Data'!Y147)),"",('2. Collected Data'!Y47-'2. Collected Data'!Y147))</f>
        <v>0</v>
      </c>
      <c r="V47" s="52">
        <f>IF(OR(ISBLANK('2. Collected Data'!Z47),ISBLANK('2. Collected Data'!Z147)),"",('2. Collected Data'!Z47-'2. Collected Data'!Z147))</f>
        <v>0</v>
      </c>
      <c r="W47" s="89">
        <f>IF(OR(ISBLANK('2. Collected Data'!AA47),ISBLANK('2. Collected Data'!AA147)),"",('2. Collected Data'!AA47-'2. Collected Data'!AA147))</f>
        <v>0</v>
      </c>
      <c r="X47" s="89">
        <f>IF(OR(ISBLANK('2. Collected Data'!AB47),ISBLANK('2. Collected Data'!AB147)),"",('2. Collected Data'!AB47-'2. Collected Data'!AB147))</f>
        <v>0</v>
      </c>
      <c r="Y47" s="89">
        <f>IF(OR(ISBLANK('2. Collected Data'!AC47),ISBLANK('2. Collected Data'!AC147)),"",('2. Collected Data'!AC47-'2. Collected Data'!AC147))</f>
        <v>0</v>
      </c>
      <c r="Z47" s="52">
        <f>IF(OR(ISBLANK('2. Collected Data'!AD47),ISBLANK('2. Collected Data'!AD147)),"",('2. Collected Data'!AD47-'2. Collected Data'!AD147))</f>
        <v>-3</v>
      </c>
      <c r="AA47" s="52">
        <f>IF(OR(ISBLANK('2. Collected Data'!AE47),ISBLANK('2. Collected Data'!AE147)),"",('2. Collected Data'!AE47-'2. Collected Data'!AE147))</f>
        <v>3000</v>
      </c>
      <c r="AB47" s="52">
        <f>IF(OR(ISBLANK('2. Collected Data'!AF47),ISBLANK('2. Collected Data'!AF147)),"",('2. Collected Data'!AF47-'2. Collected Data'!AF147))</f>
        <v>1</v>
      </c>
      <c r="AC47" s="95">
        <f>IF(OR(ISBLANK('2. Collected Data'!AG47),ISBLANK('2. Collected Data'!AG147)),"",('2. Collected Data'!AG47-'2. Collected Data'!AG147))</f>
        <v>405500</v>
      </c>
      <c r="AD47" s="99"/>
      <c r="AE47" s="141">
        <f>IF(OR(ISBLANK('2. Collected Data'!AI47),ISBLANK('2. Collected Data'!AI147)),"",('2. Collected Data'!AI47-'2. Collected Data'!AI147))</f>
        <v>-10202</v>
      </c>
      <c r="AF47" s="52">
        <f>IF(OR(ISBLANK('2. Collected Data'!AJ47),ISBLANK('2. Collected Data'!AJ147)),"",('2. Collected Data'!AJ47-'2. Collected Data'!AJ147))</f>
        <v>0</v>
      </c>
      <c r="AG47" s="52">
        <f>IF(OR(ISBLANK('2. Collected Data'!AK47),ISBLANK('2. Collected Data'!AK147)),"",('2. Collected Data'!AK47-'2. Collected Data'!AK147))</f>
        <v>0</v>
      </c>
      <c r="AH47" s="52">
        <f>IF(OR(ISBLANK('2. Collected Data'!AL47),ISBLANK('2. Collected Data'!AL147)),"",('2. Collected Data'!AL47-'2. Collected Data'!AL147))</f>
        <v>-17467</v>
      </c>
      <c r="AI47" s="52" t="str">
        <f>IF(OR(ISBLANK('2. Collected Data'!AM47),ISBLANK('2. Collected Data'!AM147)),"",('2. Collected Data'!AM47-'2. Collected Data'!AM147))</f>
        <v/>
      </c>
      <c r="AJ47" s="142"/>
      <c r="AK47" s="52">
        <f>IF(OR(ISBLANK('2. Collected Data'!AO47),ISBLANK('2. Collected Data'!AO147)),"",('2. Collected Data'!AO47-'2. Collected Data'!AO147))</f>
        <v>-147054</v>
      </c>
      <c r="AL47" s="52">
        <f>IF(OR(ISBLANK('2. Collected Data'!AP47),ISBLANK('2. Collected Data'!AP147)),"",('2. Collected Data'!AP47-'2. Collected Data'!AP147))</f>
        <v>0</v>
      </c>
      <c r="AM47" s="52">
        <f>IF(OR(ISBLANK('2. Collected Data'!AQ47),ISBLANK('2. Collected Data'!AQ147)),"",('2. Collected Data'!AQ47-'2. Collected Data'!AQ147))</f>
        <v>0</v>
      </c>
      <c r="AN47" s="52">
        <f>IF(OR(ISBLANK('2. Collected Data'!AR47),ISBLANK('2. Collected Data'!AR147)),"",('2. Collected Data'!AR47-'2. Collected Data'!AR147))</f>
        <v>-2030</v>
      </c>
      <c r="AO47" s="52">
        <f>IF(OR(ISBLANK('2. Collected Data'!AS47),ISBLANK('2. Collected Data'!AS147)),"",('2. Collected Data'!AS47-'2. Collected Data'!AS147))</f>
        <v>0</v>
      </c>
      <c r="AP47" s="52">
        <f>IF(OR(ISBLANK('2. Collected Data'!AT47),ISBLANK('2. Collected Data'!AT147)),"",('2. Collected Data'!AT47-'2. Collected Data'!AT147))</f>
        <v>-468989</v>
      </c>
      <c r="AQ47" s="95" t="str">
        <f>IF(OR(ISBLANK('2. Collected Data'!AU47),ISBLANK('2. Collected Data'!AU147)),"",('2. Collected Data'!AU47-'2. Collected Data'!AU147))</f>
        <v/>
      </c>
      <c r="AR47" s="99"/>
      <c r="AS47" s="89">
        <f>IF(OR(ISBLANK('2. Collected Data'!AW47),ISBLANK('2. Collected Data'!AW147)),"",('2. Collected Data'!AW47-'2. Collected Data'!AW147))</f>
        <v>0</v>
      </c>
      <c r="AT47" s="89">
        <f>IF(OR(ISBLANK('2. Collected Data'!AX47),ISBLANK('2. Collected Data'!AX147)),"",('2. Collected Data'!AX47-'2. Collected Data'!AX147))</f>
        <v>0</v>
      </c>
      <c r="AU47" s="55"/>
      <c r="AV47" s="102"/>
      <c r="AW47" s="99"/>
      <c r="AX47" s="87">
        <f>IF(OR(ISBLANK('2. Collected Data'!BB47),ISBLANK('2. Collected Data'!BB147)),"",('2. Collected Data'!BB47-'2. Collected Data'!BB147))</f>
        <v>-3.0799999999999983</v>
      </c>
      <c r="AY47" s="83">
        <f>IF(OR(ISBLANK('2. Collected Data'!BC47),ISBLANK('2. Collected Data'!BC147)),"",('2. Collected Data'!BC47-'2. Collected Data'!BC147))</f>
        <v>-1304106</v>
      </c>
      <c r="AZ47" s="83">
        <f>IF(OR(ISBLANK('2. Collected Data'!BD47),ISBLANK('2. Collected Data'!BD147)),"",('2. Collected Data'!BD47-'2. Collected Data'!BD147))</f>
        <v>-975373</v>
      </c>
      <c r="BA47" s="83">
        <f>IF(OR(ISBLANK('2. Collected Data'!BE47),ISBLANK('2. Collected Data'!BE147)),"",('2. Collected Data'!BE47-'2. Collected Data'!BE147))</f>
        <v>-991369</v>
      </c>
      <c r="BB47" s="83">
        <f>IF(OR(ISBLANK('2. Collected Data'!BF47),ISBLANK('2. Collected Data'!BF147)),"",('2. Collected Data'!BF47-'2. Collected Data'!BF147))</f>
        <v>-3202718</v>
      </c>
      <c r="BC47" s="55"/>
      <c r="BD47" s="87">
        <f>IF(OR(ISBLANK('2. Collected Data'!BH47),ISBLANK('2. Collected Data'!BH147)),"",('2. Collected Data'!BH47-'2. Collected Data'!BH147))</f>
        <v>1.3700000000000045</v>
      </c>
      <c r="BE47" s="150"/>
      <c r="BF47" s="273"/>
    </row>
    <row r="48" spans="1:58" s="237" customFormat="1" ht="11.25" customHeight="1" x14ac:dyDescent="0.15">
      <c r="A48" s="100" t="s">
        <v>116</v>
      </c>
      <c r="B48" s="231"/>
      <c r="C48" s="57">
        <f>IF(OR(ISBLANK('2. Collected Data'!G48),ISBLANK('2. Collected Data'!G148)),"",('2. Collected Data'!G48-'2. Collected Data'!G148))</f>
        <v>0</v>
      </c>
      <c r="D48" s="52">
        <f>IF(OR(ISBLANK('2. Collected Data'!H48),ISBLANK('2. Collected Data'!H148)),"",('2. Collected Data'!H48-'2. Collected Data'!H148))</f>
        <v>0</v>
      </c>
      <c r="E48" s="52">
        <f>IF(OR(ISBLANK('2. Collected Data'!I48),ISBLANK('2. Collected Data'!I148)),"",('2. Collected Data'!I48-'2. Collected Data'!I148))</f>
        <v>16</v>
      </c>
      <c r="F48" s="52">
        <f>IF(OR(ISBLANK('2. Collected Data'!J48),ISBLANK('2. Collected Data'!J148)),"",('2. Collected Data'!J48-'2. Collected Data'!J148))</f>
        <v>0</v>
      </c>
      <c r="G48" s="52">
        <f>IF(OR(ISBLANK('2. Collected Data'!K48),ISBLANK('2. Collected Data'!K148)),"",('2. Collected Data'!K48-'2. Collected Data'!K148))</f>
        <v>6</v>
      </c>
      <c r="H48" s="52">
        <f>IF(OR(ISBLANK('2. Collected Data'!L48),ISBLANK('2. Collected Data'!L148)),"",('2. Collected Data'!L48-'2. Collected Data'!L148))</f>
        <v>0</v>
      </c>
      <c r="I48" s="52">
        <f>IF(OR(ISBLANK('2. Collected Data'!M48),ISBLANK('2. Collected Data'!M148)),"",('2. Collected Data'!M48-'2. Collected Data'!M148))</f>
        <v>-9</v>
      </c>
      <c r="J48" s="52">
        <f>IF(OR(ISBLANK('2. Collected Data'!N48),ISBLANK('2. Collected Data'!N148)),"",('2. Collected Data'!N48-'2. Collected Data'!N148))</f>
        <v>0</v>
      </c>
      <c r="K48" s="52">
        <f>IF(OR(ISBLANK('2. Collected Data'!O48),ISBLANK('2. Collected Data'!O148)),"",('2. Collected Data'!O48-'2. Collected Data'!O148))</f>
        <v>-200</v>
      </c>
      <c r="L48" s="52">
        <f>IF(OR(ISBLANK('2. Collected Data'!P48),ISBLANK('2. Collected Data'!P148)),"",('2. Collected Data'!P48-'2. Collected Data'!P148))</f>
        <v>0</v>
      </c>
      <c r="M48" s="52">
        <f>IF(OR(ISBLANK('2. Collected Data'!Q48),ISBLANK('2. Collected Data'!Q148)),"",('2. Collected Data'!Q48-'2. Collected Data'!Q148))</f>
        <v>0</v>
      </c>
      <c r="N48" s="52">
        <f>IF(OR(ISBLANK('2. Collected Data'!R48),ISBLANK('2. Collected Data'!R148)),"",('2. Collected Data'!R48-'2. Collected Data'!R148))</f>
        <v>0</v>
      </c>
      <c r="O48" s="52">
        <f>IF(OR(ISBLANK('2. Collected Data'!S48),ISBLANK('2. Collected Data'!S148)),"",('2. Collected Data'!S48-'2. Collected Data'!S148))</f>
        <v>0</v>
      </c>
      <c r="P48" s="52">
        <f>IF(OR(ISBLANK('2. Collected Data'!T48),ISBLANK('2. Collected Data'!T148)),"",('2. Collected Data'!T48-'2. Collected Data'!T148))</f>
        <v>0</v>
      </c>
      <c r="Q48" s="52">
        <f>IF(OR(ISBLANK('2. Collected Data'!U48),ISBLANK('2. Collected Data'!U148)),"",('2. Collected Data'!U48-'2. Collected Data'!U148))</f>
        <v>0</v>
      </c>
      <c r="R48" s="52">
        <f>IF(OR(ISBLANK('2. Collected Data'!V48),ISBLANK('2. Collected Data'!V148)),"",('2. Collected Data'!V48-'2. Collected Data'!V148))</f>
        <v>0</v>
      </c>
      <c r="S48" s="52">
        <f>IF(OR(ISBLANK('2. Collected Data'!W48),ISBLANK('2. Collected Data'!W148)),"",('2. Collected Data'!W48-'2. Collected Data'!W148))</f>
        <v>0</v>
      </c>
      <c r="T48" s="52">
        <f>IF(OR(ISBLANK('2. Collected Data'!X48),ISBLANK('2. Collected Data'!X148)),"",('2. Collected Data'!X48-'2. Collected Data'!X148))</f>
        <v>0</v>
      </c>
      <c r="U48" s="52">
        <f>IF(OR(ISBLANK('2. Collected Data'!Y48),ISBLANK('2. Collected Data'!Y148)),"",('2. Collected Data'!Y48-'2. Collected Data'!Y148))</f>
        <v>-602</v>
      </c>
      <c r="V48" s="52">
        <f>IF(OR(ISBLANK('2. Collected Data'!Z48),ISBLANK('2. Collected Data'!Z148)),"",('2. Collected Data'!Z48-'2. Collected Data'!Z148))</f>
        <v>-170</v>
      </c>
      <c r="W48" s="89">
        <f>IF(OR(ISBLANK('2. Collected Data'!AA48),ISBLANK('2. Collected Data'!AA148)),"",('2. Collected Data'!AA48-'2. Collected Data'!AA148))</f>
        <v>0</v>
      </c>
      <c r="X48" s="89">
        <f>IF(OR(ISBLANK('2. Collected Data'!AB48),ISBLANK('2. Collected Data'!AB148)),"",('2. Collected Data'!AB48-'2. Collected Data'!AB148))</f>
        <v>0</v>
      </c>
      <c r="Y48" s="89">
        <f>IF(OR(ISBLANK('2. Collected Data'!AC48),ISBLANK('2. Collected Data'!AC148)),"",('2. Collected Data'!AC48-'2. Collected Data'!AC148))</f>
        <v>0</v>
      </c>
      <c r="Z48" s="52">
        <f>IF(OR(ISBLANK('2. Collected Data'!AD48),ISBLANK('2. Collected Data'!AD148)),"",('2. Collected Data'!AD48-'2. Collected Data'!AD148))</f>
        <v>6</v>
      </c>
      <c r="AA48" s="52">
        <f>IF(OR(ISBLANK('2. Collected Data'!AE48),ISBLANK('2. Collected Data'!AE148)),"",('2. Collected Data'!AE48-'2. Collected Data'!AE148))</f>
        <v>-38098</v>
      </c>
      <c r="AB48" s="52">
        <f>IF(OR(ISBLANK('2. Collected Data'!AF48),ISBLANK('2. Collected Data'!AF148)),"",('2. Collected Data'!AF48-'2. Collected Data'!AF148))</f>
        <v>0</v>
      </c>
      <c r="AC48" s="95">
        <f>IF(OR(ISBLANK('2. Collected Data'!AG48),ISBLANK('2. Collected Data'!AG148)),"",('2. Collected Data'!AG48-'2. Collected Data'!AG148))</f>
        <v>0</v>
      </c>
      <c r="AD48" s="99"/>
      <c r="AE48" s="141">
        <f>IF(OR(ISBLANK('2. Collected Data'!AI48),ISBLANK('2. Collected Data'!AI148)),"",('2. Collected Data'!AI48-'2. Collected Data'!AI148))</f>
        <v>-371353</v>
      </c>
      <c r="AF48" s="52">
        <f>IF(OR(ISBLANK('2. Collected Data'!AJ48),ISBLANK('2. Collected Data'!AJ148)),"",('2. Collected Data'!AJ48-'2. Collected Data'!AJ148))</f>
        <v>0</v>
      </c>
      <c r="AG48" s="52">
        <f>IF(OR(ISBLANK('2. Collected Data'!AK48),ISBLANK('2. Collected Data'!AK148)),"",('2. Collected Data'!AK48-'2. Collected Data'!AK148))</f>
        <v>0</v>
      </c>
      <c r="AH48" s="52">
        <f>IF(OR(ISBLANK('2. Collected Data'!AL48),ISBLANK('2. Collected Data'!AL148)),"",('2. Collected Data'!AL48-'2. Collected Data'!AL148))</f>
        <v>-16754</v>
      </c>
      <c r="AI48" s="52" t="str">
        <f>IF(OR(ISBLANK('2. Collected Data'!AM48),ISBLANK('2. Collected Data'!AM148)),"",('2. Collected Data'!AM48-'2. Collected Data'!AM148))</f>
        <v/>
      </c>
      <c r="AJ48" s="142"/>
      <c r="AK48" s="52">
        <f>IF(OR(ISBLANK('2. Collected Data'!AO48),ISBLANK('2. Collected Data'!AO148)),"",('2. Collected Data'!AO48-'2. Collected Data'!AO148))</f>
        <v>-1056045</v>
      </c>
      <c r="AL48" s="52">
        <f>IF(OR(ISBLANK('2. Collected Data'!AP48),ISBLANK('2. Collected Data'!AP148)),"",('2. Collected Data'!AP48-'2. Collected Data'!AP148))</f>
        <v>-899487</v>
      </c>
      <c r="AM48" s="52">
        <f>IF(OR(ISBLANK('2. Collected Data'!AQ48),ISBLANK('2. Collected Data'!AQ148)),"",('2. Collected Data'!AQ48-'2. Collected Data'!AQ148))</f>
        <v>0</v>
      </c>
      <c r="AN48" s="52">
        <f>IF(OR(ISBLANK('2. Collected Data'!AR48),ISBLANK('2. Collected Data'!AR148)),"",('2. Collected Data'!AR48-'2. Collected Data'!AR148))</f>
        <v>0</v>
      </c>
      <c r="AO48" s="52">
        <f>IF(OR(ISBLANK('2. Collected Data'!AS48),ISBLANK('2. Collected Data'!AS148)),"",('2. Collected Data'!AS48-'2. Collected Data'!AS148))</f>
        <v>481913</v>
      </c>
      <c r="AP48" s="52">
        <f>IF(OR(ISBLANK('2. Collected Data'!AT48),ISBLANK('2. Collected Data'!AT148)),"",('2. Collected Data'!AT48-'2. Collected Data'!AT148))</f>
        <v>-230866</v>
      </c>
      <c r="AQ48" s="95">
        <f>IF(OR(ISBLANK('2. Collected Data'!AU48),ISBLANK('2. Collected Data'!AU148)),"",('2. Collected Data'!AU48-'2. Collected Data'!AU148))</f>
        <v>-17374</v>
      </c>
      <c r="AR48" s="99"/>
      <c r="AS48" s="89">
        <f>IF(OR(ISBLANK('2. Collected Data'!AW48),ISBLANK('2. Collected Data'!AW148)),"",('2. Collected Data'!AW48-'2. Collected Data'!AW148))</f>
        <v>0.14000000000000001</v>
      </c>
      <c r="AT48" s="89">
        <f>IF(OR(ISBLANK('2. Collected Data'!AX48),ISBLANK('2. Collected Data'!AX148)),"",('2. Collected Data'!AX48-'2. Collected Data'!AX148))</f>
        <v>-0.13999999999999999</v>
      </c>
      <c r="AU48" s="55"/>
      <c r="AV48" s="102"/>
      <c r="AW48" s="99"/>
      <c r="AX48" s="87">
        <f>IF(OR(ISBLANK('2. Collected Data'!BB48),ISBLANK('2. Collected Data'!BB148)),"",('2. Collected Data'!BB48-'2. Collected Data'!BB148))</f>
        <v>-14.200000000000003</v>
      </c>
      <c r="AY48" s="83">
        <f>IF(OR(ISBLANK('2. Collected Data'!BC48),ISBLANK('2. Collected Data'!BC148)),"",('2. Collected Data'!BC48-'2. Collected Data'!BC148))</f>
        <v>-4138131</v>
      </c>
      <c r="AZ48" s="83">
        <f>IF(OR(ISBLANK('2. Collected Data'!BD48),ISBLANK('2. Collected Data'!BD148)),"",('2. Collected Data'!BD48-'2. Collected Data'!BD148))</f>
        <v>-33912149</v>
      </c>
      <c r="BA48" s="83">
        <f>IF(OR(ISBLANK('2. Collected Data'!BE48),ISBLANK('2. Collected Data'!BE148)),"",('2. Collected Data'!BE48-'2. Collected Data'!BE148))</f>
        <v>-22267925</v>
      </c>
      <c r="BB48" s="83">
        <f>IF(OR(ISBLANK('2. Collected Data'!BF48),ISBLANK('2. Collected Data'!BF148)),"",('2. Collected Data'!BF48-'2. Collected Data'!BF148))</f>
        <v>-40240724</v>
      </c>
      <c r="BC48" s="55"/>
      <c r="BD48" s="87">
        <f>IF(OR(ISBLANK('2. Collected Data'!BH48),ISBLANK('2. Collected Data'!BH148)),"",('2. Collected Data'!BH48-'2. Collected Data'!BH148))</f>
        <v>-19.089999999999996</v>
      </c>
      <c r="BE48" s="150"/>
      <c r="BF48" s="273"/>
    </row>
    <row r="49" spans="1:58" s="237" customFormat="1" ht="11.25" customHeight="1" x14ac:dyDescent="0.15">
      <c r="A49" s="100" t="s">
        <v>359</v>
      </c>
      <c r="B49" s="231"/>
      <c r="C49" s="57" t="str">
        <f>IF(OR(ISBLANK('2. Collected Data'!G49),ISBLANK('2. Collected Data'!G149)),"",('2. Collected Data'!G49-'2. Collected Data'!G149))</f>
        <v/>
      </c>
      <c r="D49" s="52" t="str">
        <f>IF(OR(ISBLANK('2. Collected Data'!H49),ISBLANK('2. Collected Data'!H149)),"",('2. Collected Data'!H49-'2. Collected Data'!H149))</f>
        <v/>
      </c>
      <c r="E49" s="52" t="str">
        <f>IF(OR(ISBLANK('2. Collected Data'!I49),ISBLANK('2. Collected Data'!I149)),"",('2. Collected Data'!I49-'2. Collected Data'!I149))</f>
        <v/>
      </c>
      <c r="F49" s="52" t="str">
        <f>IF(OR(ISBLANK('2. Collected Data'!J49),ISBLANK('2. Collected Data'!J149)),"",('2. Collected Data'!J49-'2. Collected Data'!J149))</f>
        <v/>
      </c>
      <c r="G49" s="52" t="str">
        <f>IF(OR(ISBLANK('2. Collected Data'!K49),ISBLANK('2. Collected Data'!K149)),"",('2. Collected Data'!K49-'2. Collected Data'!K149))</f>
        <v/>
      </c>
      <c r="H49" s="52" t="str">
        <f>IF(OR(ISBLANK('2. Collected Data'!L49),ISBLANK('2. Collected Data'!L149)),"",('2. Collected Data'!L49-'2. Collected Data'!L149))</f>
        <v/>
      </c>
      <c r="I49" s="52" t="str">
        <f>IF(OR(ISBLANK('2. Collected Data'!M49),ISBLANK('2. Collected Data'!M149)),"",('2. Collected Data'!M49-'2. Collected Data'!M149))</f>
        <v/>
      </c>
      <c r="J49" s="52" t="str">
        <f>IF(OR(ISBLANK('2. Collected Data'!N49),ISBLANK('2. Collected Data'!N149)),"",('2. Collected Data'!N49-'2. Collected Data'!N149))</f>
        <v/>
      </c>
      <c r="K49" s="52" t="str">
        <f>IF(OR(ISBLANK('2. Collected Data'!O49),ISBLANK('2. Collected Data'!O149)),"",('2. Collected Data'!O49-'2. Collected Data'!O149))</f>
        <v/>
      </c>
      <c r="L49" s="52" t="str">
        <f>IF(OR(ISBLANK('2. Collected Data'!P49),ISBLANK('2. Collected Data'!P149)),"",('2. Collected Data'!P49-'2. Collected Data'!P149))</f>
        <v/>
      </c>
      <c r="M49" s="52" t="str">
        <f>IF(OR(ISBLANK('2. Collected Data'!Q49),ISBLANK('2. Collected Data'!Q149)),"",('2. Collected Data'!Q49-'2. Collected Data'!Q149))</f>
        <v/>
      </c>
      <c r="N49" s="52" t="str">
        <f>IF(OR(ISBLANK('2. Collected Data'!R49),ISBLANK('2. Collected Data'!R149)),"",('2. Collected Data'!R49-'2. Collected Data'!R149))</f>
        <v/>
      </c>
      <c r="O49" s="52" t="str">
        <f>IF(OR(ISBLANK('2. Collected Data'!S49),ISBLANK('2. Collected Data'!S149)),"",('2. Collected Data'!S49-'2. Collected Data'!S149))</f>
        <v/>
      </c>
      <c r="P49" s="52" t="str">
        <f>IF(OR(ISBLANK('2. Collected Data'!T49),ISBLANK('2. Collected Data'!T149)),"",('2. Collected Data'!T49-'2. Collected Data'!T149))</f>
        <v/>
      </c>
      <c r="Q49" s="52" t="str">
        <f>IF(OR(ISBLANK('2. Collected Data'!U49),ISBLANK('2. Collected Data'!U149)),"",('2. Collected Data'!U49-'2. Collected Data'!U149))</f>
        <v/>
      </c>
      <c r="R49" s="52" t="str">
        <f>IF(OR(ISBLANK('2. Collected Data'!V49),ISBLANK('2. Collected Data'!V149)),"",('2. Collected Data'!V49-'2. Collected Data'!V149))</f>
        <v/>
      </c>
      <c r="S49" s="52" t="str">
        <f>IF(OR(ISBLANK('2. Collected Data'!W49),ISBLANK('2. Collected Data'!W149)),"",('2. Collected Data'!W49-'2. Collected Data'!W149))</f>
        <v/>
      </c>
      <c r="T49" s="52" t="str">
        <f>IF(OR(ISBLANK('2. Collected Data'!X49),ISBLANK('2. Collected Data'!X149)),"",('2. Collected Data'!X49-'2. Collected Data'!X149))</f>
        <v/>
      </c>
      <c r="U49" s="52" t="str">
        <f>IF(OR(ISBLANK('2. Collected Data'!Y49),ISBLANK('2. Collected Data'!Y149)),"",('2. Collected Data'!Y49-'2. Collected Data'!Y149))</f>
        <v/>
      </c>
      <c r="V49" s="52" t="str">
        <f>IF(OR(ISBLANK('2. Collected Data'!Z49),ISBLANK('2. Collected Data'!Z149)),"",('2. Collected Data'!Z49-'2. Collected Data'!Z149))</f>
        <v/>
      </c>
      <c r="W49" s="89" t="str">
        <f>IF(OR(ISBLANK('2. Collected Data'!AA49),ISBLANK('2. Collected Data'!AA149)),"",('2. Collected Data'!AA49-'2. Collected Data'!AA149))</f>
        <v/>
      </c>
      <c r="X49" s="89" t="str">
        <f>IF(OR(ISBLANK('2. Collected Data'!AB49),ISBLANK('2. Collected Data'!AB149)),"",('2. Collected Data'!AB49-'2. Collected Data'!AB149))</f>
        <v/>
      </c>
      <c r="Y49" s="89" t="str">
        <f>IF(OR(ISBLANK('2. Collected Data'!AC49),ISBLANK('2. Collected Data'!AC149)),"",('2. Collected Data'!AC49-'2. Collected Data'!AC149))</f>
        <v/>
      </c>
      <c r="Z49" s="52" t="str">
        <f>IF(OR(ISBLANK('2. Collected Data'!AD49),ISBLANK('2. Collected Data'!AD149)),"",('2. Collected Data'!AD49-'2. Collected Data'!AD149))</f>
        <v/>
      </c>
      <c r="AA49" s="52" t="str">
        <f>IF(OR(ISBLANK('2. Collected Data'!AE49),ISBLANK('2. Collected Data'!AE149)),"",('2. Collected Data'!AE49-'2. Collected Data'!AE149))</f>
        <v/>
      </c>
      <c r="AB49" s="52" t="str">
        <f>IF(OR(ISBLANK('2. Collected Data'!AF49),ISBLANK('2. Collected Data'!AF149)),"",('2. Collected Data'!AF49-'2. Collected Data'!AF149))</f>
        <v/>
      </c>
      <c r="AC49" s="95" t="str">
        <f>IF(OR(ISBLANK('2. Collected Data'!AG49),ISBLANK('2. Collected Data'!AG149)),"",('2. Collected Data'!AG49-'2. Collected Data'!AG149))</f>
        <v/>
      </c>
      <c r="AD49" s="99"/>
      <c r="AE49" s="141" t="str">
        <f>IF(OR(ISBLANK('2. Collected Data'!AI49),ISBLANK('2. Collected Data'!AI149)),"",('2. Collected Data'!AI49-'2. Collected Data'!AI149))</f>
        <v/>
      </c>
      <c r="AF49" s="52" t="str">
        <f>IF(OR(ISBLANK('2. Collected Data'!AJ49),ISBLANK('2. Collected Data'!AJ149)),"",('2. Collected Data'!AJ49-'2. Collected Data'!AJ149))</f>
        <v/>
      </c>
      <c r="AG49" s="52" t="str">
        <f>IF(OR(ISBLANK('2. Collected Data'!AK49),ISBLANK('2. Collected Data'!AK149)),"",('2. Collected Data'!AK49-'2. Collected Data'!AK149))</f>
        <v/>
      </c>
      <c r="AH49" s="52" t="str">
        <f>IF(OR(ISBLANK('2. Collected Data'!AL49),ISBLANK('2. Collected Data'!AL149)),"",('2. Collected Data'!AL49-'2. Collected Data'!AL149))</f>
        <v/>
      </c>
      <c r="AI49" s="52" t="str">
        <f>IF(OR(ISBLANK('2. Collected Data'!AM49),ISBLANK('2. Collected Data'!AM149)),"",('2. Collected Data'!AM49-'2. Collected Data'!AM149))</f>
        <v/>
      </c>
      <c r="AJ49" s="142"/>
      <c r="AK49" s="52" t="str">
        <f>IF(OR(ISBLANK('2. Collected Data'!AO49),ISBLANK('2. Collected Data'!AO149)),"",('2. Collected Data'!AO49-'2. Collected Data'!AO149))</f>
        <v/>
      </c>
      <c r="AL49" s="52" t="str">
        <f>IF(OR(ISBLANK('2. Collected Data'!AP49),ISBLANK('2. Collected Data'!AP149)),"",('2. Collected Data'!AP49-'2. Collected Data'!AP149))</f>
        <v/>
      </c>
      <c r="AM49" s="52" t="str">
        <f>IF(OR(ISBLANK('2. Collected Data'!AQ49),ISBLANK('2. Collected Data'!AQ149)),"",('2. Collected Data'!AQ49-'2. Collected Data'!AQ149))</f>
        <v/>
      </c>
      <c r="AN49" s="52" t="str">
        <f>IF(OR(ISBLANK('2. Collected Data'!AR49),ISBLANK('2. Collected Data'!AR149)),"",('2. Collected Data'!AR49-'2. Collected Data'!AR149))</f>
        <v/>
      </c>
      <c r="AO49" s="52" t="str">
        <f>IF(OR(ISBLANK('2. Collected Data'!AS49),ISBLANK('2. Collected Data'!AS149)),"",('2. Collected Data'!AS49-'2. Collected Data'!AS149))</f>
        <v/>
      </c>
      <c r="AP49" s="52" t="str">
        <f>IF(OR(ISBLANK('2. Collected Data'!AT49),ISBLANK('2. Collected Data'!AT149)),"",('2. Collected Data'!AT49-'2. Collected Data'!AT149))</f>
        <v/>
      </c>
      <c r="AQ49" s="95" t="str">
        <f>IF(OR(ISBLANK('2. Collected Data'!AU49),ISBLANK('2. Collected Data'!AU149)),"",('2. Collected Data'!AU49-'2. Collected Data'!AU149))</f>
        <v/>
      </c>
      <c r="AR49" s="99"/>
      <c r="AS49" s="89" t="str">
        <f>IF(OR(ISBLANK('2. Collected Data'!AW49),ISBLANK('2. Collected Data'!AW149)),"",('2. Collected Data'!AW49-'2. Collected Data'!AW149))</f>
        <v/>
      </c>
      <c r="AT49" s="89" t="str">
        <f>IF(OR(ISBLANK('2. Collected Data'!AX49),ISBLANK('2. Collected Data'!AX149)),"",('2. Collected Data'!AX49-'2. Collected Data'!AX149))</f>
        <v/>
      </c>
      <c r="AU49" s="55"/>
      <c r="AV49" s="102"/>
      <c r="AW49" s="99"/>
      <c r="AX49" s="87" t="str">
        <f>IF(OR(ISBLANK('2. Collected Data'!BB49),ISBLANK('2. Collected Data'!BB149)),"",('2. Collected Data'!BB49-'2. Collected Data'!BB149))</f>
        <v/>
      </c>
      <c r="AY49" s="83" t="str">
        <f>IF(OR(ISBLANK('2. Collected Data'!BC49),ISBLANK('2. Collected Data'!BC149)),"",('2. Collected Data'!BC49-'2. Collected Data'!BC149))</f>
        <v/>
      </c>
      <c r="AZ49" s="83" t="str">
        <f>IF(OR(ISBLANK('2. Collected Data'!BD49),ISBLANK('2. Collected Data'!BD149)),"",('2. Collected Data'!BD49-'2. Collected Data'!BD149))</f>
        <v/>
      </c>
      <c r="BA49" s="83" t="str">
        <f>IF(OR(ISBLANK('2. Collected Data'!BE49),ISBLANK('2. Collected Data'!BE149)),"",('2. Collected Data'!BE49-'2. Collected Data'!BE149))</f>
        <v/>
      </c>
      <c r="BB49" s="83" t="str">
        <f>IF(OR(ISBLANK('2. Collected Data'!BF49),ISBLANK('2. Collected Data'!BF149)),"",('2. Collected Data'!BF49-'2. Collected Data'!BF149))</f>
        <v/>
      </c>
      <c r="BC49" s="55"/>
      <c r="BD49" s="87" t="str">
        <f>IF(OR(ISBLANK('2. Collected Data'!BH49),ISBLANK('2. Collected Data'!BH149)),"",('2. Collected Data'!BH49-'2. Collected Data'!BH149))</f>
        <v/>
      </c>
      <c r="BE49" s="150"/>
      <c r="BF49" s="273"/>
    </row>
    <row r="50" spans="1:58" s="56" customFormat="1" ht="11.25" customHeight="1" x14ac:dyDescent="0.15">
      <c r="A50" s="100" t="s">
        <v>144</v>
      </c>
      <c r="B50" s="231"/>
      <c r="C50" s="57">
        <f>IF(OR(ISBLANK('2. Collected Data'!G50),ISBLANK('2. Collected Data'!G150)),"",('2. Collected Data'!G50-'2. Collected Data'!G150))</f>
        <v>0</v>
      </c>
      <c r="D50" s="52">
        <f>IF(OR(ISBLANK('2. Collected Data'!H50),ISBLANK('2. Collected Data'!H150)),"",('2. Collected Data'!H50-'2. Collected Data'!H150))</f>
        <v>0</v>
      </c>
      <c r="E50" s="52">
        <f>IF(OR(ISBLANK('2. Collected Data'!I50),ISBLANK('2. Collected Data'!I150)),"",('2. Collected Data'!I50-'2. Collected Data'!I150))</f>
        <v>54</v>
      </c>
      <c r="F50" s="52">
        <f>IF(OR(ISBLANK('2. Collected Data'!J50),ISBLANK('2. Collected Data'!J150)),"",('2. Collected Data'!J50-'2. Collected Data'!J150))</f>
        <v>-3</v>
      </c>
      <c r="G50" s="52">
        <f>IF(OR(ISBLANK('2. Collected Data'!K50),ISBLANK('2. Collected Data'!K150)),"",('2. Collected Data'!K50-'2. Collected Data'!K150))</f>
        <v>0</v>
      </c>
      <c r="H50" s="52">
        <f>IF(OR(ISBLANK('2. Collected Data'!L50),ISBLANK('2. Collected Data'!L150)),"",('2. Collected Data'!L50-'2. Collected Data'!L150))</f>
        <v>0</v>
      </c>
      <c r="I50" s="52">
        <f>IF(OR(ISBLANK('2. Collected Data'!M50),ISBLANK('2. Collected Data'!M150)),"",('2. Collected Data'!M50-'2. Collected Data'!M150))</f>
        <v>-9</v>
      </c>
      <c r="J50" s="52">
        <f>IF(OR(ISBLANK('2. Collected Data'!N50),ISBLANK('2. Collected Data'!N150)),"",('2. Collected Data'!N50-'2. Collected Data'!N150))</f>
        <v>4</v>
      </c>
      <c r="K50" s="52" t="str">
        <f>IF(OR(ISBLANK('2. Collected Data'!O50),ISBLANK('2. Collected Data'!O150)),"",('2. Collected Data'!O50-'2. Collected Data'!O150))</f>
        <v/>
      </c>
      <c r="L50" s="52">
        <f>IF(OR(ISBLANK('2. Collected Data'!P50),ISBLANK('2. Collected Data'!P150)),"",('2. Collected Data'!P50-'2. Collected Data'!P150))</f>
        <v>0</v>
      </c>
      <c r="M50" s="52">
        <f>IF(OR(ISBLANK('2. Collected Data'!Q50),ISBLANK('2. Collected Data'!Q150)),"",('2. Collected Data'!Q50-'2. Collected Data'!Q150))</f>
        <v>0</v>
      </c>
      <c r="N50" s="52">
        <f>IF(OR(ISBLANK('2. Collected Data'!R50),ISBLANK('2. Collected Data'!R150)),"",('2. Collected Data'!R50-'2. Collected Data'!R150))</f>
        <v>0</v>
      </c>
      <c r="O50" s="52">
        <f>IF(OR(ISBLANK('2. Collected Data'!S50),ISBLANK('2. Collected Data'!S150)),"",('2. Collected Data'!S50-'2. Collected Data'!S150))</f>
        <v>0</v>
      </c>
      <c r="P50" s="52">
        <f>IF(OR(ISBLANK('2. Collected Data'!T50),ISBLANK('2. Collected Data'!T150)),"",('2. Collected Data'!T50-'2. Collected Data'!T150))</f>
        <v>0</v>
      </c>
      <c r="Q50" s="52">
        <f>IF(OR(ISBLANK('2. Collected Data'!U50),ISBLANK('2. Collected Data'!U150)),"",('2. Collected Data'!U50-'2. Collected Data'!U150))</f>
        <v>0</v>
      </c>
      <c r="R50" s="52">
        <f>IF(OR(ISBLANK('2. Collected Data'!V50),ISBLANK('2. Collected Data'!V150)),"",('2. Collected Data'!V50-'2. Collected Data'!V150))</f>
        <v>0</v>
      </c>
      <c r="S50" s="52">
        <f>IF(OR(ISBLANK('2. Collected Data'!W50),ISBLANK('2. Collected Data'!W150)),"",('2. Collected Data'!W50-'2. Collected Data'!W150))</f>
        <v>0</v>
      </c>
      <c r="T50" s="52">
        <f>IF(OR(ISBLANK('2. Collected Data'!X50),ISBLANK('2. Collected Data'!X150)),"",('2. Collected Data'!X50-'2. Collected Data'!X150))</f>
        <v>0</v>
      </c>
      <c r="U50" s="52">
        <f>IF(OR(ISBLANK('2. Collected Data'!Y50),ISBLANK('2. Collected Data'!Y150)),"",('2. Collected Data'!Y50-'2. Collected Data'!Y150))</f>
        <v>0</v>
      </c>
      <c r="V50" s="52">
        <f>IF(OR(ISBLANK('2. Collected Data'!Z50),ISBLANK('2. Collected Data'!Z150)),"",('2. Collected Data'!Z50-'2. Collected Data'!Z150))</f>
        <v>39</v>
      </c>
      <c r="W50" s="89">
        <f>IF(OR(ISBLANK('2. Collected Data'!AA50),ISBLANK('2. Collected Data'!AA150)),"",('2. Collected Data'!AA50-'2. Collected Data'!AA150))</f>
        <v>0</v>
      </c>
      <c r="X50" s="89">
        <f>IF(OR(ISBLANK('2. Collected Data'!AB50),ISBLANK('2. Collected Data'!AB150)),"",('2. Collected Data'!AB50-'2. Collected Data'!AB150))</f>
        <v>0</v>
      </c>
      <c r="Y50" s="89">
        <f>IF(OR(ISBLANK('2. Collected Data'!AC50),ISBLANK('2. Collected Data'!AC150)),"",('2. Collected Data'!AC50-'2. Collected Data'!AC150))</f>
        <v>0</v>
      </c>
      <c r="Z50" s="52">
        <f>IF(OR(ISBLANK('2. Collected Data'!AD50),ISBLANK('2. Collected Data'!AD150)),"",('2. Collected Data'!AD50-'2. Collected Data'!AD150))</f>
        <v>0</v>
      </c>
      <c r="AA50" s="52">
        <f>IF(OR(ISBLANK('2. Collected Data'!AE50),ISBLANK('2. Collected Data'!AE150)),"",('2. Collected Data'!AE50-'2. Collected Data'!AE150))</f>
        <v>0</v>
      </c>
      <c r="AB50" s="52">
        <f>IF(OR(ISBLANK('2. Collected Data'!AF50),ISBLANK('2. Collected Data'!AF150)),"",('2. Collected Data'!AF50-'2. Collected Data'!AF150))</f>
        <v>0</v>
      </c>
      <c r="AC50" s="95">
        <f>IF(OR(ISBLANK('2. Collected Data'!AG50),ISBLANK('2. Collected Data'!AG150)),"",('2. Collected Data'!AG50-'2. Collected Data'!AG150))</f>
        <v>0</v>
      </c>
      <c r="AD50" s="99"/>
      <c r="AE50" s="141">
        <f>IF(OR(ISBLANK('2. Collected Data'!AI50),ISBLANK('2. Collected Data'!AI150)),"",('2. Collected Data'!AI50-'2. Collected Data'!AI150))</f>
        <v>598</v>
      </c>
      <c r="AF50" s="52">
        <f>IF(OR(ISBLANK('2. Collected Data'!AJ50),ISBLANK('2. Collected Data'!AJ150)),"",('2. Collected Data'!AJ50-'2. Collected Data'!AJ150))</f>
        <v>0</v>
      </c>
      <c r="AG50" s="52">
        <f>IF(OR(ISBLANK('2. Collected Data'!AK50),ISBLANK('2. Collected Data'!AK150)),"",('2. Collected Data'!AK50-'2. Collected Data'!AK150))</f>
        <v>0</v>
      </c>
      <c r="AH50" s="52">
        <f>IF(OR(ISBLANK('2. Collected Data'!AL50),ISBLANK('2. Collected Data'!AL150)),"",('2. Collected Data'!AL50-'2. Collected Data'!AL150))</f>
        <v>155703</v>
      </c>
      <c r="AI50" s="52" t="str">
        <f>IF(OR(ISBLANK('2. Collected Data'!AM50),ISBLANK('2. Collected Data'!AM150)),"",('2. Collected Data'!AM50-'2. Collected Data'!AM150))</f>
        <v/>
      </c>
      <c r="AJ50" s="142"/>
      <c r="AK50" s="52">
        <f>IF(OR(ISBLANK('2. Collected Data'!AO50),ISBLANK('2. Collected Data'!AO150)),"",('2. Collected Data'!AO50-'2. Collected Data'!AO150))</f>
        <v>0</v>
      </c>
      <c r="AL50" s="52">
        <f>IF(OR(ISBLANK('2. Collected Data'!AP50),ISBLANK('2. Collected Data'!AP150)),"",('2. Collected Data'!AP50-'2. Collected Data'!AP150))</f>
        <v>0</v>
      </c>
      <c r="AM50" s="52">
        <f>IF(OR(ISBLANK('2. Collected Data'!AQ50),ISBLANK('2. Collected Data'!AQ150)),"",('2. Collected Data'!AQ50-'2. Collected Data'!AQ150))</f>
        <v>1903465</v>
      </c>
      <c r="AN50" s="52">
        <f>IF(OR(ISBLANK('2. Collected Data'!AR50),ISBLANK('2. Collected Data'!AR150)),"",('2. Collected Data'!AR50-'2. Collected Data'!AR150))</f>
        <v>0</v>
      </c>
      <c r="AO50" s="52">
        <f>IF(OR(ISBLANK('2. Collected Data'!AS50),ISBLANK('2. Collected Data'!AS150)),"",('2. Collected Data'!AS50-'2. Collected Data'!AS150))</f>
        <v>0</v>
      </c>
      <c r="AP50" s="52">
        <f>IF(OR(ISBLANK('2. Collected Data'!AT50),ISBLANK('2. Collected Data'!AT150)),"",('2. Collected Data'!AT50-'2. Collected Data'!AT150))</f>
        <v>0</v>
      </c>
      <c r="AQ50" s="95" t="str">
        <f>IF(OR(ISBLANK('2. Collected Data'!AU50),ISBLANK('2. Collected Data'!AU150)),"",('2. Collected Data'!AU50-'2. Collected Data'!AU150))</f>
        <v/>
      </c>
      <c r="AR50" s="99"/>
      <c r="AS50" s="89">
        <f>IF(OR(ISBLANK('2. Collected Data'!AW50),ISBLANK('2. Collected Data'!AW150)),"",('2. Collected Data'!AW50-'2. Collected Data'!AW150))</f>
        <v>0</v>
      </c>
      <c r="AT50" s="89">
        <f>IF(OR(ISBLANK('2. Collected Data'!AX50),ISBLANK('2. Collected Data'!AX150)),"",('2. Collected Data'!AX50-'2. Collected Data'!AX150))</f>
        <v>0</v>
      </c>
      <c r="AU50" s="55"/>
      <c r="AV50" s="102"/>
      <c r="AW50" s="99"/>
      <c r="AX50" s="87">
        <f>IF(OR(ISBLANK('2. Collected Data'!BB50),ISBLANK('2. Collected Data'!BB150)),"",('2. Collected Data'!BB50-'2. Collected Data'!BB150))</f>
        <v>-25</v>
      </c>
      <c r="AY50" s="83">
        <f>IF(OR(ISBLANK('2. Collected Data'!BC50),ISBLANK('2. Collected Data'!BC150)),"",('2. Collected Data'!BC50-'2. Collected Data'!BC150))</f>
        <v>3679586</v>
      </c>
      <c r="AZ50" s="83">
        <f>IF(OR(ISBLANK('2. Collected Data'!BD50),ISBLANK('2. Collected Data'!BD150)),"",('2. Collected Data'!BD50-'2. Collected Data'!BD150))</f>
        <v>2408082</v>
      </c>
      <c r="BA50" s="83">
        <f>IF(OR(ISBLANK('2. Collected Data'!BE50),ISBLANK('2. Collected Data'!BE150)),"",('2. Collected Data'!BE50-'2. Collected Data'!BE150))</f>
        <v>3027498</v>
      </c>
      <c r="BB50" s="83">
        <f>IF(OR(ISBLANK('2. Collected Data'!BF50),ISBLANK('2. Collected Data'!BF150)),"",('2. Collected Data'!BF50-'2. Collected Data'!BF150))</f>
        <v>9016452</v>
      </c>
      <c r="BC50" s="55"/>
      <c r="BD50" s="87">
        <f>IF(OR(ISBLANK('2. Collected Data'!BH50),ISBLANK('2. Collected Data'!BH150)),"",('2. Collected Data'!BH50-'2. Collected Data'!BH150))</f>
        <v>-25</v>
      </c>
      <c r="BE50" s="150"/>
      <c r="BF50" s="273"/>
    </row>
    <row r="51" spans="1:58" s="237" customFormat="1" ht="11.25" customHeight="1" x14ac:dyDescent="0.15">
      <c r="A51" s="100" t="s">
        <v>145</v>
      </c>
      <c r="B51" s="231"/>
      <c r="C51" s="57">
        <f>IF(OR(ISBLANK('2. Collected Data'!G51),ISBLANK('2. Collected Data'!G151)),"",('2. Collected Data'!G51-'2. Collected Data'!G151))</f>
        <v>0</v>
      </c>
      <c r="D51" s="52">
        <f>IF(OR(ISBLANK('2. Collected Data'!H51),ISBLANK('2. Collected Data'!H151)),"",('2. Collected Data'!H51-'2. Collected Data'!H151))</f>
        <v>-3000</v>
      </c>
      <c r="E51" s="52">
        <f>IF(OR(ISBLANK('2. Collected Data'!I51),ISBLANK('2. Collected Data'!I151)),"",('2. Collected Data'!I51-'2. Collected Data'!I151))</f>
        <v>-202</v>
      </c>
      <c r="F51" s="52">
        <f>IF(OR(ISBLANK('2. Collected Data'!J51),ISBLANK('2. Collected Data'!J151)),"",('2. Collected Data'!J51-'2. Collected Data'!J151))</f>
        <v>0</v>
      </c>
      <c r="G51" s="52">
        <f>IF(OR(ISBLANK('2. Collected Data'!K51),ISBLANK('2. Collected Data'!K151)),"",('2. Collected Data'!K51-'2. Collected Data'!K151))</f>
        <v>24</v>
      </c>
      <c r="H51" s="52">
        <f>IF(OR(ISBLANK('2. Collected Data'!L51),ISBLANK('2. Collected Data'!L151)),"",('2. Collected Data'!L51-'2. Collected Data'!L151))</f>
        <v>-1</v>
      </c>
      <c r="I51" s="52">
        <f>IF(OR(ISBLANK('2. Collected Data'!M51),ISBLANK('2. Collected Data'!M151)),"",('2. Collected Data'!M51-'2. Collected Data'!M151))</f>
        <v>595</v>
      </c>
      <c r="J51" s="52">
        <f>IF(OR(ISBLANK('2. Collected Data'!N51),ISBLANK('2. Collected Data'!N151)),"",('2. Collected Data'!N51-'2. Collected Data'!N151))</f>
        <v>0</v>
      </c>
      <c r="K51" s="52">
        <f>IF(OR(ISBLANK('2. Collected Data'!O51),ISBLANK('2. Collected Data'!O151)),"",('2. Collected Data'!O51-'2. Collected Data'!O151))</f>
        <v>-202</v>
      </c>
      <c r="L51" s="52">
        <f>IF(OR(ISBLANK('2. Collected Data'!P51),ISBLANK('2. Collected Data'!P151)),"",('2. Collected Data'!P51-'2. Collected Data'!P151))</f>
        <v>0</v>
      </c>
      <c r="M51" s="52">
        <f>IF(OR(ISBLANK('2. Collected Data'!Q51),ISBLANK('2. Collected Data'!Q151)),"",('2. Collected Data'!Q51-'2. Collected Data'!Q151))</f>
        <v>-3</v>
      </c>
      <c r="N51" s="52">
        <f>IF(OR(ISBLANK('2. Collected Data'!R51),ISBLANK('2. Collected Data'!R151)),"",('2. Collected Data'!R51-'2. Collected Data'!R151))</f>
        <v>100</v>
      </c>
      <c r="O51" s="52">
        <f>IF(OR(ISBLANK('2. Collected Data'!S51),ISBLANK('2. Collected Data'!S151)),"",('2. Collected Data'!S51-'2. Collected Data'!S151))</f>
        <v>50</v>
      </c>
      <c r="P51" s="52">
        <f>IF(OR(ISBLANK('2. Collected Data'!T51),ISBLANK('2. Collected Data'!T151)),"",('2. Collected Data'!T51-'2. Collected Data'!T151))</f>
        <v>0</v>
      </c>
      <c r="Q51" s="52">
        <f>IF(OR(ISBLANK('2. Collected Data'!U51),ISBLANK('2. Collected Data'!U151)),"",('2. Collected Data'!U51-'2. Collected Data'!U151))</f>
        <v>-500</v>
      </c>
      <c r="R51" s="52">
        <f>IF(OR(ISBLANK('2. Collected Data'!V51),ISBLANK('2. Collected Data'!V151)),"",('2. Collected Data'!V51-'2. Collected Data'!V151))</f>
        <v>0</v>
      </c>
      <c r="S51" s="52">
        <f>IF(OR(ISBLANK('2. Collected Data'!W51),ISBLANK('2. Collected Data'!W151)),"",('2. Collected Data'!W51-'2. Collected Data'!W151))</f>
        <v>0</v>
      </c>
      <c r="T51" s="52">
        <f>IF(OR(ISBLANK('2. Collected Data'!X51),ISBLANK('2. Collected Data'!X151)),"",('2. Collected Data'!X51-'2. Collected Data'!X151))</f>
        <v>0</v>
      </c>
      <c r="U51" s="52">
        <f>IF(OR(ISBLANK('2. Collected Data'!Y51),ISBLANK('2. Collected Data'!Y151)),"",('2. Collected Data'!Y51-'2. Collected Data'!Y151))</f>
        <v>-956</v>
      </c>
      <c r="V51" s="52">
        <f>IF(OR(ISBLANK('2. Collected Data'!Z51),ISBLANK('2. Collected Data'!Z151)),"",('2. Collected Data'!Z51-'2. Collected Data'!Z151))</f>
        <v>70</v>
      </c>
      <c r="W51" s="89">
        <f>IF(OR(ISBLANK('2. Collected Data'!AA51),ISBLANK('2. Collected Data'!AA151)),"",('2. Collected Data'!AA51-'2. Collected Data'!AA151))</f>
        <v>7.999999999999996E-2</v>
      </c>
      <c r="X51" s="89">
        <f>IF(OR(ISBLANK('2. Collected Data'!AB51),ISBLANK('2. Collected Data'!AB151)),"",('2. Collected Data'!AB51-'2. Collected Data'!AB151))</f>
        <v>-0.08</v>
      </c>
      <c r="Y51" s="89">
        <f>IF(OR(ISBLANK('2. Collected Data'!AC51),ISBLANK('2. Collected Data'!AC151)),"",('2. Collected Data'!AC51-'2. Collected Data'!AC151))</f>
        <v>0</v>
      </c>
      <c r="Z51" s="52">
        <f>IF(OR(ISBLANK('2. Collected Data'!AD51),ISBLANK('2. Collected Data'!AD151)),"",('2. Collected Data'!AD51-'2. Collected Data'!AD151))</f>
        <v>-8</v>
      </c>
      <c r="AA51" s="52">
        <f>IF(OR(ISBLANK('2. Collected Data'!AE51),ISBLANK('2. Collected Data'!AE151)),"",('2. Collected Data'!AE51-'2. Collected Data'!AE151))</f>
        <v>-36000</v>
      </c>
      <c r="AB51" s="52">
        <f>IF(OR(ISBLANK('2. Collected Data'!AF51),ISBLANK('2. Collected Data'!AF151)),"",('2. Collected Data'!AF51-'2. Collected Data'!AF151))</f>
        <v>0</v>
      </c>
      <c r="AC51" s="95">
        <f>IF(OR(ISBLANK('2. Collected Data'!AG51),ISBLANK('2. Collected Data'!AG151)),"",('2. Collected Data'!AG51-'2. Collected Data'!AG151))</f>
        <v>2099000</v>
      </c>
      <c r="AD51" s="99"/>
      <c r="AE51" s="141">
        <f>IF(OR(ISBLANK('2. Collected Data'!AI51),ISBLANK('2. Collected Data'!AI151)),"",('2. Collected Data'!AI51-'2. Collected Data'!AI151))</f>
        <v>-555000</v>
      </c>
      <c r="AF51" s="52">
        <f>IF(OR(ISBLANK('2. Collected Data'!AJ51),ISBLANK('2. Collected Data'!AJ151)),"",('2. Collected Data'!AJ51-'2. Collected Data'!AJ151))</f>
        <v>0</v>
      </c>
      <c r="AG51" s="52">
        <f>IF(OR(ISBLANK('2. Collected Data'!AK51),ISBLANK('2. Collected Data'!AK151)),"",('2. Collected Data'!AK51-'2. Collected Data'!AK151))</f>
        <v>0</v>
      </c>
      <c r="AH51" s="52">
        <f>IF(OR(ISBLANK('2. Collected Data'!AL51),ISBLANK('2. Collected Data'!AL151)),"",('2. Collected Data'!AL51-'2. Collected Data'!AL151))</f>
        <v>-483000</v>
      </c>
      <c r="AI51" s="52">
        <f>IF(OR(ISBLANK('2. Collected Data'!AM51),ISBLANK('2. Collected Data'!AM151)),"",('2. Collected Data'!AM51-'2. Collected Data'!AM151))</f>
        <v>0</v>
      </c>
      <c r="AJ51" s="142"/>
      <c r="AK51" s="52">
        <f>IF(OR(ISBLANK('2. Collected Data'!AO51),ISBLANK('2. Collected Data'!AO151)),"",('2. Collected Data'!AO51-'2. Collected Data'!AO151))</f>
        <v>-4800000</v>
      </c>
      <c r="AL51" s="52">
        <f>IF(OR(ISBLANK('2. Collected Data'!AP51),ISBLANK('2. Collected Data'!AP151)),"",('2. Collected Data'!AP51-'2. Collected Data'!AP151))</f>
        <v>0</v>
      </c>
      <c r="AM51" s="52">
        <f>IF(OR(ISBLANK('2. Collected Data'!AQ51),ISBLANK('2. Collected Data'!AQ151)),"",('2. Collected Data'!AQ51-'2. Collected Data'!AQ151))</f>
        <v>0</v>
      </c>
      <c r="AN51" s="52">
        <f>IF(OR(ISBLANK('2. Collected Data'!AR51),ISBLANK('2. Collected Data'!AR151)),"",('2. Collected Data'!AR51-'2. Collected Data'!AR151))</f>
        <v>0</v>
      </c>
      <c r="AO51" s="52">
        <f>IF(OR(ISBLANK('2. Collected Data'!AS51),ISBLANK('2. Collected Data'!AS151)),"",('2. Collected Data'!AS51-'2. Collected Data'!AS151))</f>
        <v>0</v>
      </c>
      <c r="AP51" s="52">
        <f>IF(OR(ISBLANK('2. Collected Data'!AT51),ISBLANK('2. Collected Data'!AT151)),"",('2. Collected Data'!AT51-'2. Collected Data'!AT151))</f>
        <v>0</v>
      </c>
      <c r="AQ51" s="95">
        <f>IF(OR(ISBLANK('2. Collected Data'!AU51),ISBLANK('2. Collected Data'!AU151)),"",('2. Collected Data'!AU51-'2. Collected Data'!AU151))</f>
        <v>0</v>
      </c>
      <c r="AR51" s="99"/>
      <c r="AS51" s="89">
        <f>IF(OR(ISBLANK('2. Collected Data'!AW51),ISBLANK('2. Collected Data'!AW151)),"",('2. Collected Data'!AW51-'2. Collected Data'!AW151))</f>
        <v>0</v>
      </c>
      <c r="AT51" s="89">
        <f>IF(OR(ISBLANK('2. Collected Data'!AX51),ISBLANK('2. Collected Data'!AX151)),"",('2. Collected Data'!AX51-'2. Collected Data'!AX151))</f>
        <v>0</v>
      </c>
      <c r="AU51" s="55"/>
      <c r="AV51" s="102"/>
      <c r="AW51" s="99"/>
      <c r="AX51" s="87">
        <f>IF(OR(ISBLANK('2. Collected Data'!BB51),ISBLANK('2. Collected Data'!BB151)),"",('2. Collected Data'!BB51-'2. Collected Data'!BB151))</f>
        <v>7.8900000000000006</v>
      </c>
      <c r="AY51" s="83">
        <f>IF(OR(ISBLANK('2. Collected Data'!BC51),ISBLANK('2. Collected Data'!BC151)),"",('2. Collected Data'!BC51-'2. Collected Data'!BC151))</f>
        <v>-23000000</v>
      </c>
      <c r="AZ51" s="83">
        <f>IF(OR(ISBLANK('2. Collected Data'!BD51),ISBLANK('2. Collected Data'!BD151)),"",('2. Collected Data'!BD51-'2. Collected Data'!BD151))</f>
        <v>17100000</v>
      </c>
      <c r="BA51" s="83">
        <f>IF(OR(ISBLANK('2. Collected Data'!BE51),ISBLANK('2. Collected Data'!BE151)),"",('2. Collected Data'!BE51-'2. Collected Data'!BE151))</f>
        <v>-44700000</v>
      </c>
      <c r="BB51" s="83">
        <f>IF(OR(ISBLANK('2. Collected Data'!BF51),ISBLANK('2. Collected Data'!BF151)),"",('2. Collected Data'!BF51-'2. Collected Data'!BF151))</f>
        <v>-120000000</v>
      </c>
      <c r="BC51" s="55"/>
      <c r="BD51" s="87">
        <f>IF(OR(ISBLANK('2. Collected Data'!BH51),ISBLANK('2. Collected Data'!BH151)),"",('2. Collected Data'!BH51-'2. Collected Data'!BH151))</f>
        <v>-12.180000000000007</v>
      </c>
      <c r="BE51" s="150"/>
      <c r="BF51" s="273"/>
    </row>
    <row r="52" spans="1:58" s="237" customFormat="1" ht="11.25" customHeight="1" x14ac:dyDescent="0.15">
      <c r="A52" s="100" t="s">
        <v>324</v>
      </c>
      <c r="B52" s="231"/>
      <c r="C52" s="57" t="str">
        <f>IF(OR(ISBLANK('2. Collected Data'!G52),ISBLANK('2. Collected Data'!G152)),"",('2. Collected Data'!G52-'2. Collected Data'!G152))</f>
        <v/>
      </c>
      <c r="D52" s="52" t="str">
        <f>IF(OR(ISBLANK('2. Collected Data'!H52),ISBLANK('2. Collected Data'!H152)),"",('2. Collected Data'!H52-'2. Collected Data'!H152))</f>
        <v/>
      </c>
      <c r="E52" s="52" t="str">
        <f>IF(OR(ISBLANK('2. Collected Data'!I52),ISBLANK('2. Collected Data'!I152)),"",('2. Collected Data'!I52-'2. Collected Data'!I152))</f>
        <v/>
      </c>
      <c r="F52" s="52" t="str">
        <f>IF(OR(ISBLANK('2. Collected Data'!J52),ISBLANK('2. Collected Data'!J152)),"",('2. Collected Data'!J52-'2. Collected Data'!J152))</f>
        <v/>
      </c>
      <c r="G52" s="52" t="str">
        <f>IF(OR(ISBLANK('2. Collected Data'!K52),ISBLANK('2. Collected Data'!K152)),"",('2. Collected Data'!K52-'2. Collected Data'!K152))</f>
        <v/>
      </c>
      <c r="H52" s="52" t="str">
        <f>IF(OR(ISBLANK('2. Collected Data'!L52),ISBLANK('2. Collected Data'!L152)),"",('2. Collected Data'!L52-'2. Collected Data'!L152))</f>
        <v/>
      </c>
      <c r="I52" s="52" t="str">
        <f>IF(OR(ISBLANK('2. Collected Data'!M52),ISBLANK('2. Collected Data'!M152)),"",('2. Collected Data'!M52-'2. Collected Data'!M152))</f>
        <v/>
      </c>
      <c r="J52" s="52" t="str">
        <f>IF(OR(ISBLANK('2. Collected Data'!N52),ISBLANK('2. Collected Data'!N152)),"",('2. Collected Data'!N52-'2. Collected Data'!N152))</f>
        <v/>
      </c>
      <c r="K52" s="52" t="str">
        <f>IF(OR(ISBLANK('2. Collected Data'!O52),ISBLANK('2. Collected Data'!O152)),"",('2. Collected Data'!O52-'2. Collected Data'!O152))</f>
        <v/>
      </c>
      <c r="L52" s="52" t="str">
        <f>IF(OR(ISBLANK('2. Collected Data'!P52),ISBLANK('2. Collected Data'!P152)),"",('2. Collected Data'!P52-'2. Collected Data'!P152))</f>
        <v/>
      </c>
      <c r="M52" s="52" t="str">
        <f>IF(OR(ISBLANK('2. Collected Data'!Q52),ISBLANK('2. Collected Data'!Q152)),"",('2. Collected Data'!Q52-'2. Collected Data'!Q152))</f>
        <v/>
      </c>
      <c r="N52" s="52" t="str">
        <f>IF(OR(ISBLANK('2. Collected Data'!R52),ISBLANK('2. Collected Data'!R152)),"",('2. Collected Data'!R52-'2. Collected Data'!R152))</f>
        <v/>
      </c>
      <c r="O52" s="52" t="str">
        <f>IF(OR(ISBLANK('2. Collected Data'!S52),ISBLANK('2. Collected Data'!S152)),"",('2. Collected Data'!S52-'2. Collected Data'!S152))</f>
        <v/>
      </c>
      <c r="P52" s="52" t="str">
        <f>IF(OR(ISBLANK('2. Collected Data'!T52),ISBLANK('2. Collected Data'!T152)),"",('2. Collected Data'!T52-'2. Collected Data'!T152))</f>
        <v/>
      </c>
      <c r="Q52" s="52" t="str">
        <f>IF(OR(ISBLANK('2. Collected Data'!U52),ISBLANK('2. Collected Data'!U152)),"",('2. Collected Data'!U52-'2. Collected Data'!U152))</f>
        <v/>
      </c>
      <c r="R52" s="52" t="str">
        <f>IF(OR(ISBLANK('2. Collected Data'!V52),ISBLANK('2. Collected Data'!V152)),"",('2. Collected Data'!V52-'2. Collected Data'!V152))</f>
        <v/>
      </c>
      <c r="S52" s="52" t="str">
        <f>IF(OR(ISBLANK('2. Collected Data'!W52),ISBLANK('2. Collected Data'!W152)),"",('2. Collected Data'!W52-'2. Collected Data'!W152))</f>
        <v/>
      </c>
      <c r="T52" s="52" t="str">
        <f>IF(OR(ISBLANK('2. Collected Data'!X52),ISBLANK('2. Collected Data'!X152)),"",('2. Collected Data'!X52-'2. Collected Data'!X152))</f>
        <v/>
      </c>
      <c r="U52" s="52" t="str">
        <f>IF(OR(ISBLANK('2. Collected Data'!Y52),ISBLANK('2. Collected Data'!Y152)),"",('2. Collected Data'!Y52-'2. Collected Data'!Y152))</f>
        <v/>
      </c>
      <c r="V52" s="52" t="str">
        <f>IF(OR(ISBLANK('2. Collected Data'!Z52),ISBLANK('2. Collected Data'!Z152)),"",('2. Collected Data'!Z52-'2. Collected Data'!Z152))</f>
        <v/>
      </c>
      <c r="W52" s="89" t="str">
        <f>IF(OR(ISBLANK('2. Collected Data'!AA52),ISBLANK('2. Collected Data'!AA152)),"",('2. Collected Data'!AA52-'2. Collected Data'!AA152))</f>
        <v/>
      </c>
      <c r="X52" s="89" t="str">
        <f>IF(OR(ISBLANK('2. Collected Data'!AB52),ISBLANK('2. Collected Data'!AB152)),"",('2. Collected Data'!AB52-'2. Collected Data'!AB152))</f>
        <v/>
      </c>
      <c r="Y52" s="89" t="str">
        <f>IF(OR(ISBLANK('2. Collected Data'!AC52),ISBLANK('2. Collected Data'!AC152)),"",('2. Collected Data'!AC52-'2. Collected Data'!AC152))</f>
        <v/>
      </c>
      <c r="Z52" s="52" t="str">
        <f>IF(OR(ISBLANK('2. Collected Data'!AD52),ISBLANK('2. Collected Data'!AD152)),"",('2. Collected Data'!AD52-'2. Collected Data'!AD152))</f>
        <v/>
      </c>
      <c r="AA52" s="52" t="str">
        <f>IF(OR(ISBLANK('2. Collected Data'!AE52),ISBLANK('2. Collected Data'!AE152)),"",('2. Collected Data'!AE52-'2. Collected Data'!AE152))</f>
        <v/>
      </c>
      <c r="AB52" s="52" t="str">
        <f>IF(OR(ISBLANK('2. Collected Data'!AF52),ISBLANK('2. Collected Data'!AF152)),"",('2. Collected Data'!AF52-'2. Collected Data'!AF152))</f>
        <v/>
      </c>
      <c r="AC52" s="95" t="str">
        <f>IF(OR(ISBLANK('2. Collected Data'!AG52),ISBLANK('2. Collected Data'!AG152)),"",('2. Collected Data'!AG52-'2. Collected Data'!AG152))</f>
        <v/>
      </c>
      <c r="AD52" s="99"/>
      <c r="AE52" s="141" t="str">
        <f>IF(OR(ISBLANK('2. Collected Data'!AI52),ISBLANK('2. Collected Data'!AI152)),"",('2. Collected Data'!AI52-'2. Collected Data'!AI152))</f>
        <v/>
      </c>
      <c r="AF52" s="52" t="str">
        <f>IF(OR(ISBLANK('2. Collected Data'!AJ52),ISBLANK('2. Collected Data'!AJ152)),"",('2. Collected Data'!AJ52-'2. Collected Data'!AJ152))</f>
        <v/>
      </c>
      <c r="AG52" s="52" t="str">
        <f>IF(OR(ISBLANK('2. Collected Data'!AK52),ISBLANK('2. Collected Data'!AK152)),"",('2. Collected Data'!AK52-'2. Collected Data'!AK152))</f>
        <v/>
      </c>
      <c r="AH52" s="52" t="str">
        <f>IF(OR(ISBLANK('2. Collected Data'!AL52),ISBLANK('2. Collected Data'!AL152)),"",('2. Collected Data'!AL52-'2. Collected Data'!AL152))</f>
        <v/>
      </c>
      <c r="AI52" s="52" t="str">
        <f>IF(OR(ISBLANK('2. Collected Data'!AM52),ISBLANK('2. Collected Data'!AM152)),"",('2. Collected Data'!AM52-'2. Collected Data'!AM152))</f>
        <v/>
      </c>
      <c r="AJ52" s="142"/>
      <c r="AK52" s="52" t="str">
        <f>IF(OR(ISBLANK('2. Collected Data'!AO52),ISBLANK('2. Collected Data'!AO152)),"",('2. Collected Data'!AO52-'2. Collected Data'!AO152))</f>
        <v/>
      </c>
      <c r="AL52" s="52" t="str">
        <f>IF(OR(ISBLANK('2. Collected Data'!AP52),ISBLANK('2. Collected Data'!AP152)),"",('2. Collected Data'!AP52-'2. Collected Data'!AP152))</f>
        <v/>
      </c>
      <c r="AM52" s="52" t="str">
        <f>IF(OR(ISBLANK('2. Collected Data'!AQ52),ISBLANK('2. Collected Data'!AQ152)),"",('2. Collected Data'!AQ52-'2. Collected Data'!AQ152))</f>
        <v/>
      </c>
      <c r="AN52" s="52" t="str">
        <f>IF(OR(ISBLANK('2. Collected Data'!AR52),ISBLANK('2. Collected Data'!AR152)),"",('2. Collected Data'!AR52-'2. Collected Data'!AR152))</f>
        <v/>
      </c>
      <c r="AO52" s="52" t="str">
        <f>IF(OR(ISBLANK('2. Collected Data'!AS52),ISBLANK('2. Collected Data'!AS152)),"",('2. Collected Data'!AS52-'2. Collected Data'!AS152))</f>
        <v/>
      </c>
      <c r="AP52" s="52" t="str">
        <f>IF(OR(ISBLANK('2. Collected Data'!AT52),ISBLANK('2. Collected Data'!AT152)),"",('2. Collected Data'!AT52-'2. Collected Data'!AT152))</f>
        <v/>
      </c>
      <c r="AQ52" s="95" t="str">
        <f>IF(OR(ISBLANK('2. Collected Data'!AU52),ISBLANK('2. Collected Data'!AU152)),"",('2. Collected Data'!AU52-'2. Collected Data'!AU152))</f>
        <v/>
      </c>
      <c r="AR52" s="99"/>
      <c r="AS52" s="89" t="str">
        <f>IF(OR(ISBLANK('2. Collected Data'!AW52),ISBLANK('2. Collected Data'!AW152)),"",('2. Collected Data'!AW52-'2. Collected Data'!AW152))</f>
        <v/>
      </c>
      <c r="AT52" s="89" t="str">
        <f>IF(OR(ISBLANK('2. Collected Data'!AX52),ISBLANK('2. Collected Data'!AX152)),"",('2. Collected Data'!AX52-'2. Collected Data'!AX152))</f>
        <v/>
      </c>
      <c r="AU52" s="55"/>
      <c r="AV52" s="102"/>
      <c r="AW52" s="99"/>
      <c r="AX52" s="87" t="str">
        <f>IF(OR(ISBLANK('2. Collected Data'!BB52),ISBLANK('2. Collected Data'!BB152)),"",('2. Collected Data'!BB52-'2. Collected Data'!BB152))</f>
        <v/>
      </c>
      <c r="AY52" s="83" t="str">
        <f>IF(OR(ISBLANK('2. Collected Data'!BC52),ISBLANK('2. Collected Data'!BC152)),"",('2. Collected Data'!BC52-'2. Collected Data'!BC152))</f>
        <v/>
      </c>
      <c r="AZ52" s="83" t="str">
        <f>IF(OR(ISBLANK('2. Collected Data'!BD52),ISBLANK('2. Collected Data'!BD152)),"",('2. Collected Data'!BD52-'2. Collected Data'!BD152))</f>
        <v/>
      </c>
      <c r="BA52" s="83" t="str">
        <f>IF(OR(ISBLANK('2. Collected Data'!BE52),ISBLANK('2. Collected Data'!BE152)),"",('2. Collected Data'!BE52-'2. Collected Data'!BE152))</f>
        <v/>
      </c>
      <c r="BB52" s="83" t="str">
        <f>IF(OR(ISBLANK('2. Collected Data'!BF52),ISBLANK('2. Collected Data'!BF152)),"",('2. Collected Data'!BF52-'2. Collected Data'!BF152))</f>
        <v/>
      </c>
      <c r="BC52" s="55"/>
      <c r="BD52" s="87" t="str">
        <f>IF(OR(ISBLANK('2. Collected Data'!BH52),ISBLANK('2. Collected Data'!BH152)),"",('2. Collected Data'!BH52-'2. Collected Data'!BH152))</f>
        <v/>
      </c>
      <c r="BE52" s="150"/>
      <c r="BF52" s="273"/>
    </row>
    <row r="53" spans="1:58" s="56" customFormat="1" ht="11.25" customHeight="1" x14ac:dyDescent="0.15">
      <c r="A53" s="100" t="s">
        <v>70</v>
      </c>
      <c r="B53" s="231"/>
      <c r="C53" s="57">
        <f>IF(OR(ISBLANK('2. Collected Data'!G53),ISBLANK('2. Collected Data'!G153)),"",('2. Collected Data'!G53-'2. Collected Data'!G153))</f>
        <v>84</v>
      </c>
      <c r="D53" s="52">
        <f>IF(OR(ISBLANK('2. Collected Data'!H53),ISBLANK('2. Collected Data'!H153)),"",('2. Collected Data'!H53-'2. Collected Data'!H153))</f>
        <v>-14</v>
      </c>
      <c r="E53" s="52">
        <f>IF(OR(ISBLANK('2. Collected Data'!I53),ISBLANK('2. Collected Data'!I153)),"",('2. Collected Data'!I53-'2. Collected Data'!I153))</f>
        <v>6</v>
      </c>
      <c r="F53" s="52">
        <f>IF(OR(ISBLANK('2. Collected Data'!J53),ISBLANK('2. Collected Data'!J153)),"",('2. Collected Data'!J53-'2. Collected Data'!J153))</f>
        <v>-4</v>
      </c>
      <c r="G53" s="52">
        <f>IF(OR(ISBLANK('2. Collected Data'!K53),ISBLANK('2. Collected Data'!K153)),"",('2. Collected Data'!K53-'2. Collected Data'!K153))</f>
        <v>0</v>
      </c>
      <c r="H53" s="52">
        <f>IF(OR(ISBLANK('2. Collected Data'!L53),ISBLANK('2. Collected Data'!L153)),"",('2. Collected Data'!L53-'2. Collected Data'!L153))</f>
        <v>0</v>
      </c>
      <c r="I53" s="52">
        <f>IF(OR(ISBLANK('2. Collected Data'!M53),ISBLANK('2. Collected Data'!M153)),"",('2. Collected Data'!M53-'2. Collected Data'!M153))</f>
        <v>0</v>
      </c>
      <c r="J53" s="52">
        <f>IF(OR(ISBLANK('2. Collected Data'!N53),ISBLANK('2. Collected Data'!N153)),"",('2. Collected Data'!N53-'2. Collected Data'!N153))</f>
        <v>0</v>
      </c>
      <c r="K53" s="52">
        <f>IF(OR(ISBLANK('2. Collected Data'!O53),ISBLANK('2. Collected Data'!O153)),"",('2. Collected Data'!O53-'2. Collected Data'!O153))</f>
        <v>-100</v>
      </c>
      <c r="L53" s="52">
        <f>IF(OR(ISBLANK('2. Collected Data'!P53),ISBLANK('2. Collected Data'!P153)),"",('2. Collected Data'!P53-'2. Collected Data'!P153))</f>
        <v>0</v>
      </c>
      <c r="M53" s="52">
        <f>IF(OR(ISBLANK('2. Collected Data'!Q53),ISBLANK('2. Collected Data'!Q153)),"",('2. Collected Data'!Q53-'2. Collected Data'!Q153))</f>
        <v>-40</v>
      </c>
      <c r="N53" s="52">
        <f>IF(OR(ISBLANK('2. Collected Data'!R53),ISBLANK('2. Collected Data'!R153)),"",('2. Collected Data'!R53-'2. Collected Data'!R153))</f>
        <v>13</v>
      </c>
      <c r="O53" s="52">
        <f>IF(OR(ISBLANK('2. Collected Data'!S53),ISBLANK('2. Collected Data'!S153)),"",('2. Collected Data'!S53-'2. Collected Data'!S153))</f>
        <v>0</v>
      </c>
      <c r="P53" s="52">
        <f>IF(OR(ISBLANK('2. Collected Data'!T53),ISBLANK('2. Collected Data'!T153)),"",('2. Collected Data'!T53-'2. Collected Data'!T153))</f>
        <v>0</v>
      </c>
      <c r="Q53" s="52">
        <f>IF(OR(ISBLANK('2. Collected Data'!U53),ISBLANK('2. Collected Data'!U153)),"",('2. Collected Data'!U53-'2. Collected Data'!U153))</f>
        <v>0</v>
      </c>
      <c r="R53" s="52">
        <f>IF(OR(ISBLANK('2. Collected Data'!V53),ISBLANK('2. Collected Data'!V153)),"",('2. Collected Data'!V53-'2. Collected Data'!V153))</f>
        <v>0</v>
      </c>
      <c r="S53" s="52">
        <f>IF(OR(ISBLANK('2. Collected Data'!W53),ISBLANK('2. Collected Data'!W153)),"",('2. Collected Data'!W53-'2. Collected Data'!W153))</f>
        <v>0</v>
      </c>
      <c r="T53" s="52">
        <f>IF(OR(ISBLANK('2. Collected Data'!X53),ISBLANK('2. Collected Data'!X153)),"",('2. Collected Data'!X53-'2. Collected Data'!X153))</f>
        <v>0</v>
      </c>
      <c r="U53" s="52">
        <f>IF(OR(ISBLANK('2. Collected Data'!Y53),ISBLANK('2. Collected Data'!Y153)),"",('2. Collected Data'!Y53-'2. Collected Data'!Y153))</f>
        <v>177</v>
      </c>
      <c r="V53" s="52">
        <f>IF(OR(ISBLANK('2. Collected Data'!Z53),ISBLANK('2. Collected Data'!Z153)),"",('2. Collected Data'!Z53-'2. Collected Data'!Z153))</f>
        <v>0</v>
      </c>
      <c r="W53" s="89">
        <f>IF(OR(ISBLANK('2. Collected Data'!AA53),ISBLANK('2. Collected Data'!AA153)),"",('2. Collected Data'!AA53-'2. Collected Data'!AA153))</f>
        <v>0</v>
      </c>
      <c r="X53" s="89">
        <f>IF(OR(ISBLANK('2. Collected Data'!AB53),ISBLANK('2. Collected Data'!AB153)),"",('2. Collected Data'!AB53-'2. Collected Data'!AB153))</f>
        <v>0</v>
      </c>
      <c r="Y53" s="89">
        <f>IF(OR(ISBLANK('2. Collected Data'!AC53),ISBLANK('2. Collected Data'!AC153)),"",('2. Collected Data'!AC53-'2. Collected Data'!AC153))</f>
        <v>0</v>
      </c>
      <c r="Z53" s="52">
        <f>IF(OR(ISBLANK('2. Collected Data'!AD53),ISBLANK('2. Collected Data'!AD153)),"",('2. Collected Data'!AD53-'2. Collected Data'!AD153))</f>
        <v>18</v>
      </c>
      <c r="AA53" s="52">
        <f>IF(OR(ISBLANK('2. Collected Data'!AE53),ISBLANK('2. Collected Data'!AE153)),"",('2. Collected Data'!AE53-'2. Collected Data'!AE153))</f>
        <v>0</v>
      </c>
      <c r="AB53" s="52">
        <f>IF(OR(ISBLANK('2. Collected Data'!AF53),ISBLANK('2. Collected Data'!AF153)),"",('2. Collected Data'!AF53-'2. Collected Data'!AF153))</f>
        <v>0</v>
      </c>
      <c r="AC53" s="95">
        <f>IF(OR(ISBLANK('2. Collected Data'!AG53),ISBLANK('2. Collected Data'!AG153)),"",('2. Collected Data'!AG53-'2. Collected Data'!AG153))</f>
        <v>0</v>
      </c>
      <c r="AD53" s="99"/>
      <c r="AE53" s="141">
        <f>IF(OR(ISBLANK('2. Collected Data'!AI53),ISBLANK('2. Collected Data'!AI153)),"",('2. Collected Data'!AI53-'2. Collected Data'!AI153))</f>
        <v>3120</v>
      </c>
      <c r="AF53" s="52">
        <f>IF(OR(ISBLANK('2. Collected Data'!AJ53),ISBLANK('2. Collected Data'!AJ153)),"",('2. Collected Data'!AJ53-'2. Collected Data'!AJ153))</f>
        <v>0</v>
      </c>
      <c r="AG53" s="52">
        <f>IF(OR(ISBLANK('2. Collected Data'!AK53),ISBLANK('2. Collected Data'!AK153)),"",('2. Collected Data'!AK53-'2. Collected Data'!AK153))</f>
        <v>0</v>
      </c>
      <c r="AH53" s="52">
        <f>IF(OR(ISBLANK('2. Collected Data'!AL53),ISBLANK('2. Collected Data'!AL153)),"",('2. Collected Data'!AL53-'2. Collected Data'!AL153))</f>
        <v>2250</v>
      </c>
      <c r="AI53" s="52">
        <f>IF(OR(ISBLANK('2. Collected Data'!AM53),ISBLANK('2. Collected Data'!AM153)),"",('2. Collected Data'!AM53-'2. Collected Data'!AM153))</f>
        <v>0</v>
      </c>
      <c r="AJ53" s="142"/>
      <c r="AK53" s="52">
        <f>IF(OR(ISBLANK('2. Collected Data'!AO53),ISBLANK('2. Collected Data'!AO153)),"",('2. Collected Data'!AO53-'2. Collected Data'!AO153))</f>
        <v>290972</v>
      </c>
      <c r="AL53" s="52">
        <f>IF(OR(ISBLANK('2. Collected Data'!AP53),ISBLANK('2. Collected Data'!AP153)),"",('2. Collected Data'!AP53-'2. Collected Data'!AP153))</f>
        <v>36183</v>
      </c>
      <c r="AM53" s="52">
        <f>IF(OR(ISBLANK('2. Collected Data'!AQ53),ISBLANK('2. Collected Data'!AQ153)),"",('2. Collected Data'!AQ53-'2. Collected Data'!AQ153))</f>
        <v>0</v>
      </c>
      <c r="AN53" s="52">
        <f>IF(OR(ISBLANK('2. Collected Data'!AR53),ISBLANK('2. Collected Data'!AR153)),"",('2. Collected Data'!AR53-'2. Collected Data'!AR153))</f>
        <v>0</v>
      </c>
      <c r="AO53" s="52">
        <f>IF(OR(ISBLANK('2. Collected Data'!AS53),ISBLANK('2. Collected Data'!AS153)),"",('2. Collected Data'!AS53-'2. Collected Data'!AS153))</f>
        <v>0</v>
      </c>
      <c r="AP53" s="52">
        <f>IF(OR(ISBLANK('2. Collected Data'!AT53),ISBLANK('2. Collected Data'!AT153)),"",('2. Collected Data'!AT53-'2. Collected Data'!AT153))</f>
        <v>0</v>
      </c>
      <c r="AQ53" s="95">
        <f>IF(OR(ISBLANK('2. Collected Data'!AU53),ISBLANK('2. Collected Data'!AU153)),"",('2. Collected Data'!AU53-'2. Collected Data'!AU153))</f>
        <v>0</v>
      </c>
      <c r="AR53" s="99"/>
      <c r="AS53" s="89">
        <f>IF(OR(ISBLANK('2. Collected Data'!AW53),ISBLANK('2. Collected Data'!AW153)),"",('2. Collected Data'!AW53-'2. Collected Data'!AW153))</f>
        <v>-1.0000000000000009E-2</v>
      </c>
      <c r="AT53" s="89">
        <f>IF(OR(ISBLANK('2. Collected Data'!AX53),ISBLANK('2. Collected Data'!AX153)),"",('2. Collected Data'!AX53-'2. Collected Data'!AX153))</f>
        <v>1.0000000000000002E-2</v>
      </c>
      <c r="AU53" s="55"/>
      <c r="AV53" s="102"/>
      <c r="AW53" s="99"/>
      <c r="AX53" s="87">
        <f>IF(OR(ISBLANK('2. Collected Data'!BB53),ISBLANK('2. Collected Data'!BB153)),"",('2. Collected Data'!BB53-'2. Collected Data'!BB153))</f>
        <v>4.4000000000000057</v>
      </c>
      <c r="AY53" s="83">
        <f>IF(OR(ISBLANK('2. Collected Data'!BC53),ISBLANK('2. Collected Data'!BC153)),"",('2. Collected Data'!BC53-'2. Collected Data'!BC153))</f>
        <v>-95701</v>
      </c>
      <c r="AZ53" s="83">
        <f>IF(OR(ISBLANK('2. Collected Data'!BD53),ISBLANK('2. Collected Data'!BD153)),"",('2. Collected Data'!BD53-'2. Collected Data'!BD153))</f>
        <v>50521</v>
      </c>
      <c r="BA53" s="83">
        <f>IF(OR(ISBLANK('2. Collected Data'!BE53),ISBLANK('2. Collected Data'!BE153)),"",('2. Collected Data'!BE53-'2. Collected Data'!BE153))</f>
        <v>401379</v>
      </c>
      <c r="BB53" s="83">
        <f>IF(OR(ISBLANK('2. Collected Data'!BF53),ISBLANK('2. Collected Data'!BF153)),"",('2. Collected Data'!BF53-'2. Collected Data'!BF153))</f>
        <v>360559</v>
      </c>
      <c r="BC53" s="55"/>
      <c r="BD53" s="87">
        <f>IF(OR(ISBLANK('2. Collected Data'!BH53),ISBLANK('2. Collected Data'!BH153)),"",('2. Collected Data'!BH53-'2. Collected Data'!BH153))</f>
        <v>0.40000000000000568</v>
      </c>
      <c r="BE53" s="150"/>
      <c r="BF53" s="273"/>
    </row>
    <row r="54" spans="1:58" s="237" customFormat="1" ht="11.25" customHeight="1" x14ac:dyDescent="0.15">
      <c r="A54" s="100" t="s">
        <v>146</v>
      </c>
      <c r="B54" s="231"/>
      <c r="C54" s="57">
        <f>IF(OR(ISBLANK('2. Collected Data'!G54),ISBLANK('2. Collected Data'!G154)),"",('2. Collected Data'!G54-'2. Collected Data'!G154))</f>
        <v>-334</v>
      </c>
      <c r="D54" s="52">
        <f>IF(OR(ISBLANK('2. Collected Data'!H54),ISBLANK('2. Collected Data'!H154)),"",('2. Collected Data'!H54-'2. Collected Data'!H154))</f>
        <v>7808</v>
      </c>
      <c r="E54" s="52">
        <f>IF(OR(ISBLANK('2. Collected Data'!I54),ISBLANK('2. Collected Data'!I154)),"",('2. Collected Data'!I54-'2. Collected Data'!I154))</f>
        <v>26</v>
      </c>
      <c r="F54" s="52">
        <f>IF(OR(ISBLANK('2. Collected Data'!J54),ISBLANK('2. Collected Data'!J154)),"",('2. Collected Data'!J54-'2. Collected Data'!J154))</f>
        <v>1</v>
      </c>
      <c r="G54" s="52">
        <f>IF(OR(ISBLANK('2. Collected Data'!K54),ISBLANK('2. Collected Data'!K154)),"",('2. Collected Data'!K54-'2. Collected Data'!K154))</f>
        <v>15</v>
      </c>
      <c r="H54" s="52">
        <f>IF(OR(ISBLANK('2. Collected Data'!L54),ISBLANK('2. Collected Data'!L154)),"",('2. Collected Data'!L54-'2. Collected Data'!L154))</f>
        <v>0</v>
      </c>
      <c r="I54" s="52">
        <f>IF(OR(ISBLANK('2. Collected Data'!M54),ISBLANK('2. Collected Data'!M154)),"",('2. Collected Data'!M54-'2. Collected Data'!M154))</f>
        <v>40</v>
      </c>
      <c r="J54" s="52">
        <f>IF(OR(ISBLANK('2. Collected Data'!N54),ISBLANK('2. Collected Data'!N154)),"",('2. Collected Data'!N54-'2. Collected Data'!N154))</f>
        <v>1</v>
      </c>
      <c r="K54" s="52">
        <f>IF(OR(ISBLANK('2. Collected Data'!O54),ISBLANK('2. Collected Data'!O154)),"",('2. Collected Data'!O54-'2. Collected Data'!O154))</f>
        <v>12</v>
      </c>
      <c r="L54" s="52">
        <f>IF(OR(ISBLANK('2. Collected Data'!P54),ISBLANK('2. Collected Data'!P154)),"",('2. Collected Data'!P54-'2. Collected Data'!P154))</f>
        <v>0</v>
      </c>
      <c r="M54" s="52">
        <f>IF(OR(ISBLANK('2. Collected Data'!Q54),ISBLANK('2. Collected Data'!Q154)),"",('2. Collected Data'!Q54-'2. Collected Data'!Q154))</f>
        <v>0</v>
      </c>
      <c r="N54" s="52">
        <f>IF(OR(ISBLANK('2. Collected Data'!R54),ISBLANK('2. Collected Data'!R154)),"",('2. Collected Data'!R54-'2. Collected Data'!R154))</f>
        <v>0</v>
      </c>
      <c r="O54" s="52">
        <f>IF(OR(ISBLANK('2. Collected Data'!S54),ISBLANK('2. Collected Data'!S154)),"",('2. Collected Data'!S54-'2. Collected Data'!S154))</f>
        <v>0</v>
      </c>
      <c r="P54" s="52">
        <f>IF(OR(ISBLANK('2. Collected Data'!T54),ISBLANK('2. Collected Data'!T154)),"",('2. Collected Data'!T54-'2. Collected Data'!T154))</f>
        <v>0</v>
      </c>
      <c r="Q54" s="52">
        <f>IF(OR(ISBLANK('2. Collected Data'!U54),ISBLANK('2. Collected Data'!U154)),"",('2. Collected Data'!U54-'2. Collected Data'!U154))</f>
        <v>0</v>
      </c>
      <c r="R54" s="52">
        <f>IF(OR(ISBLANK('2. Collected Data'!V54),ISBLANK('2. Collected Data'!V154)),"",('2. Collected Data'!V54-'2. Collected Data'!V154))</f>
        <v>0</v>
      </c>
      <c r="S54" s="52">
        <f>IF(OR(ISBLANK('2. Collected Data'!W54),ISBLANK('2. Collected Data'!W154)),"",('2. Collected Data'!W54-'2. Collected Data'!W154))</f>
        <v>0</v>
      </c>
      <c r="T54" s="52">
        <f>IF(OR(ISBLANK('2. Collected Data'!X54),ISBLANK('2. Collected Data'!X154)),"",('2. Collected Data'!X54-'2. Collected Data'!X154))</f>
        <v>0</v>
      </c>
      <c r="U54" s="52">
        <f>IF(OR(ISBLANK('2. Collected Data'!Y54),ISBLANK('2. Collected Data'!Y154)),"",('2. Collected Data'!Y54-'2. Collected Data'!Y154))</f>
        <v>4</v>
      </c>
      <c r="V54" s="52">
        <f>IF(OR(ISBLANK('2. Collected Data'!Z54),ISBLANK('2. Collected Data'!Z154)),"",('2. Collected Data'!Z54-'2. Collected Data'!Z154))</f>
        <v>5</v>
      </c>
      <c r="W54" s="89">
        <f>IF(OR(ISBLANK('2. Collected Data'!AA54),ISBLANK('2. Collected Data'!AA154)),"",('2. Collected Data'!AA54-'2. Collected Data'!AA154))</f>
        <v>0</v>
      </c>
      <c r="X54" s="89">
        <f>IF(OR(ISBLANK('2. Collected Data'!AB54),ISBLANK('2. Collected Data'!AB154)),"",('2. Collected Data'!AB54-'2. Collected Data'!AB154))</f>
        <v>0</v>
      </c>
      <c r="Y54" s="89">
        <f>IF(OR(ISBLANK('2. Collected Data'!AC54),ISBLANK('2. Collected Data'!AC154)),"",('2. Collected Data'!AC54-'2. Collected Data'!AC154))</f>
        <v>0</v>
      </c>
      <c r="Z54" s="52">
        <f>IF(OR(ISBLANK('2. Collected Data'!AD54),ISBLANK('2. Collected Data'!AD154)),"",('2. Collected Data'!AD54-'2. Collected Data'!AD154))</f>
        <v>6</v>
      </c>
      <c r="AA54" s="52">
        <f>IF(OR(ISBLANK('2. Collected Data'!AE54),ISBLANK('2. Collected Data'!AE154)),"",('2. Collected Data'!AE54-'2. Collected Data'!AE154))</f>
        <v>3600</v>
      </c>
      <c r="AB54" s="52">
        <f>IF(OR(ISBLANK('2. Collected Data'!AF54),ISBLANK('2. Collected Data'!AF154)),"",('2. Collected Data'!AF54-'2. Collected Data'!AF154))</f>
        <v>59</v>
      </c>
      <c r="AC54" s="95">
        <f>IF(OR(ISBLANK('2. Collected Data'!AG54),ISBLANK('2. Collected Data'!AG154)),"",('2. Collected Data'!AG54-'2. Collected Data'!AG154))</f>
        <v>377150</v>
      </c>
      <c r="AD54" s="99"/>
      <c r="AE54" s="141">
        <f>IF(OR(ISBLANK('2. Collected Data'!AI54),ISBLANK('2. Collected Data'!AI154)),"",('2. Collected Data'!AI54-'2. Collected Data'!AI154))</f>
        <v>-15435</v>
      </c>
      <c r="AF54" s="52">
        <f>IF(OR(ISBLANK('2. Collected Data'!AJ54),ISBLANK('2. Collected Data'!AJ154)),"",('2. Collected Data'!AJ54-'2. Collected Data'!AJ154))</f>
        <v>0</v>
      </c>
      <c r="AG54" s="52">
        <f>IF(OR(ISBLANK('2. Collected Data'!AK54),ISBLANK('2. Collected Data'!AK154)),"",('2. Collected Data'!AK54-'2. Collected Data'!AK154))</f>
        <v>0</v>
      </c>
      <c r="AH54" s="52">
        <f>IF(OR(ISBLANK('2. Collected Data'!AL54),ISBLANK('2. Collected Data'!AL154)),"",('2. Collected Data'!AL54-'2. Collected Data'!AL154))</f>
        <v>-21325</v>
      </c>
      <c r="AI54" s="52">
        <f>IF(OR(ISBLANK('2. Collected Data'!AM54),ISBLANK('2. Collected Data'!AM154)),"",('2. Collected Data'!AM54-'2. Collected Data'!AM154))</f>
        <v>0</v>
      </c>
      <c r="AJ54" s="142"/>
      <c r="AK54" s="52">
        <f>IF(OR(ISBLANK('2. Collected Data'!AO54),ISBLANK('2. Collected Data'!AO154)),"",('2. Collected Data'!AO54-'2. Collected Data'!AO154))</f>
        <v>216433</v>
      </c>
      <c r="AL54" s="52">
        <f>IF(OR(ISBLANK('2. Collected Data'!AP54),ISBLANK('2. Collected Data'!AP154)),"",('2. Collected Data'!AP54-'2. Collected Data'!AP154))</f>
        <v>0</v>
      </c>
      <c r="AM54" s="52">
        <f>IF(OR(ISBLANK('2. Collected Data'!AQ54),ISBLANK('2. Collected Data'!AQ154)),"",('2. Collected Data'!AQ54-'2. Collected Data'!AQ154))</f>
        <v>-137365</v>
      </c>
      <c r="AN54" s="52">
        <f>IF(OR(ISBLANK('2. Collected Data'!AR54),ISBLANK('2. Collected Data'!AR154)),"",('2. Collected Data'!AR54-'2. Collected Data'!AR154))</f>
        <v>0</v>
      </c>
      <c r="AO54" s="52">
        <f>IF(OR(ISBLANK('2. Collected Data'!AS54),ISBLANK('2. Collected Data'!AS154)),"",('2. Collected Data'!AS54-'2. Collected Data'!AS154))</f>
        <v>0</v>
      </c>
      <c r="AP54" s="52">
        <f>IF(OR(ISBLANK('2. Collected Data'!AT54),ISBLANK('2. Collected Data'!AT154)),"",('2. Collected Data'!AT54-'2. Collected Data'!AT154))</f>
        <v>0</v>
      </c>
      <c r="AQ54" s="95">
        <f>IF(OR(ISBLANK('2. Collected Data'!AU54),ISBLANK('2. Collected Data'!AU154)),"",('2. Collected Data'!AU54-'2. Collected Data'!AU154))</f>
        <v>0</v>
      </c>
      <c r="AR54" s="99"/>
      <c r="AS54" s="89">
        <f>IF(OR(ISBLANK('2. Collected Data'!AW54),ISBLANK('2. Collected Data'!AW154)),"",('2. Collected Data'!AW54-'2. Collected Data'!AW154))</f>
        <v>0</v>
      </c>
      <c r="AT54" s="89">
        <f>IF(OR(ISBLANK('2. Collected Data'!AX54),ISBLANK('2. Collected Data'!AX154)),"",('2. Collected Data'!AX54-'2. Collected Data'!AX154))</f>
        <v>0</v>
      </c>
      <c r="AU54" s="55"/>
      <c r="AV54" s="102"/>
      <c r="AW54" s="99"/>
      <c r="AX54" s="87">
        <f>IF(OR(ISBLANK('2. Collected Data'!BB54),ISBLANK('2. Collected Data'!BB154)),"",('2. Collected Data'!BB54-'2. Collected Data'!BB154))</f>
        <v>1.4500000000000028</v>
      </c>
      <c r="AY54" s="83">
        <f>IF(OR(ISBLANK('2. Collected Data'!BC54),ISBLANK('2. Collected Data'!BC154)),"",('2. Collected Data'!BC54-'2. Collected Data'!BC154))</f>
        <v>0</v>
      </c>
      <c r="AZ54" s="83">
        <f>IF(OR(ISBLANK('2. Collected Data'!BD54),ISBLANK('2. Collected Data'!BD154)),"",('2. Collected Data'!BD54-'2. Collected Data'!BD154))</f>
        <v>0</v>
      </c>
      <c r="BA54" s="83">
        <f>IF(OR(ISBLANK('2. Collected Data'!BE54),ISBLANK('2. Collected Data'!BE154)),"",('2. Collected Data'!BE54-'2. Collected Data'!BE154))</f>
        <v>0</v>
      </c>
      <c r="BB54" s="83">
        <f>IF(OR(ISBLANK('2. Collected Data'!BF54),ISBLANK('2. Collected Data'!BF154)),"",('2. Collected Data'!BF54-'2. Collected Data'!BF154))</f>
        <v>0</v>
      </c>
      <c r="BC54" s="55"/>
      <c r="BD54" s="87">
        <f>IF(OR(ISBLANK('2. Collected Data'!BH54),ISBLANK('2. Collected Data'!BH154)),"",('2. Collected Data'!BH54-'2. Collected Data'!BH154))</f>
        <v>-2.0300000000000011</v>
      </c>
      <c r="BE54" s="150"/>
      <c r="BF54" s="273"/>
    </row>
    <row r="55" spans="1:58" s="237" customFormat="1" ht="11.25" customHeight="1" x14ac:dyDescent="0.15">
      <c r="A55" s="100" t="s">
        <v>159</v>
      </c>
      <c r="B55" s="231"/>
      <c r="C55" s="57">
        <f>IF(OR(ISBLANK('2. Collected Data'!G55),ISBLANK('2. Collected Data'!G155)),"",('2. Collected Data'!G55-'2. Collected Data'!G155))</f>
        <v>0</v>
      </c>
      <c r="D55" s="52">
        <f>IF(OR(ISBLANK('2. Collected Data'!H55),ISBLANK('2. Collected Data'!H155)),"",('2. Collected Data'!H55-'2. Collected Data'!H155))</f>
        <v>0</v>
      </c>
      <c r="E55" s="52">
        <f>IF(OR(ISBLANK('2. Collected Data'!I55),ISBLANK('2. Collected Data'!I155)),"",('2. Collected Data'!I55-'2. Collected Data'!I155))</f>
        <v>0</v>
      </c>
      <c r="F55" s="52">
        <f>IF(OR(ISBLANK('2. Collected Data'!J55),ISBLANK('2. Collected Data'!J155)),"",('2. Collected Data'!J55-'2. Collected Data'!J155))</f>
        <v>-2</v>
      </c>
      <c r="G55" s="52">
        <f>IF(OR(ISBLANK('2. Collected Data'!K55),ISBLANK('2. Collected Data'!K155)),"",('2. Collected Data'!K55-'2. Collected Data'!K155))</f>
        <v>0</v>
      </c>
      <c r="H55" s="52">
        <f>IF(OR(ISBLANK('2. Collected Data'!L55),ISBLANK('2. Collected Data'!L155)),"",('2. Collected Data'!L55-'2. Collected Data'!L155))</f>
        <v>0</v>
      </c>
      <c r="I55" s="52">
        <f>IF(OR(ISBLANK('2. Collected Data'!M55),ISBLANK('2. Collected Data'!M155)),"",('2. Collected Data'!M55-'2. Collected Data'!M155))</f>
        <v>-2</v>
      </c>
      <c r="J55" s="52">
        <f>IF(OR(ISBLANK('2. Collected Data'!N55),ISBLANK('2. Collected Data'!N155)),"",('2. Collected Data'!N55-'2. Collected Data'!N155))</f>
        <v>57</v>
      </c>
      <c r="K55" s="52">
        <f>IF(OR(ISBLANK('2. Collected Data'!O55),ISBLANK('2. Collected Data'!O155)),"",('2. Collected Data'!O55-'2. Collected Data'!O155))</f>
        <v>110</v>
      </c>
      <c r="L55" s="52" t="str">
        <f>IF(OR(ISBLANK('2. Collected Data'!P55),ISBLANK('2. Collected Data'!P155)),"",('2. Collected Data'!P55-'2. Collected Data'!P155))</f>
        <v/>
      </c>
      <c r="M55" s="52">
        <f>IF(OR(ISBLANK('2. Collected Data'!Q55),ISBLANK('2. Collected Data'!Q155)),"",('2. Collected Data'!Q55-'2. Collected Data'!Q155))</f>
        <v>-8</v>
      </c>
      <c r="N55" s="52">
        <f>IF(OR(ISBLANK('2. Collected Data'!R55),ISBLANK('2. Collected Data'!R155)),"",('2. Collected Data'!R55-'2. Collected Data'!R155))</f>
        <v>-10</v>
      </c>
      <c r="O55" s="52">
        <f>IF(OR(ISBLANK('2. Collected Data'!S55),ISBLANK('2. Collected Data'!S155)),"",('2. Collected Data'!S55-'2. Collected Data'!S155))</f>
        <v>0</v>
      </c>
      <c r="P55" s="52">
        <f>IF(OR(ISBLANK('2. Collected Data'!T55),ISBLANK('2. Collected Data'!T155)),"",('2. Collected Data'!T55-'2. Collected Data'!T155))</f>
        <v>0</v>
      </c>
      <c r="Q55" s="52">
        <f>IF(OR(ISBLANK('2. Collected Data'!U55),ISBLANK('2. Collected Data'!U155)),"",('2. Collected Data'!U55-'2. Collected Data'!U155))</f>
        <v>0</v>
      </c>
      <c r="R55" s="52">
        <f>IF(OR(ISBLANK('2. Collected Data'!V55),ISBLANK('2. Collected Data'!V155)),"",('2. Collected Data'!V55-'2. Collected Data'!V155))</f>
        <v>0</v>
      </c>
      <c r="S55" s="52">
        <f>IF(OR(ISBLANK('2. Collected Data'!W55),ISBLANK('2. Collected Data'!W155)),"",('2. Collected Data'!W55-'2. Collected Data'!W155))</f>
        <v>-8</v>
      </c>
      <c r="T55" s="52">
        <f>IF(OR(ISBLANK('2. Collected Data'!X55),ISBLANK('2. Collected Data'!X155)),"",('2. Collected Data'!X55-'2. Collected Data'!X155))</f>
        <v>0</v>
      </c>
      <c r="U55" s="52">
        <f>IF(OR(ISBLANK('2. Collected Data'!Y55),ISBLANK('2. Collected Data'!Y155)),"",('2. Collected Data'!Y55-'2. Collected Data'!Y155))</f>
        <v>0</v>
      </c>
      <c r="V55" s="52" t="str">
        <f>IF(OR(ISBLANK('2. Collected Data'!Z55),ISBLANK('2. Collected Data'!Z155)),"",('2. Collected Data'!Z55-'2. Collected Data'!Z155))</f>
        <v/>
      </c>
      <c r="W55" s="89">
        <f>IF(OR(ISBLANK('2. Collected Data'!AA55),ISBLANK('2. Collected Data'!AA155)),"",('2. Collected Data'!AA55-'2. Collected Data'!AA155))</f>
        <v>0</v>
      </c>
      <c r="X55" s="89">
        <f>IF(OR(ISBLANK('2. Collected Data'!AB55),ISBLANK('2. Collected Data'!AB155)),"",('2. Collected Data'!AB55-'2. Collected Data'!AB155))</f>
        <v>0</v>
      </c>
      <c r="Y55" s="89">
        <f>IF(OR(ISBLANK('2. Collected Data'!AC55),ISBLANK('2. Collected Data'!AC155)),"",('2. Collected Data'!AC55-'2. Collected Data'!AC155))</f>
        <v>0</v>
      </c>
      <c r="Z55" s="52">
        <f>IF(OR(ISBLANK('2. Collected Data'!AD55),ISBLANK('2. Collected Data'!AD155)),"",('2. Collected Data'!AD55-'2. Collected Data'!AD155))</f>
        <v>0</v>
      </c>
      <c r="AA55" s="52">
        <f>IF(OR(ISBLANK('2. Collected Data'!AE55),ISBLANK('2. Collected Data'!AE155)),"",('2. Collected Data'!AE55-'2. Collected Data'!AE155))</f>
        <v>0</v>
      </c>
      <c r="AB55" s="52">
        <f>IF(OR(ISBLANK('2. Collected Data'!AF55),ISBLANK('2. Collected Data'!AF155)),"",('2. Collected Data'!AF55-'2. Collected Data'!AF155))</f>
        <v>5</v>
      </c>
      <c r="AC55" s="95">
        <f>IF(OR(ISBLANK('2. Collected Data'!AG55),ISBLANK('2. Collected Data'!AG155)),"",('2. Collected Data'!AG55-'2. Collected Data'!AG155))</f>
        <v>0</v>
      </c>
      <c r="AD55" s="99"/>
      <c r="AE55" s="141">
        <f>IF(OR(ISBLANK('2. Collected Data'!AI55),ISBLANK('2. Collected Data'!AI155)),"",('2. Collected Data'!AI55-'2. Collected Data'!AI155))</f>
        <v>742834</v>
      </c>
      <c r="AF55" s="52" t="str">
        <f>IF(OR(ISBLANK('2. Collected Data'!AJ55),ISBLANK('2. Collected Data'!AJ155)),"",('2. Collected Data'!AJ55-'2. Collected Data'!AJ155))</f>
        <v/>
      </c>
      <c r="AG55" s="52" t="str">
        <f>IF(OR(ISBLANK('2. Collected Data'!AK55),ISBLANK('2. Collected Data'!AK155)),"",('2. Collected Data'!AK55-'2. Collected Data'!AK155))</f>
        <v/>
      </c>
      <c r="AH55" s="52" t="str">
        <f>IF(OR(ISBLANK('2. Collected Data'!AL55),ISBLANK('2. Collected Data'!AL155)),"",('2. Collected Data'!AL55-'2. Collected Data'!AL155))</f>
        <v/>
      </c>
      <c r="AI55" s="52" t="str">
        <f>IF(OR(ISBLANK('2. Collected Data'!AM55),ISBLANK('2. Collected Data'!AM155)),"",('2. Collected Data'!AM55-'2. Collected Data'!AM155))</f>
        <v/>
      </c>
      <c r="AJ55" s="142"/>
      <c r="AK55" s="52">
        <f>IF(OR(ISBLANK('2. Collected Data'!AO55),ISBLANK('2. Collected Data'!AO155)),"",('2. Collected Data'!AO55-'2. Collected Data'!AO155))</f>
        <v>-4074396</v>
      </c>
      <c r="AL55" s="52">
        <f>IF(OR(ISBLANK('2. Collected Data'!AP55),ISBLANK('2. Collected Data'!AP155)),"",('2. Collected Data'!AP55-'2. Collected Data'!AP155))</f>
        <v>-45629</v>
      </c>
      <c r="AM55" s="52" t="str">
        <f>IF(OR(ISBLANK('2. Collected Data'!AQ55),ISBLANK('2. Collected Data'!AQ155)),"",('2. Collected Data'!AQ55-'2. Collected Data'!AQ155))</f>
        <v/>
      </c>
      <c r="AN55" s="52" t="str">
        <f>IF(OR(ISBLANK('2. Collected Data'!AR55),ISBLANK('2. Collected Data'!AR155)),"",('2. Collected Data'!AR55-'2. Collected Data'!AR155))</f>
        <v/>
      </c>
      <c r="AO55" s="52" t="str">
        <f>IF(OR(ISBLANK('2. Collected Data'!AS55),ISBLANK('2. Collected Data'!AS155)),"",('2. Collected Data'!AS55-'2. Collected Data'!AS155))</f>
        <v/>
      </c>
      <c r="AP55" s="52">
        <f>IF(OR(ISBLANK('2. Collected Data'!AT55),ISBLANK('2. Collected Data'!AT155)),"",('2. Collected Data'!AT55-'2. Collected Data'!AT155))</f>
        <v>-17519</v>
      </c>
      <c r="AQ55" s="95" t="str">
        <f>IF(OR(ISBLANK('2. Collected Data'!AU55),ISBLANK('2. Collected Data'!AU155)),"",('2. Collected Data'!AU55-'2. Collected Data'!AU155))</f>
        <v/>
      </c>
      <c r="AR55" s="99"/>
      <c r="AS55" s="89">
        <f>IF(OR(ISBLANK('2. Collected Data'!AW55),ISBLANK('2. Collected Data'!AW155)),"",('2. Collected Data'!AW55-'2. Collected Data'!AW155))</f>
        <v>2.0000000000000018E-2</v>
      </c>
      <c r="AT55" s="89">
        <f>IF(OR(ISBLANK('2. Collected Data'!AX55),ISBLANK('2. Collected Data'!AX155)),"",('2. Collected Data'!AX55-'2. Collected Data'!AX155))</f>
        <v>-1.9999999999999997E-2</v>
      </c>
      <c r="AU55" s="55"/>
      <c r="AV55" s="102"/>
      <c r="AW55" s="99"/>
      <c r="AX55" s="87">
        <f>IF(OR(ISBLANK('2. Collected Data'!BB55),ISBLANK('2. Collected Data'!BB155)),"",('2. Collected Data'!BB55-'2. Collected Data'!BB155))</f>
        <v>1.4000000000000057</v>
      </c>
      <c r="AY55" s="83">
        <f>IF(OR(ISBLANK('2. Collected Data'!BC55),ISBLANK('2. Collected Data'!BC155)),"",('2. Collected Data'!BC55-'2. Collected Data'!BC155))</f>
        <v>-1170877</v>
      </c>
      <c r="AZ55" s="83">
        <f>IF(OR(ISBLANK('2. Collected Data'!BD55),ISBLANK('2. Collected Data'!BD155)),"",('2. Collected Data'!BD55-'2. Collected Data'!BD155))</f>
        <v>-1659852</v>
      </c>
      <c r="BA55" s="83">
        <f>IF(OR(ISBLANK('2. Collected Data'!BE55),ISBLANK('2. Collected Data'!BE155)),"",('2. Collected Data'!BE55-'2. Collected Data'!BE155))</f>
        <v>-1854167</v>
      </c>
      <c r="BB55" s="83">
        <f>IF(OR(ISBLANK('2. Collected Data'!BF55),ISBLANK('2. Collected Data'!BF155)),"",('2. Collected Data'!BF55-'2. Collected Data'!BF155))</f>
        <v>-4684896</v>
      </c>
      <c r="BC55" s="55"/>
      <c r="BD55" s="87">
        <f>IF(OR(ISBLANK('2. Collected Data'!BH55),ISBLANK('2. Collected Data'!BH155)),"",('2. Collected Data'!BH55-'2. Collected Data'!BH155))</f>
        <v>-8.5999999999999943</v>
      </c>
      <c r="BE55" s="150"/>
      <c r="BF55" s="273"/>
    </row>
    <row r="56" spans="1:58" s="56" customFormat="1" ht="11.25" customHeight="1" x14ac:dyDescent="0.15">
      <c r="A56" s="100" t="s">
        <v>360</v>
      </c>
      <c r="B56" s="231"/>
      <c r="C56" s="57" t="str">
        <f>IF(OR(ISBLANK('2. Collected Data'!G56),ISBLANK('2. Collected Data'!G156)),"",('2. Collected Data'!G56-'2. Collected Data'!G156))</f>
        <v/>
      </c>
      <c r="D56" s="52" t="str">
        <f>IF(OR(ISBLANK('2. Collected Data'!H56),ISBLANK('2. Collected Data'!H156)),"",('2. Collected Data'!H56-'2. Collected Data'!H156))</f>
        <v/>
      </c>
      <c r="E56" s="52" t="str">
        <f>IF(OR(ISBLANK('2. Collected Data'!I56),ISBLANK('2. Collected Data'!I156)),"",('2. Collected Data'!I56-'2. Collected Data'!I156))</f>
        <v/>
      </c>
      <c r="F56" s="52" t="str">
        <f>IF(OR(ISBLANK('2. Collected Data'!J56),ISBLANK('2. Collected Data'!J156)),"",('2. Collected Data'!J56-'2. Collected Data'!J156))</f>
        <v/>
      </c>
      <c r="G56" s="52" t="str">
        <f>IF(OR(ISBLANK('2. Collected Data'!K56),ISBLANK('2. Collected Data'!K156)),"",('2. Collected Data'!K56-'2. Collected Data'!K156))</f>
        <v/>
      </c>
      <c r="H56" s="52" t="str">
        <f>IF(OR(ISBLANK('2. Collected Data'!L56),ISBLANK('2. Collected Data'!L156)),"",('2. Collected Data'!L56-'2. Collected Data'!L156))</f>
        <v/>
      </c>
      <c r="I56" s="52" t="str">
        <f>IF(OR(ISBLANK('2. Collected Data'!M56),ISBLANK('2. Collected Data'!M156)),"",('2. Collected Data'!M56-'2. Collected Data'!M156))</f>
        <v/>
      </c>
      <c r="J56" s="52" t="str">
        <f>IF(OR(ISBLANK('2. Collected Data'!N56),ISBLANK('2. Collected Data'!N156)),"",('2. Collected Data'!N56-'2. Collected Data'!N156))</f>
        <v/>
      </c>
      <c r="K56" s="52" t="str">
        <f>IF(OR(ISBLANK('2. Collected Data'!O56),ISBLANK('2. Collected Data'!O156)),"",('2. Collected Data'!O56-'2. Collected Data'!O156))</f>
        <v/>
      </c>
      <c r="L56" s="52" t="str">
        <f>IF(OR(ISBLANK('2. Collected Data'!P56),ISBLANK('2. Collected Data'!P156)),"",('2. Collected Data'!P56-'2. Collected Data'!P156))</f>
        <v/>
      </c>
      <c r="M56" s="52" t="str">
        <f>IF(OR(ISBLANK('2. Collected Data'!Q56),ISBLANK('2. Collected Data'!Q156)),"",('2. Collected Data'!Q56-'2. Collected Data'!Q156))</f>
        <v/>
      </c>
      <c r="N56" s="52" t="str">
        <f>IF(OR(ISBLANK('2. Collected Data'!R56),ISBLANK('2. Collected Data'!R156)),"",('2. Collected Data'!R56-'2. Collected Data'!R156))</f>
        <v/>
      </c>
      <c r="O56" s="52" t="str">
        <f>IF(OR(ISBLANK('2. Collected Data'!S56),ISBLANK('2. Collected Data'!S156)),"",('2. Collected Data'!S56-'2. Collected Data'!S156))</f>
        <v/>
      </c>
      <c r="P56" s="52" t="str">
        <f>IF(OR(ISBLANK('2. Collected Data'!T56),ISBLANK('2. Collected Data'!T156)),"",('2. Collected Data'!T56-'2. Collected Data'!T156))</f>
        <v/>
      </c>
      <c r="Q56" s="52" t="str">
        <f>IF(OR(ISBLANK('2. Collected Data'!U56),ISBLANK('2. Collected Data'!U156)),"",('2. Collected Data'!U56-'2. Collected Data'!U156))</f>
        <v/>
      </c>
      <c r="R56" s="52" t="str">
        <f>IF(OR(ISBLANK('2. Collected Data'!V56),ISBLANK('2. Collected Data'!V156)),"",('2. Collected Data'!V56-'2. Collected Data'!V156))</f>
        <v/>
      </c>
      <c r="S56" s="52" t="str">
        <f>IF(OR(ISBLANK('2. Collected Data'!W56),ISBLANK('2. Collected Data'!W156)),"",('2. Collected Data'!W56-'2. Collected Data'!W156))</f>
        <v/>
      </c>
      <c r="T56" s="52" t="str">
        <f>IF(OR(ISBLANK('2. Collected Data'!X56),ISBLANK('2. Collected Data'!X156)),"",('2. Collected Data'!X56-'2. Collected Data'!X156))</f>
        <v/>
      </c>
      <c r="U56" s="52" t="str">
        <f>IF(OR(ISBLANK('2. Collected Data'!Y56),ISBLANK('2. Collected Data'!Y156)),"",('2. Collected Data'!Y56-'2. Collected Data'!Y156))</f>
        <v/>
      </c>
      <c r="V56" s="52" t="str">
        <f>IF(OR(ISBLANK('2. Collected Data'!Z56),ISBLANK('2. Collected Data'!Z156)),"",('2. Collected Data'!Z56-'2. Collected Data'!Z156))</f>
        <v/>
      </c>
      <c r="W56" s="89" t="str">
        <f>IF(OR(ISBLANK('2. Collected Data'!AA56),ISBLANK('2. Collected Data'!AA156)),"",('2. Collected Data'!AA56-'2. Collected Data'!AA156))</f>
        <v/>
      </c>
      <c r="X56" s="89" t="str">
        <f>IF(OR(ISBLANK('2. Collected Data'!AB56),ISBLANK('2. Collected Data'!AB156)),"",('2. Collected Data'!AB56-'2. Collected Data'!AB156))</f>
        <v/>
      </c>
      <c r="Y56" s="89" t="str">
        <f>IF(OR(ISBLANK('2. Collected Data'!AC56),ISBLANK('2. Collected Data'!AC156)),"",('2. Collected Data'!AC56-'2. Collected Data'!AC156))</f>
        <v/>
      </c>
      <c r="Z56" s="52" t="str">
        <f>IF(OR(ISBLANK('2. Collected Data'!AD56),ISBLANK('2. Collected Data'!AD156)),"",('2. Collected Data'!AD56-'2. Collected Data'!AD156))</f>
        <v/>
      </c>
      <c r="AA56" s="52" t="str">
        <f>IF(OR(ISBLANK('2. Collected Data'!AE56),ISBLANK('2. Collected Data'!AE156)),"",('2. Collected Data'!AE56-'2. Collected Data'!AE156))</f>
        <v/>
      </c>
      <c r="AB56" s="52" t="str">
        <f>IF(OR(ISBLANK('2. Collected Data'!AF56),ISBLANK('2. Collected Data'!AF156)),"",('2. Collected Data'!AF56-'2. Collected Data'!AF156))</f>
        <v/>
      </c>
      <c r="AC56" s="95" t="str">
        <f>IF(OR(ISBLANK('2. Collected Data'!AG56),ISBLANK('2. Collected Data'!AG156)),"",('2. Collected Data'!AG56-'2. Collected Data'!AG156))</f>
        <v/>
      </c>
      <c r="AD56" s="99"/>
      <c r="AE56" s="141" t="str">
        <f>IF(OR(ISBLANK('2. Collected Data'!AI56),ISBLANK('2. Collected Data'!AI156)),"",('2. Collected Data'!AI56-'2. Collected Data'!AI156))</f>
        <v/>
      </c>
      <c r="AF56" s="52" t="str">
        <f>IF(OR(ISBLANK('2. Collected Data'!AJ56),ISBLANK('2. Collected Data'!AJ156)),"",('2. Collected Data'!AJ56-'2. Collected Data'!AJ156))</f>
        <v/>
      </c>
      <c r="AG56" s="52" t="str">
        <f>IF(OR(ISBLANK('2. Collected Data'!AK56),ISBLANK('2. Collected Data'!AK156)),"",('2. Collected Data'!AK56-'2. Collected Data'!AK156))</f>
        <v/>
      </c>
      <c r="AH56" s="52" t="str">
        <f>IF(OR(ISBLANK('2. Collected Data'!AL56),ISBLANK('2. Collected Data'!AL156)),"",('2. Collected Data'!AL56-'2. Collected Data'!AL156))</f>
        <v/>
      </c>
      <c r="AI56" s="52" t="str">
        <f>IF(OR(ISBLANK('2. Collected Data'!AM56),ISBLANK('2. Collected Data'!AM156)),"",('2. Collected Data'!AM56-'2. Collected Data'!AM156))</f>
        <v/>
      </c>
      <c r="AJ56" s="142"/>
      <c r="AK56" s="52" t="str">
        <f>IF(OR(ISBLANK('2. Collected Data'!AO56),ISBLANK('2. Collected Data'!AO156)),"",('2. Collected Data'!AO56-'2. Collected Data'!AO156))</f>
        <v/>
      </c>
      <c r="AL56" s="52" t="str">
        <f>IF(OR(ISBLANK('2. Collected Data'!AP56),ISBLANK('2. Collected Data'!AP156)),"",('2. Collected Data'!AP56-'2. Collected Data'!AP156))</f>
        <v/>
      </c>
      <c r="AM56" s="52" t="str">
        <f>IF(OR(ISBLANK('2. Collected Data'!AQ56),ISBLANK('2. Collected Data'!AQ156)),"",('2. Collected Data'!AQ56-'2. Collected Data'!AQ156))</f>
        <v/>
      </c>
      <c r="AN56" s="52" t="str">
        <f>IF(OR(ISBLANK('2. Collected Data'!AR56),ISBLANK('2. Collected Data'!AR156)),"",('2. Collected Data'!AR56-'2. Collected Data'!AR156))</f>
        <v/>
      </c>
      <c r="AO56" s="52" t="str">
        <f>IF(OR(ISBLANK('2. Collected Data'!AS56),ISBLANK('2. Collected Data'!AS156)),"",('2. Collected Data'!AS56-'2. Collected Data'!AS156))</f>
        <v/>
      </c>
      <c r="AP56" s="52" t="str">
        <f>IF(OR(ISBLANK('2. Collected Data'!AT56),ISBLANK('2. Collected Data'!AT156)),"",('2. Collected Data'!AT56-'2. Collected Data'!AT156))</f>
        <v/>
      </c>
      <c r="AQ56" s="95" t="str">
        <f>IF(OR(ISBLANK('2. Collected Data'!AU56),ISBLANK('2. Collected Data'!AU156)),"",('2. Collected Data'!AU56-'2. Collected Data'!AU156))</f>
        <v/>
      </c>
      <c r="AR56" s="99"/>
      <c r="AS56" s="89" t="str">
        <f>IF(OR(ISBLANK('2. Collected Data'!AW56),ISBLANK('2. Collected Data'!AW156)),"",('2. Collected Data'!AW56-'2. Collected Data'!AW156))</f>
        <v/>
      </c>
      <c r="AT56" s="89" t="str">
        <f>IF(OR(ISBLANK('2. Collected Data'!AX56),ISBLANK('2. Collected Data'!AX156)),"",('2. Collected Data'!AX56-'2. Collected Data'!AX156))</f>
        <v/>
      </c>
      <c r="AU56" s="55"/>
      <c r="AV56" s="102"/>
      <c r="AW56" s="99"/>
      <c r="AX56" s="87" t="str">
        <f>IF(OR(ISBLANK('2. Collected Data'!BB56),ISBLANK('2. Collected Data'!BB156)),"",('2. Collected Data'!BB56-'2. Collected Data'!BB156))</f>
        <v/>
      </c>
      <c r="AY56" s="83" t="str">
        <f>IF(OR(ISBLANK('2. Collected Data'!BC56),ISBLANK('2. Collected Data'!BC156)),"",('2. Collected Data'!BC56-'2. Collected Data'!BC156))</f>
        <v/>
      </c>
      <c r="AZ56" s="83" t="str">
        <f>IF(OR(ISBLANK('2. Collected Data'!BD56),ISBLANK('2. Collected Data'!BD156)),"",('2. Collected Data'!BD56-'2. Collected Data'!BD156))</f>
        <v/>
      </c>
      <c r="BA56" s="83" t="str">
        <f>IF(OR(ISBLANK('2. Collected Data'!BE56),ISBLANK('2. Collected Data'!BE156)),"",('2. Collected Data'!BE56-'2. Collected Data'!BE156))</f>
        <v/>
      </c>
      <c r="BB56" s="83" t="str">
        <f>IF(OR(ISBLANK('2. Collected Data'!BF56),ISBLANK('2. Collected Data'!BF156)),"",('2. Collected Data'!BF56-'2. Collected Data'!BF156))</f>
        <v/>
      </c>
      <c r="BC56" s="55"/>
      <c r="BD56" s="87" t="str">
        <f>IF(OR(ISBLANK('2. Collected Data'!BH56),ISBLANK('2. Collected Data'!BH156)),"",('2. Collected Data'!BH56-'2. Collected Data'!BH156))</f>
        <v/>
      </c>
      <c r="BE56" s="150"/>
      <c r="BF56" s="273"/>
    </row>
    <row r="57" spans="1:58" s="56" customFormat="1" ht="11.25" customHeight="1" x14ac:dyDescent="0.15">
      <c r="A57" s="100" t="s">
        <v>361</v>
      </c>
      <c r="B57" s="231"/>
      <c r="C57" s="57" t="str">
        <f>IF(OR(ISBLANK('2. Collected Data'!G57),ISBLANK('2. Collected Data'!G157)),"",('2. Collected Data'!G57-'2. Collected Data'!G157))</f>
        <v/>
      </c>
      <c r="D57" s="52" t="str">
        <f>IF(OR(ISBLANK('2. Collected Data'!H57),ISBLANK('2. Collected Data'!H157)),"",('2. Collected Data'!H57-'2. Collected Data'!H157))</f>
        <v/>
      </c>
      <c r="E57" s="52" t="str">
        <f>IF(OR(ISBLANK('2. Collected Data'!I57),ISBLANK('2. Collected Data'!I157)),"",('2. Collected Data'!I57-'2. Collected Data'!I157))</f>
        <v/>
      </c>
      <c r="F57" s="52" t="str">
        <f>IF(OR(ISBLANK('2. Collected Data'!J57),ISBLANK('2. Collected Data'!J157)),"",('2. Collected Data'!J57-'2. Collected Data'!J157))</f>
        <v/>
      </c>
      <c r="G57" s="52" t="str">
        <f>IF(OR(ISBLANK('2. Collected Data'!K57),ISBLANK('2. Collected Data'!K157)),"",('2. Collected Data'!K57-'2. Collected Data'!K157))</f>
        <v/>
      </c>
      <c r="H57" s="52" t="str">
        <f>IF(OR(ISBLANK('2. Collected Data'!L57),ISBLANK('2. Collected Data'!L157)),"",('2. Collected Data'!L57-'2. Collected Data'!L157))</f>
        <v/>
      </c>
      <c r="I57" s="52" t="str">
        <f>IF(OR(ISBLANK('2. Collected Data'!M57),ISBLANK('2. Collected Data'!M157)),"",('2. Collected Data'!M57-'2. Collected Data'!M157))</f>
        <v/>
      </c>
      <c r="J57" s="52" t="str">
        <f>IF(OR(ISBLANK('2. Collected Data'!N57),ISBLANK('2. Collected Data'!N157)),"",('2. Collected Data'!N57-'2. Collected Data'!N157))</f>
        <v/>
      </c>
      <c r="K57" s="52" t="str">
        <f>IF(OR(ISBLANK('2. Collected Data'!O57),ISBLANK('2. Collected Data'!O157)),"",('2. Collected Data'!O57-'2. Collected Data'!O157))</f>
        <v/>
      </c>
      <c r="L57" s="52" t="str">
        <f>IF(OR(ISBLANK('2. Collected Data'!P57),ISBLANK('2. Collected Data'!P157)),"",('2. Collected Data'!P57-'2. Collected Data'!P157))</f>
        <v/>
      </c>
      <c r="M57" s="52" t="str">
        <f>IF(OR(ISBLANK('2. Collected Data'!Q57),ISBLANK('2. Collected Data'!Q157)),"",('2. Collected Data'!Q57-'2. Collected Data'!Q157))</f>
        <v/>
      </c>
      <c r="N57" s="52" t="str">
        <f>IF(OR(ISBLANK('2. Collected Data'!R57),ISBLANK('2. Collected Data'!R157)),"",('2. Collected Data'!R57-'2. Collected Data'!R157))</f>
        <v/>
      </c>
      <c r="O57" s="52" t="str">
        <f>IF(OR(ISBLANK('2. Collected Data'!S57),ISBLANK('2. Collected Data'!S157)),"",('2. Collected Data'!S57-'2. Collected Data'!S157))</f>
        <v/>
      </c>
      <c r="P57" s="52" t="str">
        <f>IF(OR(ISBLANK('2. Collected Data'!T57),ISBLANK('2. Collected Data'!T157)),"",('2. Collected Data'!T57-'2. Collected Data'!T157))</f>
        <v/>
      </c>
      <c r="Q57" s="52" t="str">
        <f>IF(OR(ISBLANK('2. Collected Data'!U57),ISBLANK('2. Collected Data'!U157)),"",('2. Collected Data'!U57-'2. Collected Data'!U157))</f>
        <v/>
      </c>
      <c r="R57" s="52" t="str">
        <f>IF(OR(ISBLANK('2. Collected Data'!V57),ISBLANK('2. Collected Data'!V157)),"",('2. Collected Data'!V57-'2. Collected Data'!V157))</f>
        <v/>
      </c>
      <c r="S57" s="52" t="str">
        <f>IF(OR(ISBLANK('2. Collected Data'!W57),ISBLANK('2. Collected Data'!W157)),"",('2. Collected Data'!W57-'2. Collected Data'!W157))</f>
        <v/>
      </c>
      <c r="T57" s="52" t="str">
        <f>IF(OR(ISBLANK('2. Collected Data'!X57),ISBLANK('2. Collected Data'!X157)),"",('2. Collected Data'!X57-'2. Collected Data'!X157))</f>
        <v/>
      </c>
      <c r="U57" s="52" t="str">
        <f>IF(OR(ISBLANK('2. Collected Data'!Y57),ISBLANK('2. Collected Data'!Y157)),"",('2. Collected Data'!Y57-'2. Collected Data'!Y157))</f>
        <v/>
      </c>
      <c r="V57" s="52" t="str">
        <f>IF(OR(ISBLANK('2. Collected Data'!Z57),ISBLANK('2. Collected Data'!Z157)),"",('2. Collected Data'!Z57-'2. Collected Data'!Z157))</f>
        <v/>
      </c>
      <c r="W57" s="89" t="str">
        <f>IF(OR(ISBLANK('2. Collected Data'!AA57),ISBLANK('2. Collected Data'!AA157)),"",('2. Collected Data'!AA57-'2. Collected Data'!AA157))</f>
        <v/>
      </c>
      <c r="X57" s="89" t="str">
        <f>IF(OR(ISBLANK('2. Collected Data'!AB57),ISBLANK('2. Collected Data'!AB157)),"",('2. Collected Data'!AB57-'2. Collected Data'!AB157))</f>
        <v/>
      </c>
      <c r="Y57" s="89" t="str">
        <f>IF(OR(ISBLANK('2. Collected Data'!AC57),ISBLANK('2. Collected Data'!AC157)),"",('2. Collected Data'!AC57-'2. Collected Data'!AC157))</f>
        <v/>
      </c>
      <c r="Z57" s="52" t="str">
        <f>IF(OR(ISBLANK('2. Collected Data'!AD57),ISBLANK('2. Collected Data'!AD157)),"",('2. Collected Data'!AD57-'2. Collected Data'!AD157))</f>
        <v/>
      </c>
      <c r="AA57" s="52" t="str">
        <f>IF(OR(ISBLANK('2. Collected Data'!AE57),ISBLANK('2. Collected Data'!AE157)),"",('2. Collected Data'!AE57-'2. Collected Data'!AE157))</f>
        <v/>
      </c>
      <c r="AB57" s="52" t="str">
        <f>IF(OR(ISBLANK('2. Collected Data'!AF57),ISBLANK('2. Collected Data'!AF157)),"",('2. Collected Data'!AF57-'2. Collected Data'!AF157))</f>
        <v/>
      </c>
      <c r="AC57" s="95" t="str">
        <f>IF(OR(ISBLANK('2. Collected Data'!AG57),ISBLANK('2. Collected Data'!AG157)),"",('2. Collected Data'!AG57-'2. Collected Data'!AG157))</f>
        <v/>
      </c>
      <c r="AD57" s="99"/>
      <c r="AE57" s="141" t="str">
        <f>IF(OR(ISBLANK('2. Collected Data'!AI57),ISBLANK('2. Collected Data'!AI157)),"",('2. Collected Data'!AI57-'2. Collected Data'!AI157))</f>
        <v/>
      </c>
      <c r="AF57" s="52" t="str">
        <f>IF(OR(ISBLANK('2. Collected Data'!AJ57),ISBLANK('2. Collected Data'!AJ157)),"",('2. Collected Data'!AJ57-'2. Collected Data'!AJ157))</f>
        <v/>
      </c>
      <c r="AG57" s="52" t="str">
        <f>IF(OR(ISBLANK('2. Collected Data'!AK57),ISBLANK('2. Collected Data'!AK157)),"",('2. Collected Data'!AK57-'2. Collected Data'!AK157))</f>
        <v/>
      </c>
      <c r="AH57" s="52" t="str">
        <f>IF(OR(ISBLANK('2. Collected Data'!AL57),ISBLANK('2. Collected Data'!AL157)),"",('2. Collected Data'!AL57-'2. Collected Data'!AL157))</f>
        <v/>
      </c>
      <c r="AI57" s="52" t="str">
        <f>IF(OR(ISBLANK('2. Collected Data'!AM57),ISBLANK('2. Collected Data'!AM157)),"",('2. Collected Data'!AM57-'2. Collected Data'!AM157))</f>
        <v/>
      </c>
      <c r="AJ57" s="142"/>
      <c r="AK57" s="52" t="str">
        <f>IF(OR(ISBLANK('2. Collected Data'!AO57),ISBLANK('2. Collected Data'!AO157)),"",('2. Collected Data'!AO57-'2. Collected Data'!AO157))</f>
        <v/>
      </c>
      <c r="AL57" s="52" t="str">
        <f>IF(OR(ISBLANK('2. Collected Data'!AP57),ISBLANK('2. Collected Data'!AP157)),"",('2. Collected Data'!AP57-'2. Collected Data'!AP157))</f>
        <v/>
      </c>
      <c r="AM57" s="52" t="str">
        <f>IF(OR(ISBLANK('2. Collected Data'!AQ57),ISBLANK('2. Collected Data'!AQ157)),"",('2. Collected Data'!AQ57-'2. Collected Data'!AQ157))</f>
        <v/>
      </c>
      <c r="AN57" s="52" t="str">
        <f>IF(OR(ISBLANK('2. Collected Data'!AR57),ISBLANK('2. Collected Data'!AR157)),"",('2. Collected Data'!AR57-'2. Collected Data'!AR157))</f>
        <v/>
      </c>
      <c r="AO57" s="52" t="str">
        <f>IF(OR(ISBLANK('2. Collected Data'!AS57),ISBLANK('2. Collected Data'!AS157)),"",('2. Collected Data'!AS57-'2. Collected Data'!AS157))</f>
        <v/>
      </c>
      <c r="AP57" s="52" t="str">
        <f>IF(OR(ISBLANK('2. Collected Data'!AT57),ISBLANK('2. Collected Data'!AT157)),"",('2. Collected Data'!AT57-'2. Collected Data'!AT157))</f>
        <v/>
      </c>
      <c r="AQ57" s="95" t="str">
        <f>IF(OR(ISBLANK('2. Collected Data'!AU57),ISBLANK('2. Collected Data'!AU157)),"",('2. Collected Data'!AU57-'2. Collected Data'!AU157))</f>
        <v/>
      </c>
      <c r="AR57" s="99"/>
      <c r="AS57" s="89" t="str">
        <f>IF(OR(ISBLANK('2. Collected Data'!AW57),ISBLANK('2. Collected Data'!AW157)),"",('2. Collected Data'!AW57-'2. Collected Data'!AW157))</f>
        <v/>
      </c>
      <c r="AT57" s="89" t="str">
        <f>IF(OR(ISBLANK('2. Collected Data'!AX57),ISBLANK('2. Collected Data'!AX157)),"",('2. Collected Data'!AX57-'2. Collected Data'!AX157))</f>
        <v/>
      </c>
      <c r="AU57" s="55"/>
      <c r="AV57" s="102"/>
      <c r="AW57" s="99"/>
      <c r="AX57" s="87" t="str">
        <f>IF(OR(ISBLANK('2. Collected Data'!BB57),ISBLANK('2. Collected Data'!BB157)),"",('2. Collected Data'!BB57-'2. Collected Data'!BB157))</f>
        <v/>
      </c>
      <c r="AY57" s="83" t="str">
        <f>IF(OR(ISBLANK('2. Collected Data'!BC57),ISBLANK('2. Collected Data'!BC157)),"",('2. Collected Data'!BC57-'2. Collected Data'!BC157))</f>
        <v/>
      </c>
      <c r="AZ57" s="83" t="str">
        <f>IF(OR(ISBLANK('2. Collected Data'!BD57),ISBLANK('2. Collected Data'!BD157)),"",('2. Collected Data'!BD57-'2. Collected Data'!BD157))</f>
        <v/>
      </c>
      <c r="BA57" s="83" t="str">
        <f>IF(OR(ISBLANK('2. Collected Data'!BE57),ISBLANK('2. Collected Data'!BE157)),"",('2. Collected Data'!BE57-'2. Collected Data'!BE157))</f>
        <v/>
      </c>
      <c r="BB57" s="83" t="str">
        <f>IF(OR(ISBLANK('2. Collected Data'!BF57),ISBLANK('2. Collected Data'!BF157)),"",('2. Collected Data'!BF57-'2. Collected Data'!BF157))</f>
        <v/>
      </c>
      <c r="BC57" s="55"/>
      <c r="BD57" s="87" t="str">
        <f>IF(OR(ISBLANK('2. Collected Data'!BH57),ISBLANK('2. Collected Data'!BH157)),"",('2. Collected Data'!BH57-'2. Collected Data'!BH157))</f>
        <v/>
      </c>
      <c r="BE57" s="150"/>
      <c r="BF57" s="273"/>
    </row>
    <row r="58" spans="1:58" s="237" customFormat="1" ht="11.25" customHeight="1" x14ac:dyDescent="0.15">
      <c r="A58" s="100" t="s">
        <v>147</v>
      </c>
      <c r="B58" s="231"/>
      <c r="C58" s="57">
        <f>IF(OR(ISBLANK('2. Collected Data'!G58),ISBLANK('2. Collected Data'!G158)),"",('2. Collected Data'!G58-'2. Collected Data'!G158))</f>
        <v>-11</v>
      </c>
      <c r="D58" s="52">
        <f>IF(OR(ISBLANK('2. Collected Data'!H58),ISBLANK('2. Collected Data'!H158)),"",('2. Collected Data'!H58-'2. Collected Data'!H158))</f>
        <v>0</v>
      </c>
      <c r="E58" s="52">
        <f>IF(OR(ISBLANK('2. Collected Data'!I58),ISBLANK('2. Collected Data'!I158)),"",('2. Collected Data'!I58-'2. Collected Data'!I158))</f>
        <v>0</v>
      </c>
      <c r="F58" s="52">
        <f>IF(OR(ISBLANK('2. Collected Data'!J58),ISBLANK('2. Collected Data'!J158)),"",('2. Collected Data'!J58-'2. Collected Data'!J158))</f>
        <v>0</v>
      </c>
      <c r="G58" s="52">
        <f>IF(OR(ISBLANK('2. Collected Data'!K58),ISBLANK('2. Collected Data'!K158)),"",('2. Collected Data'!K58-'2. Collected Data'!K158))</f>
        <v>0</v>
      </c>
      <c r="H58" s="52">
        <f>IF(OR(ISBLANK('2. Collected Data'!L58),ISBLANK('2. Collected Data'!L158)),"",('2. Collected Data'!L58-'2. Collected Data'!L158))</f>
        <v>0</v>
      </c>
      <c r="I58" s="52">
        <f>IF(OR(ISBLANK('2. Collected Data'!M58),ISBLANK('2. Collected Data'!M158)),"",('2. Collected Data'!M58-'2. Collected Data'!M158))</f>
        <v>0</v>
      </c>
      <c r="J58" s="52">
        <f>IF(OR(ISBLANK('2. Collected Data'!N58),ISBLANK('2. Collected Data'!N158)),"",('2. Collected Data'!N58-'2. Collected Data'!N158))</f>
        <v>0</v>
      </c>
      <c r="K58" s="52">
        <f>IF(OR(ISBLANK('2. Collected Data'!O58),ISBLANK('2. Collected Data'!O158)),"",('2. Collected Data'!O58-'2. Collected Data'!O158))</f>
        <v>0</v>
      </c>
      <c r="L58" s="52">
        <f>IF(OR(ISBLANK('2. Collected Data'!P58),ISBLANK('2. Collected Data'!P158)),"",('2. Collected Data'!P58-'2. Collected Data'!P158))</f>
        <v>0</v>
      </c>
      <c r="M58" s="52">
        <f>IF(OR(ISBLANK('2. Collected Data'!Q58),ISBLANK('2. Collected Data'!Q158)),"",('2. Collected Data'!Q58-'2. Collected Data'!Q158))</f>
        <v>0</v>
      </c>
      <c r="N58" s="52">
        <f>IF(OR(ISBLANK('2. Collected Data'!R58),ISBLANK('2. Collected Data'!R158)),"",('2. Collected Data'!R58-'2. Collected Data'!R158))</f>
        <v>0</v>
      </c>
      <c r="O58" s="52">
        <f>IF(OR(ISBLANK('2. Collected Data'!S58),ISBLANK('2. Collected Data'!S158)),"",('2. Collected Data'!S58-'2. Collected Data'!S158))</f>
        <v>0</v>
      </c>
      <c r="P58" s="52">
        <f>IF(OR(ISBLANK('2. Collected Data'!T58),ISBLANK('2. Collected Data'!T158)),"",('2. Collected Data'!T58-'2. Collected Data'!T158))</f>
        <v>0</v>
      </c>
      <c r="Q58" s="52">
        <f>IF(OR(ISBLANK('2. Collected Data'!U58),ISBLANK('2. Collected Data'!U158)),"",('2. Collected Data'!U58-'2. Collected Data'!U158))</f>
        <v>0</v>
      </c>
      <c r="R58" s="52">
        <f>IF(OR(ISBLANK('2. Collected Data'!V58),ISBLANK('2. Collected Data'!V158)),"",('2. Collected Data'!V58-'2. Collected Data'!V158))</f>
        <v>0</v>
      </c>
      <c r="S58" s="52">
        <f>IF(OR(ISBLANK('2. Collected Data'!W58),ISBLANK('2. Collected Data'!W158)),"",('2. Collected Data'!W58-'2. Collected Data'!W158))</f>
        <v>0</v>
      </c>
      <c r="T58" s="52">
        <f>IF(OR(ISBLANK('2. Collected Data'!X58),ISBLANK('2. Collected Data'!X158)),"",('2. Collected Data'!X58-'2. Collected Data'!X158))</f>
        <v>0</v>
      </c>
      <c r="U58" s="52">
        <f>IF(OR(ISBLANK('2. Collected Data'!Y58),ISBLANK('2. Collected Data'!Y158)),"",('2. Collected Data'!Y58-'2. Collected Data'!Y158))</f>
        <v>0</v>
      </c>
      <c r="V58" s="52">
        <f>IF(OR(ISBLANK('2. Collected Data'!Z58),ISBLANK('2. Collected Data'!Z158)),"",('2. Collected Data'!Z58-'2. Collected Data'!Z158))</f>
        <v>0</v>
      </c>
      <c r="W58" s="89">
        <f>IF(OR(ISBLANK('2. Collected Data'!AA58),ISBLANK('2. Collected Data'!AA158)),"",('2. Collected Data'!AA58-'2. Collected Data'!AA158))</f>
        <v>0</v>
      </c>
      <c r="X58" s="89">
        <f>IF(OR(ISBLANK('2. Collected Data'!AB58),ISBLANK('2. Collected Data'!AB158)),"",('2. Collected Data'!AB58-'2. Collected Data'!AB158))</f>
        <v>0</v>
      </c>
      <c r="Y58" s="89">
        <f>IF(OR(ISBLANK('2. Collected Data'!AC58),ISBLANK('2. Collected Data'!AC158)),"",('2. Collected Data'!AC58-'2. Collected Data'!AC158))</f>
        <v>0</v>
      </c>
      <c r="Z58" s="52">
        <f>IF(OR(ISBLANK('2. Collected Data'!AD58),ISBLANK('2. Collected Data'!AD158)),"",('2. Collected Data'!AD58-'2. Collected Data'!AD158))</f>
        <v>0</v>
      </c>
      <c r="AA58" s="52">
        <f>IF(OR(ISBLANK('2. Collected Data'!AE58),ISBLANK('2. Collected Data'!AE158)),"",('2. Collected Data'!AE58-'2. Collected Data'!AE158))</f>
        <v>0</v>
      </c>
      <c r="AB58" s="52">
        <f>IF(OR(ISBLANK('2. Collected Data'!AF58),ISBLANK('2. Collected Data'!AF158)),"",('2. Collected Data'!AF58-'2. Collected Data'!AF158))</f>
        <v>0</v>
      </c>
      <c r="AC58" s="95">
        <f>IF(OR(ISBLANK('2. Collected Data'!AG58),ISBLANK('2. Collected Data'!AG158)),"",('2. Collected Data'!AG58-'2. Collected Data'!AG158))</f>
        <v>0</v>
      </c>
      <c r="AD58" s="99"/>
      <c r="AE58" s="141">
        <f>IF(OR(ISBLANK('2. Collected Data'!AI58),ISBLANK('2. Collected Data'!AI158)),"",('2. Collected Data'!AI58-'2. Collected Data'!AI158))</f>
        <v>-65450</v>
      </c>
      <c r="AF58" s="52">
        <f>IF(OR(ISBLANK('2. Collected Data'!AJ58),ISBLANK('2. Collected Data'!AJ158)),"",('2. Collected Data'!AJ58-'2. Collected Data'!AJ158))</f>
        <v>0</v>
      </c>
      <c r="AG58" s="52">
        <f>IF(OR(ISBLANK('2. Collected Data'!AK58),ISBLANK('2. Collected Data'!AK158)),"",('2. Collected Data'!AK58-'2. Collected Data'!AK158))</f>
        <v>0</v>
      </c>
      <c r="AH58" s="52">
        <f>IF(OR(ISBLANK('2. Collected Data'!AL58),ISBLANK('2. Collected Data'!AL158)),"",('2. Collected Data'!AL58-'2. Collected Data'!AL158))</f>
        <v>-4934</v>
      </c>
      <c r="AI58" s="52" t="str">
        <f>IF(OR(ISBLANK('2. Collected Data'!AM58),ISBLANK('2. Collected Data'!AM158)),"",('2. Collected Data'!AM58-'2. Collected Data'!AM158))</f>
        <v/>
      </c>
      <c r="AJ58" s="142"/>
      <c r="AK58" s="52">
        <f>IF(OR(ISBLANK('2. Collected Data'!AO58),ISBLANK('2. Collected Data'!AO158)),"",('2. Collected Data'!AO58-'2. Collected Data'!AO158))</f>
        <v>-694750</v>
      </c>
      <c r="AL58" s="52">
        <f>IF(OR(ISBLANK('2. Collected Data'!AP58),ISBLANK('2. Collected Data'!AP158)),"",('2. Collected Data'!AP58-'2. Collected Data'!AP158))</f>
        <v>0</v>
      </c>
      <c r="AM58" s="52" t="str">
        <f>IF(OR(ISBLANK('2. Collected Data'!AQ58),ISBLANK('2. Collected Data'!AQ158)),"",('2. Collected Data'!AQ58-'2. Collected Data'!AQ158))</f>
        <v/>
      </c>
      <c r="AN58" s="52">
        <f>IF(OR(ISBLANK('2. Collected Data'!AR58),ISBLANK('2. Collected Data'!AR158)),"",('2. Collected Data'!AR58-'2. Collected Data'!AR158))</f>
        <v>0</v>
      </c>
      <c r="AO58" s="52" t="str">
        <f>IF(OR(ISBLANK('2. Collected Data'!AS58),ISBLANK('2. Collected Data'!AS158)),"",('2. Collected Data'!AS58-'2. Collected Data'!AS158))</f>
        <v/>
      </c>
      <c r="AP58" s="52" t="str">
        <f>IF(OR(ISBLANK('2. Collected Data'!AT58),ISBLANK('2. Collected Data'!AT158)),"",('2. Collected Data'!AT58-'2. Collected Data'!AT158))</f>
        <v/>
      </c>
      <c r="AQ58" s="95">
        <f>IF(OR(ISBLANK('2. Collected Data'!AU58),ISBLANK('2. Collected Data'!AU158)),"",('2. Collected Data'!AU58-'2. Collected Data'!AU158))</f>
        <v>-95372</v>
      </c>
      <c r="AR58" s="99"/>
      <c r="AS58" s="89">
        <f>IF(OR(ISBLANK('2. Collected Data'!AW58),ISBLANK('2. Collected Data'!AW158)),"",('2. Collected Data'!AW58-'2. Collected Data'!AW158))</f>
        <v>0</v>
      </c>
      <c r="AT58" s="89">
        <f>IF(OR(ISBLANK('2. Collected Data'!AX58),ISBLANK('2. Collected Data'!AX158)),"",('2. Collected Data'!AX58-'2. Collected Data'!AX158))</f>
        <v>0</v>
      </c>
      <c r="AU58" s="55"/>
      <c r="AV58" s="102"/>
      <c r="AW58" s="99"/>
      <c r="AX58" s="87">
        <f>IF(OR(ISBLANK('2. Collected Data'!BB58),ISBLANK('2. Collected Data'!BB158)),"",('2. Collected Data'!BB58-'2. Collected Data'!BB158))</f>
        <v>2.3900000000000006</v>
      </c>
      <c r="AY58" s="83">
        <f>IF(OR(ISBLANK('2. Collected Data'!BC58),ISBLANK('2. Collected Data'!BC158)),"",('2. Collected Data'!BC58-'2. Collected Data'!BC158))</f>
        <v>-2469281</v>
      </c>
      <c r="AZ58" s="83">
        <f>IF(OR(ISBLANK('2. Collected Data'!BD58),ISBLANK('2. Collected Data'!BD158)),"",('2. Collected Data'!BD58-'2. Collected Data'!BD158))</f>
        <v>-2478831</v>
      </c>
      <c r="BA58" s="83">
        <f>IF(OR(ISBLANK('2. Collected Data'!BE58),ISBLANK('2. Collected Data'!BE158)),"",('2. Collected Data'!BE58-'2. Collected Data'!BE158))</f>
        <v>-4433675</v>
      </c>
      <c r="BB58" s="83">
        <f>IF(OR(ISBLANK('2. Collected Data'!BF58),ISBLANK('2. Collected Data'!BF158)),"",('2. Collected Data'!BF58-'2. Collected Data'!BF158))</f>
        <v>-9381786</v>
      </c>
      <c r="BC58" s="55"/>
      <c r="BD58" s="87">
        <f>IF(OR(ISBLANK('2. Collected Data'!BH58),ISBLANK('2. Collected Data'!BH158)),"",('2. Collected Data'!BH58-'2. Collected Data'!BH158))</f>
        <v>-1.7000000000000028</v>
      </c>
      <c r="BE58" s="150"/>
      <c r="BF58" s="273"/>
    </row>
    <row r="59" spans="1:58" s="237" customFormat="1" ht="11.25" customHeight="1" x14ac:dyDescent="0.15">
      <c r="A59" s="100" t="s">
        <v>362</v>
      </c>
      <c r="B59" s="231"/>
      <c r="C59" s="57" t="str">
        <f>IF(OR(ISBLANK('2. Collected Data'!G59),ISBLANK('2. Collected Data'!G159)),"",('2. Collected Data'!G59-'2. Collected Data'!G159))</f>
        <v/>
      </c>
      <c r="D59" s="52" t="str">
        <f>IF(OR(ISBLANK('2. Collected Data'!H59),ISBLANK('2. Collected Data'!H159)),"",('2. Collected Data'!H59-'2. Collected Data'!H159))</f>
        <v/>
      </c>
      <c r="E59" s="52" t="str">
        <f>IF(OR(ISBLANK('2. Collected Data'!I59),ISBLANK('2. Collected Data'!I159)),"",('2. Collected Data'!I59-'2. Collected Data'!I159))</f>
        <v/>
      </c>
      <c r="F59" s="52" t="str">
        <f>IF(OR(ISBLANK('2. Collected Data'!J59),ISBLANK('2. Collected Data'!J159)),"",('2. Collected Data'!J59-'2. Collected Data'!J159))</f>
        <v/>
      </c>
      <c r="G59" s="52" t="str">
        <f>IF(OR(ISBLANK('2. Collected Data'!K59),ISBLANK('2. Collected Data'!K159)),"",('2. Collected Data'!K59-'2. Collected Data'!K159))</f>
        <v/>
      </c>
      <c r="H59" s="52" t="str">
        <f>IF(OR(ISBLANK('2. Collected Data'!L59),ISBLANK('2. Collected Data'!L159)),"",('2. Collected Data'!L59-'2. Collected Data'!L159))</f>
        <v/>
      </c>
      <c r="I59" s="52" t="str">
        <f>IF(OR(ISBLANK('2. Collected Data'!M59),ISBLANK('2. Collected Data'!M159)),"",('2. Collected Data'!M59-'2. Collected Data'!M159))</f>
        <v/>
      </c>
      <c r="J59" s="52" t="str">
        <f>IF(OR(ISBLANK('2. Collected Data'!N59),ISBLANK('2. Collected Data'!N159)),"",('2. Collected Data'!N59-'2. Collected Data'!N159))</f>
        <v/>
      </c>
      <c r="K59" s="52" t="str">
        <f>IF(OR(ISBLANK('2. Collected Data'!O59),ISBLANK('2. Collected Data'!O159)),"",('2. Collected Data'!O59-'2. Collected Data'!O159))</f>
        <v/>
      </c>
      <c r="L59" s="52" t="str">
        <f>IF(OR(ISBLANK('2. Collected Data'!P59),ISBLANK('2. Collected Data'!P159)),"",('2. Collected Data'!P59-'2. Collected Data'!P159))</f>
        <v/>
      </c>
      <c r="M59" s="52" t="str">
        <f>IF(OR(ISBLANK('2. Collected Data'!Q59),ISBLANK('2. Collected Data'!Q159)),"",('2. Collected Data'!Q59-'2. Collected Data'!Q159))</f>
        <v/>
      </c>
      <c r="N59" s="52" t="str">
        <f>IF(OR(ISBLANK('2. Collected Data'!R59),ISBLANK('2. Collected Data'!R159)),"",('2. Collected Data'!R59-'2. Collected Data'!R159))</f>
        <v/>
      </c>
      <c r="O59" s="52" t="str">
        <f>IF(OR(ISBLANK('2. Collected Data'!S59),ISBLANK('2. Collected Data'!S159)),"",('2. Collected Data'!S59-'2. Collected Data'!S159))</f>
        <v/>
      </c>
      <c r="P59" s="52" t="str">
        <f>IF(OR(ISBLANK('2. Collected Data'!T59),ISBLANK('2. Collected Data'!T159)),"",('2. Collected Data'!T59-'2. Collected Data'!T159))</f>
        <v/>
      </c>
      <c r="Q59" s="52" t="str">
        <f>IF(OR(ISBLANK('2. Collected Data'!U59),ISBLANK('2. Collected Data'!U159)),"",('2. Collected Data'!U59-'2. Collected Data'!U159))</f>
        <v/>
      </c>
      <c r="R59" s="52" t="str">
        <f>IF(OR(ISBLANK('2. Collected Data'!V59),ISBLANK('2. Collected Data'!V159)),"",('2. Collected Data'!V59-'2. Collected Data'!V159))</f>
        <v/>
      </c>
      <c r="S59" s="52" t="str">
        <f>IF(OR(ISBLANK('2. Collected Data'!W59),ISBLANK('2. Collected Data'!W159)),"",('2. Collected Data'!W59-'2. Collected Data'!W159))</f>
        <v/>
      </c>
      <c r="T59" s="52" t="str">
        <f>IF(OR(ISBLANK('2. Collected Data'!X59),ISBLANK('2. Collected Data'!X159)),"",('2. Collected Data'!X59-'2. Collected Data'!X159))</f>
        <v/>
      </c>
      <c r="U59" s="52" t="str">
        <f>IF(OR(ISBLANK('2. Collected Data'!Y59),ISBLANK('2. Collected Data'!Y159)),"",('2. Collected Data'!Y59-'2. Collected Data'!Y159))</f>
        <v/>
      </c>
      <c r="V59" s="52" t="str">
        <f>IF(OR(ISBLANK('2. Collected Data'!Z59),ISBLANK('2. Collected Data'!Z159)),"",('2. Collected Data'!Z59-'2. Collected Data'!Z159))</f>
        <v/>
      </c>
      <c r="W59" s="89" t="str">
        <f>IF(OR(ISBLANK('2. Collected Data'!AA59),ISBLANK('2. Collected Data'!AA159)),"",('2. Collected Data'!AA59-'2. Collected Data'!AA159))</f>
        <v/>
      </c>
      <c r="X59" s="89" t="str">
        <f>IF(OR(ISBLANK('2. Collected Data'!AB59),ISBLANK('2. Collected Data'!AB159)),"",('2. Collected Data'!AB59-'2. Collected Data'!AB159))</f>
        <v/>
      </c>
      <c r="Y59" s="89" t="str">
        <f>IF(OR(ISBLANK('2. Collected Data'!AC59),ISBLANK('2. Collected Data'!AC159)),"",('2. Collected Data'!AC59-'2. Collected Data'!AC159))</f>
        <v/>
      </c>
      <c r="Z59" s="52" t="str">
        <f>IF(OR(ISBLANK('2. Collected Data'!AD59),ISBLANK('2. Collected Data'!AD159)),"",('2. Collected Data'!AD59-'2. Collected Data'!AD159))</f>
        <v/>
      </c>
      <c r="AA59" s="52" t="str">
        <f>IF(OR(ISBLANK('2. Collected Data'!AE59),ISBLANK('2. Collected Data'!AE159)),"",('2. Collected Data'!AE59-'2. Collected Data'!AE159))</f>
        <v/>
      </c>
      <c r="AB59" s="52" t="str">
        <f>IF(OR(ISBLANK('2. Collected Data'!AF59),ISBLANK('2. Collected Data'!AF159)),"",('2. Collected Data'!AF59-'2. Collected Data'!AF159))</f>
        <v/>
      </c>
      <c r="AC59" s="95" t="str">
        <f>IF(OR(ISBLANK('2. Collected Data'!AG59),ISBLANK('2. Collected Data'!AG159)),"",('2. Collected Data'!AG59-'2. Collected Data'!AG159))</f>
        <v/>
      </c>
      <c r="AD59" s="99"/>
      <c r="AE59" s="141" t="str">
        <f>IF(OR(ISBLANK('2. Collected Data'!AI59),ISBLANK('2. Collected Data'!AI159)),"",('2. Collected Data'!AI59-'2. Collected Data'!AI159))</f>
        <v/>
      </c>
      <c r="AF59" s="52" t="str">
        <f>IF(OR(ISBLANK('2. Collected Data'!AJ59),ISBLANK('2. Collected Data'!AJ159)),"",('2. Collected Data'!AJ59-'2. Collected Data'!AJ159))</f>
        <v/>
      </c>
      <c r="AG59" s="52" t="str">
        <f>IF(OR(ISBLANK('2. Collected Data'!AK59),ISBLANK('2. Collected Data'!AK159)),"",('2. Collected Data'!AK59-'2. Collected Data'!AK159))</f>
        <v/>
      </c>
      <c r="AH59" s="52" t="str">
        <f>IF(OR(ISBLANK('2. Collected Data'!AL59),ISBLANK('2. Collected Data'!AL159)),"",('2. Collected Data'!AL59-'2. Collected Data'!AL159))</f>
        <v/>
      </c>
      <c r="AI59" s="52" t="str">
        <f>IF(OR(ISBLANK('2. Collected Data'!AM59),ISBLANK('2. Collected Data'!AM159)),"",('2. Collected Data'!AM59-'2. Collected Data'!AM159))</f>
        <v/>
      </c>
      <c r="AJ59" s="142"/>
      <c r="AK59" s="52" t="str">
        <f>IF(OR(ISBLANK('2. Collected Data'!AO59),ISBLANK('2. Collected Data'!AO159)),"",('2. Collected Data'!AO59-'2. Collected Data'!AO159))</f>
        <v/>
      </c>
      <c r="AL59" s="52" t="str">
        <f>IF(OR(ISBLANK('2. Collected Data'!AP59),ISBLANK('2. Collected Data'!AP159)),"",('2. Collected Data'!AP59-'2. Collected Data'!AP159))</f>
        <v/>
      </c>
      <c r="AM59" s="52" t="str">
        <f>IF(OR(ISBLANK('2. Collected Data'!AQ59),ISBLANK('2. Collected Data'!AQ159)),"",('2. Collected Data'!AQ59-'2. Collected Data'!AQ159))</f>
        <v/>
      </c>
      <c r="AN59" s="52" t="str">
        <f>IF(OR(ISBLANK('2. Collected Data'!AR59),ISBLANK('2. Collected Data'!AR159)),"",('2. Collected Data'!AR59-'2. Collected Data'!AR159))</f>
        <v/>
      </c>
      <c r="AO59" s="52" t="str">
        <f>IF(OR(ISBLANK('2. Collected Data'!AS59),ISBLANK('2. Collected Data'!AS159)),"",('2. Collected Data'!AS59-'2. Collected Data'!AS159))</f>
        <v/>
      </c>
      <c r="AP59" s="52" t="str">
        <f>IF(OR(ISBLANK('2. Collected Data'!AT59),ISBLANK('2. Collected Data'!AT159)),"",('2. Collected Data'!AT59-'2. Collected Data'!AT159))</f>
        <v/>
      </c>
      <c r="AQ59" s="95" t="str">
        <f>IF(OR(ISBLANK('2. Collected Data'!AU59),ISBLANK('2. Collected Data'!AU159)),"",('2. Collected Data'!AU59-'2. Collected Data'!AU159))</f>
        <v/>
      </c>
      <c r="AR59" s="99"/>
      <c r="AS59" s="89" t="str">
        <f>IF(OR(ISBLANK('2. Collected Data'!AW59),ISBLANK('2. Collected Data'!AW159)),"",('2. Collected Data'!AW59-'2. Collected Data'!AW159))</f>
        <v/>
      </c>
      <c r="AT59" s="89" t="str">
        <f>IF(OR(ISBLANK('2. Collected Data'!AX59),ISBLANK('2. Collected Data'!AX159)),"",('2. Collected Data'!AX59-'2. Collected Data'!AX159))</f>
        <v/>
      </c>
      <c r="AU59" s="55"/>
      <c r="AV59" s="102"/>
      <c r="AW59" s="99"/>
      <c r="AX59" s="87" t="str">
        <f>IF(OR(ISBLANK('2. Collected Data'!BB59),ISBLANK('2. Collected Data'!BB159)),"",('2. Collected Data'!BB59-'2. Collected Data'!BB159))</f>
        <v/>
      </c>
      <c r="AY59" s="83" t="str">
        <f>IF(OR(ISBLANK('2. Collected Data'!BC59),ISBLANK('2. Collected Data'!BC159)),"",('2. Collected Data'!BC59-'2. Collected Data'!BC159))</f>
        <v/>
      </c>
      <c r="AZ59" s="83" t="str">
        <f>IF(OR(ISBLANK('2. Collected Data'!BD59),ISBLANK('2. Collected Data'!BD159)),"",('2. Collected Data'!BD59-'2. Collected Data'!BD159))</f>
        <v/>
      </c>
      <c r="BA59" s="83" t="str">
        <f>IF(OR(ISBLANK('2. Collected Data'!BE59),ISBLANK('2. Collected Data'!BE159)),"",('2. Collected Data'!BE59-'2. Collected Data'!BE159))</f>
        <v/>
      </c>
      <c r="BB59" s="83" t="str">
        <f>IF(OR(ISBLANK('2. Collected Data'!BF59),ISBLANK('2. Collected Data'!BF159)),"",('2. Collected Data'!BF59-'2. Collected Data'!BF159))</f>
        <v/>
      </c>
      <c r="BC59" s="55"/>
      <c r="BD59" s="87" t="str">
        <f>IF(OR(ISBLANK('2. Collected Data'!BH59),ISBLANK('2. Collected Data'!BH159)),"",('2. Collected Data'!BH59-'2. Collected Data'!BH159))</f>
        <v/>
      </c>
      <c r="BE59" s="150"/>
      <c r="BF59" s="273"/>
    </row>
    <row r="60" spans="1:58" s="56" customFormat="1" ht="11.25" customHeight="1" x14ac:dyDescent="0.15">
      <c r="A60" s="100" t="s">
        <v>148</v>
      </c>
      <c r="B60" s="231"/>
      <c r="C60" s="57">
        <f>IF(OR(ISBLANK('2. Collected Data'!G60),ISBLANK('2. Collected Data'!G160)),"",('2. Collected Data'!G60-'2. Collected Data'!G160))</f>
        <v>0</v>
      </c>
      <c r="D60" s="52">
        <f>IF(OR(ISBLANK('2. Collected Data'!H60),ISBLANK('2. Collected Data'!H160)),"",('2. Collected Data'!H60-'2. Collected Data'!H160))</f>
        <v>0</v>
      </c>
      <c r="E60" s="52">
        <f>IF(OR(ISBLANK('2. Collected Data'!I60),ISBLANK('2. Collected Data'!I160)),"",('2. Collected Data'!I60-'2. Collected Data'!I160))</f>
        <v>0</v>
      </c>
      <c r="F60" s="52">
        <f>IF(OR(ISBLANK('2. Collected Data'!J60),ISBLANK('2. Collected Data'!J160)),"",('2. Collected Data'!J60-'2. Collected Data'!J160))</f>
        <v>0</v>
      </c>
      <c r="G60" s="52">
        <f>IF(OR(ISBLANK('2. Collected Data'!K60),ISBLANK('2. Collected Data'!K160)),"",('2. Collected Data'!K60-'2. Collected Data'!K160))</f>
        <v>0</v>
      </c>
      <c r="H60" s="52">
        <f>IF(OR(ISBLANK('2. Collected Data'!L60),ISBLANK('2. Collected Data'!L160)),"",('2. Collected Data'!L60-'2. Collected Data'!L160))</f>
        <v>0</v>
      </c>
      <c r="I60" s="52">
        <f>IF(OR(ISBLANK('2. Collected Data'!M60),ISBLANK('2. Collected Data'!M160)),"",('2. Collected Data'!M60-'2. Collected Data'!M160))</f>
        <v>2</v>
      </c>
      <c r="J60" s="52">
        <f>IF(OR(ISBLANK('2. Collected Data'!N60),ISBLANK('2. Collected Data'!N160)),"",('2. Collected Data'!N60-'2. Collected Data'!N160))</f>
        <v>0</v>
      </c>
      <c r="K60" s="52">
        <f>IF(OR(ISBLANK('2. Collected Data'!O60),ISBLANK('2. Collected Data'!O160)),"",('2. Collected Data'!O60-'2. Collected Data'!O160))</f>
        <v>0</v>
      </c>
      <c r="L60" s="52">
        <f>IF(OR(ISBLANK('2. Collected Data'!P60),ISBLANK('2. Collected Data'!P160)),"",('2. Collected Data'!P60-'2. Collected Data'!P160))</f>
        <v>0</v>
      </c>
      <c r="M60" s="52">
        <f>IF(OR(ISBLANK('2. Collected Data'!Q60),ISBLANK('2. Collected Data'!Q160)),"",('2. Collected Data'!Q60-'2. Collected Data'!Q160))</f>
        <v>0</v>
      </c>
      <c r="N60" s="52">
        <f>IF(OR(ISBLANK('2. Collected Data'!R60),ISBLANK('2. Collected Data'!R160)),"",('2. Collected Data'!R60-'2. Collected Data'!R160))</f>
        <v>0</v>
      </c>
      <c r="O60" s="52">
        <f>IF(OR(ISBLANK('2. Collected Data'!S60),ISBLANK('2. Collected Data'!S160)),"",('2. Collected Data'!S60-'2. Collected Data'!S160))</f>
        <v>0</v>
      </c>
      <c r="P60" s="52">
        <f>IF(OR(ISBLANK('2. Collected Data'!T60),ISBLANK('2. Collected Data'!T160)),"",('2. Collected Data'!T60-'2. Collected Data'!T160))</f>
        <v>0</v>
      </c>
      <c r="Q60" s="52">
        <f>IF(OR(ISBLANK('2. Collected Data'!U60),ISBLANK('2. Collected Data'!U160)),"",('2. Collected Data'!U60-'2. Collected Data'!U160))</f>
        <v>0</v>
      </c>
      <c r="R60" s="52">
        <f>IF(OR(ISBLANK('2. Collected Data'!V60),ISBLANK('2. Collected Data'!V160)),"",('2. Collected Data'!V60-'2. Collected Data'!V160))</f>
        <v>0</v>
      </c>
      <c r="S60" s="52">
        <f>IF(OR(ISBLANK('2. Collected Data'!W60),ISBLANK('2. Collected Data'!W160)),"",('2. Collected Data'!W60-'2. Collected Data'!W160))</f>
        <v>0</v>
      </c>
      <c r="T60" s="52">
        <f>IF(OR(ISBLANK('2. Collected Data'!X60),ISBLANK('2. Collected Data'!X160)),"",('2. Collected Data'!X60-'2. Collected Data'!X160))</f>
        <v>0</v>
      </c>
      <c r="U60" s="52">
        <f>IF(OR(ISBLANK('2. Collected Data'!Y60),ISBLANK('2. Collected Data'!Y160)),"",('2. Collected Data'!Y60-'2. Collected Data'!Y160))</f>
        <v>0</v>
      </c>
      <c r="V60" s="52">
        <f>IF(OR(ISBLANK('2. Collected Data'!Z60),ISBLANK('2. Collected Data'!Z160)),"",('2. Collected Data'!Z60-'2. Collected Data'!Z160))</f>
        <v>0</v>
      </c>
      <c r="W60" s="89">
        <f>IF(OR(ISBLANK('2. Collected Data'!AA60),ISBLANK('2. Collected Data'!AA160)),"",('2. Collected Data'!AA60-'2. Collected Data'!AA160))</f>
        <v>0</v>
      </c>
      <c r="X60" s="89">
        <f>IF(OR(ISBLANK('2. Collected Data'!AB60),ISBLANK('2. Collected Data'!AB160)),"",('2. Collected Data'!AB60-'2. Collected Data'!AB160))</f>
        <v>0</v>
      </c>
      <c r="Y60" s="89">
        <f>IF(OR(ISBLANK('2. Collected Data'!AC60),ISBLANK('2. Collected Data'!AC160)),"",('2. Collected Data'!AC60-'2. Collected Data'!AC160))</f>
        <v>0</v>
      </c>
      <c r="Z60" s="52">
        <f>IF(OR(ISBLANK('2. Collected Data'!AD60),ISBLANK('2. Collected Data'!AD160)),"",('2. Collected Data'!AD60-'2. Collected Data'!AD160))</f>
        <v>0</v>
      </c>
      <c r="AA60" s="52">
        <f>IF(OR(ISBLANK('2. Collected Data'!AE60),ISBLANK('2. Collected Data'!AE160)),"",('2. Collected Data'!AE60-'2. Collected Data'!AE160))</f>
        <v>0</v>
      </c>
      <c r="AB60" s="52">
        <f>IF(OR(ISBLANK('2. Collected Data'!AF60),ISBLANK('2. Collected Data'!AF160)),"",('2. Collected Data'!AF60-'2. Collected Data'!AF160))</f>
        <v>0</v>
      </c>
      <c r="AC60" s="95">
        <f>IF(OR(ISBLANK('2. Collected Data'!AG60),ISBLANK('2. Collected Data'!AG160)),"",('2. Collected Data'!AG60-'2. Collected Data'!AG160))</f>
        <v>0</v>
      </c>
      <c r="AD60" s="99"/>
      <c r="AE60" s="141">
        <f>IF(OR(ISBLANK('2. Collected Data'!AI60),ISBLANK('2. Collected Data'!AI160)),"",('2. Collected Data'!AI60-'2. Collected Data'!AI160))</f>
        <v>31807</v>
      </c>
      <c r="AF60" s="52">
        <f>IF(OR(ISBLANK('2. Collected Data'!AJ60),ISBLANK('2. Collected Data'!AJ160)),"",('2. Collected Data'!AJ60-'2. Collected Data'!AJ160))</f>
        <v>0</v>
      </c>
      <c r="AG60" s="52">
        <f>IF(OR(ISBLANK('2. Collected Data'!AK60),ISBLANK('2. Collected Data'!AK160)),"",('2. Collected Data'!AK60-'2. Collected Data'!AK160))</f>
        <v>0</v>
      </c>
      <c r="AH60" s="52">
        <f>IF(OR(ISBLANK('2. Collected Data'!AL60),ISBLANK('2. Collected Data'!AL160)),"",('2. Collected Data'!AL60-'2. Collected Data'!AL160))</f>
        <v>30122</v>
      </c>
      <c r="AI60" s="52">
        <f>IF(OR(ISBLANK('2. Collected Data'!AM60),ISBLANK('2. Collected Data'!AM160)),"",('2. Collected Data'!AM60-'2. Collected Data'!AM160))</f>
        <v>16581</v>
      </c>
      <c r="AJ60" s="142"/>
      <c r="AK60" s="52">
        <f>IF(OR(ISBLANK('2. Collected Data'!AO60),ISBLANK('2. Collected Data'!AO160)),"",('2. Collected Data'!AO60-'2. Collected Data'!AO160))</f>
        <v>-646298</v>
      </c>
      <c r="AL60" s="52">
        <f>IF(OR(ISBLANK('2. Collected Data'!AP60),ISBLANK('2. Collected Data'!AP160)),"",('2. Collected Data'!AP60-'2. Collected Data'!AP160))</f>
        <v>-7224</v>
      </c>
      <c r="AM60" s="52">
        <f>IF(OR(ISBLANK('2. Collected Data'!AQ60),ISBLANK('2. Collected Data'!AQ160)),"",('2. Collected Data'!AQ60-'2. Collected Data'!AQ160))</f>
        <v>183594</v>
      </c>
      <c r="AN60" s="52">
        <f>IF(OR(ISBLANK('2. Collected Data'!AR60),ISBLANK('2. Collected Data'!AR160)),"",('2. Collected Data'!AR60-'2. Collected Data'!AR160))</f>
        <v>991</v>
      </c>
      <c r="AO60" s="52">
        <f>IF(OR(ISBLANK('2. Collected Data'!AS60),ISBLANK('2. Collected Data'!AS160)),"",('2. Collected Data'!AS60-'2. Collected Data'!AS160))</f>
        <v>0</v>
      </c>
      <c r="AP60" s="52">
        <f>IF(OR(ISBLANK('2. Collected Data'!AT60),ISBLANK('2. Collected Data'!AT160)),"",('2. Collected Data'!AT60-'2. Collected Data'!AT160))</f>
        <v>0</v>
      </c>
      <c r="AQ60" s="95">
        <f>IF(OR(ISBLANK('2. Collected Data'!AU60),ISBLANK('2. Collected Data'!AU160)),"",('2. Collected Data'!AU60-'2. Collected Data'!AU160))</f>
        <v>0</v>
      </c>
      <c r="AR60" s="99"/>
      <c r="AS60" s="89">
        <f>IF(OR(ISBLANK('2. Collected Data'!AW60),ISBLANK('2. Collected Data'!AW160)),"",('2. Collected Data'!AW60-'2. Collected Data'!AW160))</f>
        <v>-0.23000000000000004</v>
      </c>
      <c r="AT60" s="89">
        <f>IF(OR(ISBLANK('2. Collected Data'!AX60),ISBLANK('2. Collected Data'!AX160)),"",('2. Collected Data'!AX60-'2. Collected Data'!AX160))</f>
        <v>0.23000000000000004</v>
      </c>
      <c r="AU60" s="55"/>
      <c r="AV60" s="102"/>
      <c r="AW60" s="99"/>
      <c r="AX60" s="87">
        <f>IF(OR(ISBLANK('2. Collected Data'!BB60),ISBLANK('2. Collected Data'!BB160)),"",('2. Collected Data'!BB60-'2. Collected Data'!BB160))</f>
        <v>8</v>
      </c>
      <c r="AY60" s="83">
        <f>IF(OR(ISBLANK('2. Collected Data'!BC60),ISBLANK('2. Collected Data'!BC160)),"",('2. Collected Data'!BC60-'2. Collected Data'!BC160))</f>
        <v>2994279</v>
      </c>
      <c r="AZ60" s="83">
        <f>IF(OR(ISBLANK('2. Collected Data'!BD60),ISBLANK('2. Collected Data'!BD160)),"",('2. Collected Data'!BD60-'2. Collected Data'!BD160))</f>
        <v>1208543</v>
      </c>
      <c r="BA60" s="83">
        <f>IF(OR(ISBLANK('2. Collected Data'!BE60),ISBLANK('2. Collected Data'!BE160)),"",('2. Collected Data'!BE60-'2. Collected Data'!BE160))</f>
        <v>4536881</v>
      </c>
      <c r="BB60" s="83">
        <f>IF(OR(ISBLANK('2. Collected Data'!BF60),ISBLANK('2. Collected Data'!BF160)),"",('2. Collected Data'!BF60-'2. Collected Data'!BF160))</f>
        <v>7777977</v>
      </c>
      <c r="BC60" s="55"/>
      <c r="BD60" s="87">
        <f>IF(OR(ISBLANK('2. Collected Data'!BH60),ISBLANK('2. Collected Data'!BH160)),"",('2. Collected Data'!BH60-'2. Collected Data'!BH160))</f>
        <v>10</v>
      </c>
      <c r="BE60" s="150"/>
      <c r="BF60" s="273"/>
    </row>
    <row r="61" spans="1:58" s="237" customFormat="1" ht="11.25" customHeight="1" x14ac:dyDescent="0.15">
      <c r="A61" s="100" t="s">
        <v>149</v>
      </c>
      <c r="B61" s="231"/>
      <c r="C61" s="76">
        <f>IF(OR(ISBLANK('2. Collected Data'!G61),ISBLANK('2. Collected Data'!G161)),"",('2. Collected Data'!G61-'2. Collected Data'!G161))</f>
        <v>0</v>
      </c>
      <c r="D61" s="78">
        <f>IF(OR(ISBLANK('2. Collected Data'!H61),ISBLANK('2. Collected Data'!H161)),"",('2. Collected Data'!H61-'2. Collected Data'!H161))</f>
        <v>0</v>
      </c>
      <c r="E61" s="78">
        <f>IF(OR(ISBLANK('2. Collected Data'!I61),ISBLANK('2. Collected Data'!I161)),"",('2. Collected Data'!I61-'2. Collected Data'!I161))</f>
        <v>351</v>
      </c>
      <c r="F61" s="78">
        <f>IF(OR(ISBLANK('2. Collected Data'!J61),ISBLANK('2. Collected Data'!J161)),"",('2. Collected Data'!J61-'2. Collected Data'!J161))</f>
        <v>109</v>
      </c>
      <c r="G61" s="78">
        <f>IF(OR(ISBLANK('2. Collected Data'!K61),ISBLANK('2. Collected Data'!K161)),"",('2. Collected Data'!K61-'2. Collected Data'!K161))</f>
        <v>0</v>
      </c>
      <c r="H61" s="78">
        <f>IF(OR(ISBLANK('2. Collected Data'!L61),ISBLANK('2. Collected Data'!L161)),"",('2. Collected Data'!L61-'2. Collected Data'!L161))</f>
        <v>0</v>
      </c>
      <c r="I61" s="78">
        <f>IF(OR(ISBLANK('2. Collected Data'!M61),ISBLANK('2. Collected Data'!M161)),"",('2. Collected Data'!M61-'2. Collected Data'!M161))</f>
        <v>0</v>
      </c>
      <c r="J61" s="78">
        <f>IF(OR(ISBLANK('2. Collected Data'!N61),ISBLANK('2. Collected Data'!N161)),"",('2. Collected Data'!N61-'2. Collected Data'!N161))</f>
        <v>0</v>
      </c>
      <c r="K61" s="78">
        <f>IF(OR(ISBLANK('2. Collected Data'!O61),ISBLANK('2. Collected Data'!O161)),"",('2. Collected Data'!O61-'2. Collected Data'!O161))</f>
        <v>-53</v>
      </c>
      <c r="L61" s="78">
        <f>IF(OR(ISBLANK('2. Collected Data'!P61),ISBLANK('2. Collected Data'!P161)),"",('2. Collected Data'!P61-'2. Collected Data'!P161))</f>
        <v>0</v>
      </c>
      <c r="M61" s="78" t="str">
        <f>IF(OR(ISBLANK('2. Collected Data'!Q61),ISBLANK('2. Collected Data'!Q161)),"",('2. Collected Data'!Q61-'2. Collected Data'!Q161))</f>
        <v/>
      </c>
      <c r="N61" s="78" t="str">
        <f>IF(OR(ISBLANK('2. Collected Data'!R61),ISBLANK('2. Collected Data'!R161)),"",('2. Collected Data'!R61-'2. Collected Data'!R161))</f>
        <v/>
      </c>
      <c r="O61" s="78" t="str">
        <f>IF(OR(ISBLANK('2. Collected Data'!S61),ISBLANK('2. Collected Data'!S161)),"",('2. Collected Data'!S61-'2. Collected Data'!S161))</f>
        <v/>
      </c>
      <c r="P61" s="78" t="str">
        <f>IF(OR(ISBLANK('2. Collected Data'!T61),ISBLANK('2. Collected Data'!T161)),"",('2. Collected Data'!T61-'2. Collected Data'!T161))</f>
        <v/>
      </c>
      <c r="Q61" s="78" t="str">
        <f>IF(OR(ISBLANK('2. Collected Data'!U61),ISBLANK('2. Collected Data'!U161)),"",('2. Collected Data'!U61-'2. Collected Data'!U161))</f>
        <v/>
      </c>
      <c r="R61" s="78" t="str">
        <f>IF(OR(ISBLANK('2. Collected Data'!V61),ISBLANK('2. Collected Data'!V161)),"",('2. Collected Data'!V61-'2. Collected Data'!V161))</f>
        <v/>
      </c>
      <c r="S61" s="78" t="str">
        <f>IF(OR(ISBLANK('2. Collected Data'!W61),ISBLANK('2. Collected Data'!W161)),"",('2. Collected Data'!W61-'2. Collected Data'!W161))</f>
        <v/>
      </c>
      <c r="T61" s="78" t="str">
        <f>IF(OR(ISBLANK('2. Collected Data'!X61),ISBLANK('2. Collected Data'!X161)),"",('2. Collected Data'!X61-'2. Collected Data'!X161))</f>
        <v/>
      </c>
      <c r="U61" s="78">
        <f>IF(OR(ISBLANK('2. Collected Data'!Y61),ISBLANK('2. Collected Data'!Y161)),"",('2. Collected Data'!Y61-'2. Collected Data'!Y161))</f>
        <v>0</v>
      </c>
      <c r="V61" s="78">
        <f>IF(OR(ISBLANK('2. Collected Data'!Z61),ISBLANK('2. Collected Data'!Z161)),"",('2. Collected Data'!Z61-'2. Collected Data'!Z161))</f>
        <v>0</v>
      </c>
      <c r="W61" s="89">
        <f>IF(OR(ISBLANK('2. Collected Data'!AA61),ISBLANK('2. Collected Data'!AA161)),"",('2. Collected Data'!AA61-'2. Collected Data'!AA161))</f>
        <v>0</v>
      </c>
      <c r="X61" s="89">
        <f>IF(OR(ISBLANK('2. Collected Data'!AB61),ISBLANK('2. Collected Data'!AB161)),"",('2. Collected Data'!AB61-'2. Collected Data'!AB161))</f>
        <v>0</v>
      </c>
      <c r="Y61" s="89">
        <f>IF(OR(ISBLANK('2. Collected Data'!AC61),ISBLANK('2. Collected Data'!AC161)),"",('2. Collected Data'!AC61-'2. Collected Data'!AC161))</f>
        <v>0</v>
      </c>
      <c r="Z61" s="78">
        <f>IF(OR(ISBLANK('2. Collected Data'!AD61),ISBLANK('2. Collected Data'!AD161)),"",('2. Collected Data'!AD61-'2. Collected Data'!AD161))</f>
        <v>0</v>
      </c>
      <c r="AA61" s="78">
        <f>IF(OR(ISBLANK('2. Collected Data'!AE61),ISBLANK('2. Collected Data'!AE161)),"",('2. Collected Data'!AE61-'2. Collected Data'!AE161))</f>
        <v>0</v>
      </c>
      <c r="AB61" s="78">
        <f>IF(OR(ISBLANK('2. Collected Data'!AF61),ISBLANK('2. Collected Data'!AF161)),"",('2. Collected Data'!AF61-'2. Collected Data'!AF161))</f>
        <v>36</v>
      </c>
      <c r="AC61" s="96">
        <f>IF(OR(ISBLANK('2. Collected Data'!AG61),ISBLANK('2. Collected Data'!AG161)),"",('2. Collected Data'!AG61-'2. Collected Data'!AG161))</f>
        <v>511400</v>
      </c>
      <c r="AD61" s="100"/>
      <c r="AE61" s="144">
        <f>IF(OR(ISBLANK('2. Collected Data'!AI61),ISBLANK('2. Collected Data'!AI161)),"",('2. Collected Data'!AI61-'2. Collected Data'!AI161))</f>
        <v>-53933</v>
      </c>
      <c r="AF61" s="78">
        <f>IF(OR(ISBLANK('2. Collected Data'!AJ61),ISBLANK('2. Collected Data'!AJ161)),"",('2. Collected Data'!AJ61-'2. Collected Data'!AJ161))</f>
        <v>112</v>
      </c>
      <c r="AG61" s="78" t="str">
        <f>IF(OR(ISBLANK('2. Collected Data'!AK61),ISBLANK('2. Collected Data'!AK161)),"",('2. Collected Data'!AK61-'2. Collected Data'!AK161))</f>
        <v/>
      </c>
      <c r="AH61" s="78">
        <f>IF(OR(ISBLANK('2. Collected Data'!AL61),ISBLANK('2. Collected Data'!AL161)),"",('2. Collected Data'!AL61-'2. Collected Data'!AL161))</f>
        <v>-116062</v>
      </c>
      <c r="AI61" s="78" t="str">
        <f>IF(OR(ISBLANK('2. Collected Data'!AM61),ISBLANK('2. Collected Data'!AM161)),"",('2. Collected Data'!AM61-'2. Collected Data'!AM161))</f>
        <v/>
      </c>
      <c r="AJ61" s="145"/>
      <c r="AK61" s="78">
        <f>IF(OR(ISBLANK('2. Collected Data'!AO61),ISBLANK('2. Collected Data'!AO161)),"",('2. Collected Data'!AO61-'2. Collected Data'!AO161))</f>
        <v>-155949</v>
      </c>
      <c r="AL61" s="78">
        <f>IF(OR(ISBLANK('2. Collected Data'!AP61),ISBLANK('2. Collected Data'!AP161)),"",('2. Collected Data'!AP61-'2. Collected Data'!AP161))</f>
        <v>3042</v>
      </c>
      <c r="AM61" s="78" t="str">
        <f>IF(OR(ISBLANK('2. Collected Data'!AQ61),ISBLANK('2. Collected Data'!AQ161)),"",('2. Collected Data'!AQ61-'2. Collected Data'!AQ161))</f>
        <v/>
      </c>
      <c r="AN61" s="78" t="str">
        <f>IF(OR(ISBLANK('2. Collected Data'!AR61),ISBLANK('2. Collected Data'!AR161)),"",('2. Collected Data'!AR61-'2. Collected Data'!AR161))</f>
        <v/>
      </c>
      <c r="AO61" s="78" t="str">
        <f>IF(OR(ISBLANK('2. Collected Data'!AS61),ISBLANK('2. Collected Data'!AS161)),"",('2. Collected Data'!AS61-'2. Collected Data'!AS161))</f>
        <v/>
      </c>
      <c r="AP61" s="78" t="str">
        <f>IF(OR(ISBLANK('2. Collected Data'!AT61),ISBLANK('2. Collected Data'!AT161)),"",('2. Collected Data'!AT61-'2. Collected Data'!AT161))</f>
        <v/>
      </c>
      <c r="AQ61" s="96" t="str">
        <f>IF(OR(ISBLANK('2. Collected Data'!AU61),ISBLANK('2. Collected Data'!AU161)),"",('2. Collected Data'!AU61-'2. Collected Data'!AU161))</f>
        <v/>
      </c>
      <c r="AR61" s="100"/>
      <c r="AS61" s="89">
        <f>IF(OR(ISBLANK('2. Collected Data'!AW61),ISBLANK('2. Collected Data'!AW161)),"",('2. Collected Data'!AW61-'2. Collected Data'!AW161))</f>
        <v>-3.0000000000000027E-2</v>
      </c>
      <c r="AT61" s="89">
        <f>IF(OR(ISBLANK('2. Collected Data'!AX61),ISBLANK('2. Collected Data'!AX161)),"",('2. Collected Data'!AX61-'2. Collected Data'!AX161))</f>
        <v>0.03</v>
      </c>
      <c r="AU61" s="79"/>
      <c r="AV61" s="103"/>
      <c r="AW61" s="100"/>
      <c r="AX61" s="88">
        <f>IF(OR(ISBLANK('2. Collected Data'!BB61),ISBLANK('2. Collected Data'!BB161)),"",('2. Collected Data'!BB61-'2. Collected Data'!BB161))</f>
        <v>-1.7000000000000028</v>
      </c>
      <c r="AY61" s="84" t="str">
        <f>IF(OR(ISBLANK('2. Collected Data'!BC61),ISBLANK('2. Collected Data'!BC161)),"",('2. Collected Data'!BC61-'2. Collected Data'!BC161))</f>
        <v/>
      </c>
      <c r="AZ61" s="84" t="str">
        <f>IF(OR(ISBLANK('2. Collected Data'!BD61),ISBLANK('2. Collected Data'!BD161)),"",('2. Collected Data'!BD61-'2. Collected Data'!BD161))</f>
        <v/>
      </c>
      <c r="BA61" s="84" t="str">
        <f>IF(OR(ISBLANK('2. Collected Data'!BE61),ISBLANK('2. Collected Data'!BE161)),"",('2. Collected Data'!BE61-'2. Collected Data'!BE161))</f>
        <v/>
      </c>
      <c r="BB61" s="84">
        <f>IF(OR(ISBLANK('2. Collected Data'!BF61),ISBLANK('2. Collected Data'!BF161)),"",('2. Collected Data'!BF61-'2. Collected Data'!BF161))</f>
        <v>-13171304</v>
      </c>
      <c r="BC61" s="79"/>
      <c r="BD61" s="87" t="str">
        <f>IF(OR(ISBLANK('2. Collected Data'!BH61),ISBLANK('2. Collected Data'!BH161)),"",('2. Collected Data'!BH61-'2. Collected Data'!BH161))</f>
        <v/>
      </c>
      <c r="BE61" s="161"/>
      <c r="BF61" s="275"/>
    </row>
    <row r="62" spans="1:58" s="237" customFormat="1" ht="11.25" customHeight="1" x14ac:dyDescent="0.15">
      <c r="A62" s="100" t="s">
        <v>75</v>
      </c>
      <c r="B62" s="232"/>
      <c r="C62" s="76">
        <f>IF(OR(ISBLANK('2. Collected Data'!G62),ISBLANK('2. Collected Data'!G162)),"",('2. Collected Data'!G62-'2. Collected Data'!G162))</f>
        <v>-49</v>
      </c>
      <c r="D62" s="78">
        <f>IF(OR(ISBLANK('2. Collected Data'!H62),ISBLANK('2. Collected Data'!H162)),"",('2. Collected Data'!H62-'2. Collected Data'!H162))</f>
        <v>-31.540000000000873</v>
      </c>
      <c r="E62" s="78">
        <f>IF(OR(ISBLANK('2. Collected Data'!I62),ISBLANK('2. Collected Data'!I162)),"",('2. Collected Data'!I62-'2. Collected Data'!I162))</f>
        <v>0</v>
      </c>
      <c r="F62" s="78">
        <f>IF(OR(ISBLANK('2. Collected Data'!J62),ISBLANK('2. Collected Data'!J162)),"",('2. Collected Data'!J62-'2. Collected Data'!J162))</f>
        <v>0</v>
      </c>
      <c r="G62" s="78">
        <f>IF(OR(ISBLANK('2. Collected Data'!K62),ISBLANK('2. Collected Data'!K162)),"",('2. Collected Data'!K62-'2. Collected Data'!K162))</f>
        <v>0</v>
      </c>
      <c r="H62" s="78">
        <f>IF(OR(ISBLANK('2. Collected Data'!L62),ISBLANK('2. Collected Data'!L162)),"",('2. Collected Data'!L62-'2. Collected Data'!L162))</f>
        <v>0</v>
      </c>
      <c r="I62" s="78">
        <f>IF(OR(ISBLANK('2. Collected Data'!M62),ISBLANK('2. Collected Data'!M162)),"",('2. Collected Data'!M62-'2. Collected Data'!M162))</f>
        <v>0</v>
      </c>
      <c r="J62" s="78">
        <f>IF(OR(ISBLANK('2. Collected Data'!N62),ISBLANK('2. Collected Data'!N162)),"",('2. Collected Data'!N62-'2. Collected Data'!N162))</f>
        <v>0</v>
      </c>
      <c r="K62" s="78">
        <f>IF(OR(ISBLANK('2. Collected Data'!O62),ISBLANK('2. Collected Data'!O162)),"",('2. Collected Data'!O62-'2. Collected Data'!O162))</f>
        <v>0</v>
      </c>
      <c r="L62" s="78">
        <f>IF(OR(ISBLANK('2. Collected Data'!P62),ISBLANK('2. Collected Data'!P162)),"",('2. Collected Data'!P62-'2. Collected Data'!P162))</f>
        <v>0</v>
      </c>
      <c r="M62" s="78">
        <f>IF(OR(ISBLANK('2. Collected Data'!Q62),ISBLANK('2. Collected Data'!Q162)),"",('2. Collected Data'!Q62-'2. Collected Data'!Q162))</f>
        <v>1489</v>
      </c>
      <c r="N62" s="78">
        <f>IF(OR(ISBLANK('2. Collected Data'!R62),ISBLANK('2. Collected Data'!R162)),"",('2. Collected Data'!R62-'2. Collected Data'!R162))</f>
        <v>-396</v>
      </c>
      <c r="O62" s="78">
        <f>IF(OR(ISBLANK('2. Collected Data'!S62),ISBLANK('2. Collected Data'!S162)),"",('2. Collected Data'!S62-'2. Collected Data'!S162))</f>
        <v>0</v>
      </c>
      <c r="P62" s="78">
        <f>IF(OR(ISBLANK('2. Collected Data'!T62),ISBLANK('2. Collected Data'!T162)),"",('2. Collected Data'!T62-'2. Collected Data'!T162))</f>
        <v>0</v>
      </c>
      <c r="Q62" s="78">
        <f>IF(OR(ISBLANK('2. Collected Data'!U62),ISBLANK('2. Collected Data'!U162)),"",('2. Collected Data'!U62-'2. Collected Data'!U162))</f>
        <v>-164</v>
      </c>
      <c r="R62" s="78">
        <f>IF(OR(ISBLANK('2. Collected Data'!V62),ISBLANK('2. Collected Data'!V162)),"",('2. Collected Data'!V62-'2. Collected Data'!V162))</f>
        <v>-6</v>
      </c>
      <c r="S62" s="78">
        <f>IF(OR(ISBLANK('2. Collected Data'!W62),ISBLANK('2. Collected Data'!W162)),"",('2. Collected Data'!W62-'2. Collected Data'!W162))</f>
        <v>-78</v>
      </c>
      <c r="T62" s="78">
        <f>IF(OR(ISBLANK('2. Collected Data'!X62),ISBLANK('2. Collected Data'!X162)),"",('2. Collected Data'!X62-'2. Collected Data'!X162))</f>
        <v>-1</v>
      </c>
      <c r="U62" s="78">
        <f>IF(OR(ISBLANK('2. Collected Data'!Y62),ISBLANK('2. Collected Data'!Y162)),"",('2. Collected Data'!Y62-'2. Collected Data'!Y162))</f>
        <v>0</v>
      </c>
      <c r="V62" s="78">
        <f>IF(OR(ISBLANK('2. Collected Data'!Z62),ISBLANK('2. Collected Data'!Z162)),"",('2. Collected Data'!Z62-'2. Collected Data'!Z162))</f>
        <v>0</v>
      </c>
      <c r="W62" s="167">
        <f>IF(OR(ISBLANK('2. Collected Data'!AA62),ISBLANK('2. Collected Data'!AA162)),"",('2. Collected Data'!AA62-'2. Collected Data'!AA162))</f>
        <v>0</v>
      </c>
      <c r="X62" s="167">
        <f>IF(OR(ISBLANK('2. Collected Data'!AB62),ISBLANK('2. Collected Data'!AB162)),"",('2. Collected Data'!AB62-'2. Collected Data'!AB162))</f>
        <v>0</v>
      </c>
      <c r="Y62" s="167">
        <f>IF(OR(ISBLANK('2. Collected Data'!AC62),ISBLANK('2. Collected Data'!AC162)),"",('2. Collected Data'!AC62-'2. Collected Data'!AC162))</f>
        <v>0</v>
      </c>
      <c r="Z62" s="78">
        <f>IF(OR(ISBLANK('2. Collected Data'!AD62),ISBLANK('2. Collected Data'!AD162)),"",('2. Collected Data'!AD62-'2. Collected Data'!AD162))</f>
        <v>60</v>
      </c>
      <c r="AA62" s="78">
        <f>IF(OR(ISBLANK('2. Collected Data'!AE62),ISBLANK('2. Collected Data'!AE162)),"",('2. Collected Data'!AE62-'2. Collected Data'!AE162))</f>
        <v>0</v>
      </c>
      <c r="AB62" s="78" t="str">
        <f>IF(OR(ISBLANK('2. Collected Data'!AF62),ISBLANK('2. Collected Data'!AF162)),"",('2. Collected Data'!AF62-'2. Collected Data'!AF162))</f>
        <v/>
      </c>
      <c r="AC62" s="96" t="str">
        <f>IF(OR(ISBLANK('2. Collected Data'!AG62),ISBLANK('2. Collected Data'!AG162)),"",('2. Collected Data'!AG62-'2. Collected Data'!AG162))</f>
        <v/>
      </c>
      <c r="AD62" s="100"/>
      <c r="AE62" s="144">
        <f>IF(OR(ISBLANK('2. Collected Data'!AI62),ISBLANK('2. Collected Data'!AI162)),"",('2. Collected Data'!AI62-'2. Collected Data'!AI162))</f>
        <v>10249</v>
      </c>
      <c r="AF62" s="78">
        <f>IF(OR(ISBLANK('2. Collected Data'!AJ62),ISBLANK('2. Collected Data'!AJ162)),"",('2. Collected Data'!AJ62-'2. Collected Data'!AJ162))</f>
        <v>-90</v>
      </c>
      <c r="AG62" s="78">
        <f>IF(OR(ISBLANK('2. Collected Data'!AK62),ISBLANK('2. Collected Data'!AK162)),"",('2. Collected Data'!AK62-'2. Collected Data'!AK162))</f>
        <v>0</v>
      </c>
      <c r="AH62" s="78">
        <f>IF(OR(ISBLANK('2. Collected Data'!AL62),ISBLANK('2. Collected Data'!AL162)),"",('2. Collected Data'!AL62-'2. Collected Data'!AL162))</f>
        <v>-21966</v>
      </c>
      <c r="AI62" s="78" t="str">
        <f>IF(OR(ISBLANK('2. Collected Data'!AM62),ISBLANK('2. Collected Data'!AM162)),"",('2. Collected Data'!AM62-'2. Collected Data'!AM162))</f>
        <v/>
      </c>
      <c r="AJ62" s="145"/>
      <c r="AK62" s="78">
        <f>IF(OR(ISBLANK('2. Collected Data'!AO62),ISBLANK('2. Collected Data'!AO162)),"",('2. Collected Data'!AO62-'2. Collected Data'!AO162))</f>
        <v>521606</v>
      </c>
      <c r="AL62" s="78">
        <f>IF(OR(ISBLANK('2. Collected Data'!AP62),ISBLANK('2. Collected Data'!AP162)),"",('2. Collected Data'!AP62-'2. Collected Data'!AP162))</f>
        <v>-49774</v>
      </c>
      <c r="AM62" s="78">
        <f>IF(OR(ISBLANK('2. Collected Data'!AQ62),ISBLANK('2. Collected Data'!AQ162)),"",('2. Collected Data'!AQ62-'2. Collected Data'!AQ162))</f>
        <v>32840</v>
      </c>
      <c r="AN62" s="78">
        <f>IF(OR(ISBLANK('2. Collected Data'!AR62),ISBLANK('2. Collected Data'!AR162)),"",('2. Collected Data'!AR62-'2. Collected Data'!AR162))</f>
        <v>0</v>
      </c>
      <c r="AO62" s="78" t="str">
        <f>IF(OR(ISBLANK('2. Collected Data'!AS62),ISBLANK('2. Collected Data'!AS162)),"",('2. Collected Data'!AS62-'2. Collected Data'!AS162))</f>
        <v/>
      </c>
      <c r="AP62" s="78">
        <f>IF(OR(ISBLANK('2. Collected Data'!AT62),ISBLANK('2. Collected Data'!AT162)),"",('2. Collected Data'!AT62-'2. Collected Data'!AT162))</f>
        <v>-54116</v>
      </c>
      <c r="AQ62" s="96" t="str">
        <f>IF(OR(ISBLANK('2. Collected Data'!AU62),ISBLANK('2. Collected Data'!AU162)),"",('2. Collected Data'!AU62-'2. Collected Data'!AU162))</f>
        <v/>
      </c>
      <c r="AR62" s="100"/>
      <c r="AS62" s="167">
        <f>IF(OR(ISBLANK('2. Collected Data'!AW62),ISBLANK('2. Collected Data'!AW162)),"",('2. Collected Data'!AW62-'2. Collected Data'!AW162))</f>
        <v>2.9999999999999916E-2</v>
      </c>
      <c r="AT62" s="167">
        <f>IF(OR(ISBLANK('2. Collected Data'!AX62),ISBLANK('2. Collected Data'!AX162)),"",('2. Collected Data'!AX62-'2. Collected Data'!AX162))</f>
        <v>-0.03</v>
      </c>
      <c r="AU62" s="79"/>
      <c r="AV62" s="103"/>
      <c r="AW62" s="100"/>
      <c r="AX62" s="88">
        <f>IF(OR(ISBLANK('2. Collected Data'!BB62),ISBLANK('2. Collected Data'!BB162)),"",('2. Collected Data'!BB62-'2. Collected Data'!BB162))</f>
        <v>2.3399999999999892</v>
      </c>
      <c r="AY62" s="84">
        <f>IF(OR(ISBLANK('2. Collected Data'!BC62),ISBLANK('2. Collected Data'!BC162)),"",('2. Collected Data'!BC62-'2. Collected Data'!BC162))</f>
        <v>1070387</v>
      </c>
      <c r="AZ62" s="84">
        <f>IF(OR(ISBLANK('2. Collected Data'!BD62),ISBLANK('2. Collected Data'!BD162)),"",('2. Collected Data'!BD62-'2. Collected Data'!BD162))</f>
        <v>-2997779</v>
      </c>
      <c r="BA62" s="84">
        <f>IF(OR(ISBLANK('2. Collected Data'!BE62),ISBLANK('2. Collected Data'!BE162)),"",('2. Collected Data'!BE62-'2. Collected Data'!BE162))</f>
        <v>-278800</v>
      </c>
      <c r="BB62" s="84">
        <f>IF(OR(ISBLANK('2. Collected Data'!BF62),ISBLANK('2. Collected Data'!BF162)),"",('2. Collected Data'!BF62-'2. Collected Data'!BF162))</f>
        <v>-2206192</v>
      </c>
      <c r="BC62" s="79"/>
      <c r="BD62" s="88">
        <f>IF(OR(ISBLANK('2. Collected Data'!BH62),ISBLANK('2. Collected Data'!BH162)),"",('2. Collected Data'!BH62-'2. Collected Data'!BH162))</f>
        <v>-2.6099999999999994</v>
      </c>
      <c r="BE62" s="161"/>
      <c r="BF62" s="275"/>
    </row>
    <row r="63" spans="1:58" s="237" customFormat="1" ht="11.25" customHeight="1" x14ac:dyDescent="0.15">
      <c r="A63" s="100" t="s">
        <v>363</v>
      </c>
      <c r="B63" s="232"/>
      <c r="C63" s="76" t="str">
        <f>IF(OR(ISBLANK('2. Collected Data'!G63),ISBLANK('2. Collected Data'!G163)),"",('2. Collected Data'!G63-'2. Collected Data'!G163))</f>
        <v/>
      </c>
      <c r="D63" s="78" t="str">
        <f>IF(OR(ISBLANK('2. Collected Data'!H63),ISBLANK('2. Collected Data'!H163)),"",('2. Collected Data'!H63-'2. Collected Data'!H163))</f>
        <v/>
      </c>
      <c r="E63" s="78" t="str">
        <f>IF(OR(ISBLANK('2. Collected Data'!I63),ISBLANK('2. Collected Data'!I163)),"",('2. Collected Data'!I63-'2. Collected Data'!I163))</f>
        <v/>
      </c>
      <c r="F63" s="78" t="str">
        <f>IF(OR(ISBLANK('2. Collected Data'!J63),ISBLANK('2. Collected Data'!J163)),"",('2. Collected Data'!J63-'2. Collected Data'!J163))</f>
        <v/>
      </c>
      <c r="G63" s="78" t="str">
        <f>IF(OR(ISBLANK('2. Collected Data'!K63),ISBLANK('2. Collected Data'!K163)),"",('2. Collected Data'!K63-'2. Collected Data'!K163))</f>
        <v/>
      </c>
      <c r="H63" s="78" t="str">
        <f>IF(OR(ISBLANK('2. Collected Data'!L63),ISBLANK('2. Collected Data'!L163)),"",('2. Collected Data'!L63-'2. Collected Data'!L163))</f>
        <v/>
      </c>
      <c r="I63" s="78" t="str">
        <f>IF(OR(ISBLANK('2. Collected Data'!M63),ISBLANK('2. Collected Data'!M163)),"",('2. Collected Data'!M63-'2. Collected Data'!M163))</f>
        <v/>
      </c>
      <c r="J63" s="78" t="str">
        <f>IF(OR(ISBLANK('2. Collected Data'!N63),ISBLANK('2. Collected Data'!N163)),"",('2. Collected Data'!N63-'2. Collected Data'!N163))</f>
        <v/>
      </c>
      <c r="K63" s="78" t="str">
        <f>IF(OR(ISBLANK('2. Collected Data'!O63),ISBLANK('2. Collected Data'!O163)),"",('2. Collected Data'!O63-'2. Collected Data'!O163))</f>
        <v/>
      </c>
      <c r="L63" s="78" t="str">
        <f>IF(OR(ISBLANK('2. Collected Data'!P63),ISBLANK('2. Collected Data'!P163)),"",('2. Collected Data'!P63-'2. Collected Data'!P163))</f>
        <v/>
      </c>
      <c r="M63" s="78" t="str">
        <f>IF(OR(ISBLANK('2. Collected Data'!Q63),ISBLANK('2. Collected Data'!Q163)),"",('2. Collected Data'!Q63-'2. Collected Data'!Q163))</f>
        <v/>
      </c>
      <c r="N63" s="78" t="str">
        <f>IF(OR(ISBLANK('2. Collected Data'!R63),ISBLANK('2. Collected Data'!R163)),"",('2. Collected Data'!R63-'2. Collected Data'!R163))</f>
        <v/>
      </c>
      <c r="O63" s="78" t="str">
        <f>IF(OR(ISBLANK('2. Collected Data'!S63),ISBLANK('2. Collected Data'!S163)),"",('2. Collected Data'!S63-'2. Collected Data'!S163))</f>
        <v/>
      </c>
      <c r="P63" s="78" t="str">
        <f>IF(OR(ISBLANK('2. Collected Data'!T63),ISBLANK('2. Collected Data'!T163)),"",('2. Collected Data'!T63-'2. Collected Data'!T163))</f>
        <v/>
      </c>
      <c r="Q63" s="78" t="str">
        <f>IF(OR(ISBLANK('2. Collected Data'!U63),ISBLANK('2. Collected Data'!U163)),"",('2. Collected Data'!U63-'2. Collected Data'!U163))</f>
        <v/>
      </c>
      <c r="R63" s="78" t="str">
        <f>IF(OR(ISBLANK('2. Collected Data'!V63),ISBLANK('2. Collected Data'!V163)),"",('2. Collected Data'!V63-'2. Collected Data'!V163))</f>
        <v/>
      </c>
      <c r="S63" s="78" t="str">
        <f>IF(OR(ISBLANK('2. Collected Data'!W63),ISBLANK('2. Collected Data'!W163)),"",('2. Collected Data'!W63-'2. Collected Data'!W163))</f>
        <v/>
      </c>
      <c r="T63" s="78" t="str">
        <f>IF(OR(ISBLANK('2. Collected Data'!X63),ISBLANK('2. Collected Data'!X163)),"",('2. Collected Data'!X63-'2. Collected Data'!X163))</f>
        <v/>
      </c>
      <c r="U63" s="78" t="str">
        <f>IF(OR(ISBLANK('2. Collected Data'!Y63),ISBLANK('2. Collected Data'!Y163)),"",('2. Collected Data'!Y63-'2. Collected Data'!Y163))</f>
        <v/>
      </c>
      <c r="V63" s="78" t="str">
        <f>IF(OR(ISBLANK('2. Collected Data'!Z63),ISBLANK('2. Collected Data'!Z163)),"",('2. Collected Data'!Z63-'2. Collected Data'!Z163))</f>
        <v/>
      </c>
      <c r="W63" s="167" t="str">
        <f>IF(OR(ISBLANK('2. Collected Data'!AA63),ISBLANK('2. Collected Data'!AA163)),"",('2. Collected Data'!AA63-'2. Collected Data'!AA163))</f>
        <v/>
      </c>
      <c r="X63" s="167" t="str">
        <f>IF(OR(ISBLANK('2. Collected Data'!AB63),ISBLANK('2. Collected Data'!AB163)),"",('2. Collected Data'!AB63-'2. Collected Data'!AB163))</f>
        <v/>
      </c>
      <c r="Y63" s="167" t="str">
        <f>IF(OR(ISBLANK('2. Collected Data'!AC63),ISBLANK('2. Collected Data'!AC163)),"",('2. Collected Data'!AC63-'2. Collected Data'!AC163))</f>
        <v/>
      </c>
      <c r="Z63" s="78" t="str">
        <f>IF(OR(ISBLANK('2. Collected Data'!AD63),ISBLANK('2. Collected Data'!AD163)),"",('2. Collected Data'!AD63-'2. Collected Data'!AD163))</f>
        <v/>
      </c>
      <c r="AA63" s="78" t="str">
        <f>IF(OR(ISBLANK('2. Collected Data'!AE63),ISBLANK('2. Collected Data'!AE163)),"",('2. Collected Data'!AE63-'2. Collected Data'!AE163))</f>
        <v/>
      </c>
      <c r="AB63" s="78" t="str">
        <f>IF(OR(ISBLANK('2. Collected Data'!AF63),ISBLANK('2. Collected Data'!AF163)),"",('2. Collected Data'!AF63-'2. Collected Data'!AF163))</f>
        <v/>
      </c>
      <c r="AC63" s="96" t="str">
        <f>IF(OR(ISBLANK('2. Collected Data'!AG63),ISBLANK('2. Collected Data'!AG163)),"",('2. Collected Data'!AG63-'2. Collected Data'!AG163))</f>
        <v/>
      </c>
      <c r="AD63" s="100"/>
      <c r="AE63" s="144" t="str">
        <f>IF(OR(ISBLANK('2. Collected Data'!AI63),ISBLANK('2. Collected Data'!AI163)),"",('2. Collected Data'!AI63-'2. Collected Data'!AI163))</f>
        <v/>
      </c>
      <c r="AF63" s="78" t="str">
        <f>IF(OR(ISBLANK('2. Collected Data'!AJ63),ISBLANK('2. Collected Data'!AJ163)),"",('2. Collected Data'!AJ63-'2. Collected Data'!AJ163))</f>
        <v/>
      </c>
      <c r="AG63" s="78" t="str">
        <f>IF(OR(ISBLANK('2. Collected Data'!AK63),ISBLANK('2. Collected Data'!AK163)),"",('2. Collected Data'!AK63-'2. Collected Data'!AK163))</f>
        <v/>
      </c>
      <c r="AH63" s="78" t="str">
        <f>IF(OR(ISBLANK('2. Collected Data'!AL63),ISBLANK('2. Collected Data'!AL163)),"",('2. Collected Data'!AL63-'2. Collected Data'!AL163))</f>
        <v/>
      </c>
      <c r="AI63" s="78" t="str">
        <f>IF(OR(ISBLANK('2. Collected Data'!AM63),ISBLANK('2. Collected Data'!AM163)),"",('2. Collected Data'!AM63-'2. Collected Data'!AM163))</f>
        <v/>
      </c>
      <c r="AJ63" s="145"/>
      <c r="AK63" s="78" t="str">
        <f>IF(OR(ISBLANK('2. Collected Data'!AO63),ISBLANK('2. Collected Data'!AO163)),"",('2. Collected Data'!AO63-'2. Collected Data'!AO163))</f>
        <v/>
      </c>
      <c r="AL63" s="78" t="str">
        <f>IF(OR(ISBLANK('2. Collected Data'!AP63),ISBLANK('2. Collected Data'!AP163)),"",('2. Collected Data'!AP63-'2. Collected Data'!AP163))</f>
        <v/>
      </c>
      <c r="AM63" s="78" t="str">
        <f>IF(OR(ISBLANK('2. Collected Data'!AQ63),ISBLANK('2. Collected Data'!AQ163)),"",('2. Collected Data'!AQ63-'2. Collected Data'!AQ163))</f>
        <v/>
      </c>
      <c r="AN63" s="78" t="str">
        <f>IF(OR(ISBLANK('2. Collected Data'!AR63),ISBLANK('2. Collected Data'!AR163)),"",('2. Collected Data'!AR63-'2. Collected Data'!AR163))</f>
        <v/>
      </c>
      <c r="AO63" s="78" t="str">
        <f>IF(OR(ISBLANK('2. Collected Data'!AS63),ISBLANK('2. Collected Data'!AS163)),"",('2. Collected Data'!AS63-'2. Collected Data'!AS163))</f>
        <v/>
      </c>
      <c r="AP63" s="78" t="str">
        <f>IF(OR(ISBLANK('2. Collected Data'!AT63),ISBLANK('2. Collected Data'!AT163)),"",('2. Collected Data'!AT63-'2. Collected Data'!AT163))</f>
        <v/>
      </c>
      <c r="AQ63" s="96" t="str">
        <f>IF(OR(ISBLANK('2. Collected Data'!AU63),ISBLANK('2. Collected Data'!AU163)),"",('2. Collected Data'!AU63-'2. Collected Data'!AU163))</f>
        <v/>
      </c>
      <c r="AR63" s="100"/>
      <c r="AS63" s="167" t="str">
        <f>IF(OR(ISBLANK('2. Collected Data'!AW63),ISBLANK('2. Collected Data'!AW163)),"",('2. Collected Data'!AW63-'2. Collected Data'!AW163))</f>
        <v/>
      </c>
      <c r="AT63" s="167" t="str">
        <f>IF(OR(ISBLANK('2. Collected Data'!AX63),ISBLANK('2. Collected Data'!AX163)),"",('2. Collected Data'!AX63-'2. Collected Data'!AX163))</f>
        <v/>
      </c>
      <c r="AU63" s="79"/>
      <c r="AV63" s="103"/>
      <c r="AW63" s="100"/>
      <c r="AX63" s="88" t="str">
        <f>IF(OR(ISBLANK('2. Collected Data'!BB63),ISBLANK('2. Collected Data'!BB163)),"",('2. Collected Data'!BB63-'2. Collected Data'!BB163))</f>
        <v/>
      </c>
      <c r="AY63" s="84" t="str">
        <f>IF(OR(ISBLANK('2. Collected Data'!BC63),ISBLANK('2. Collected Data'!BC163)),"",('2. Collected Data'!BC63-'2. Collected Data'!BC163))</f>
        <v/>
      </c>
      <c r="AZ63" s="84" t="str">
        <f>IF(OR(ISBLANK('2. Collected Data'!BD63),ISBLANK('2. Collected Data'!BD163)),"",('2. Collected Data'!BD63-'2. Collected Data'!BD163))</f>
        <v/>
      </c>
      <c r="BA63" s="84" t="str">
        <f>IF(OR(ISBLANK('2. Collected Data'!BE63),ISBLANK('2. Collected Data'!BE163)),"",('2. Collected Data'!BE63-'2. Collected Data'!BE163))</f>
        <v/>
      </c>
      <c r="BB63" s="84" t="str">
        <f>IF(OR(ISBLANK('2. Collected Data'!BF63),ISBLANK('2. Collected Data'!BF163)),"",('2. Collected Data'!BF63-'2. Collected Data'!BF163))</f>
        <v/>
      </c>
      <c r="BC63" s="79" t="str">
        <f>IF(OR(ISBLANK('2. Collected Data'!BG63),ISBLANK('2. Collected Data'!BG163)),"",('2. Collected Data'!BG63-'2. Collected Data'!BG163))</f>
        <v/>
      </c>
      <c r="BD63" s="88" t="str">
        <f>IF(OR(ISBLANK('2. Collected Data'!BH63),ISBLANK('2. Collected Data'!BH163)),"",('2. Collected Data'!BH63-'2. Collected Data'!BH163))</f>
        <v/>
      </c>
      <c r="BE63" s="161"/>
      <c r="BF63" s="275"/>
    </row>
    <row r="64" spans="1:58" s="56" customFormat="1" ht="11.25" customHeight="1" x14ac:dyDescent="0.15">
      <c r="A64" s="276"/>
      <c r="B64" s="7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74"/>
    </row>
    <row r="65" spans="1:58" s="56" customFormat="1" ht="11.25" customHeight="1" x14ac:dyDescent="0.15">
      <c r="A65" s="277"/>
      <c r="B65" s="6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9"/>
    </row>
    <row r="66" spans="1:58" s="56" customFormat="1" ht="11.25" customHeight="1" x14ac:dyDescent="0.15">
      <c r="A66" s="65" t="s">
        <v>251</v>
      </c>
      <c r="B66" s="64"/>
      <c r="C66" s="64"/>
      <c r="D66" s="64"/>
      <c r="E66" s="64"/>
      <c r="F66" s="64"/>
      <c r="G66" s="64"/>
      <c r="H66" s="64"/>
      <c r="I66" s="64"/>
      <c r="J66" s="64"/>
      <c r="K66" s="64"/>
      <c r="L66" s="64"/>
      <c r="M66" s="64"/>
      <c r="N66" s="64"/>
      <c r="O66" s="64"/>
      <c r="P66" s="64"/>
      <c r="Q66" s="64"/>
    </row>
    <row r="67" spans="1:58" s="56" customFormat="1" ht="11.25" customHeight="1" x14ac:dyDescent="0.15">
      <c r="A67" s="66" t="s">
        <v>250</v>
      </c>
      <c r="B67" s="64"/>
      <c r="C67" s="64"/>
      <c r="D67" s="64"/>
      <c r="E67" s="64"/>
      <c r="F67" s="64"/>
      <c r="G67" s="64"/>
      <c r="H67" s="64"/>
      <c r="I67" s="64"/>
      <c r="J67" s="64"/>
      <c r="K67" s="64"/>
      <c r="L67" s="64"/>
      <c r="M67" s="64"/>
      <c r="N67" s="64"/>
      <c r="O67" s="64"/>
      <c r="P67" s="64"/>
      <c r="Q67" s="64"/>
    </row>
    <row r="68" spans="1:58" s="32" customFormat="1" ht="11.25" customHeight="1" x14ac:dyDescent="0.2">
      <c r="A68" s="66" t="s">
        <v>252</v>
      </c>
      <c r="B68" s="31"/>
      <c r="C68" s="31"/>
      <c r="D68" s="31"/>
      <c r="E68" s="31"/>
      <c r="F68" s="31"/>
      <c r="G68" s="31"/>
      <c r="H68" s="31"/>
      <c r="I68" s="31"/>
      <c r="J68" s="31"/>
      <c r="K68" s="31"/>
      <c r="L68" s="31"/>
      <c r="M68" s="31"/>
      <c r="N68" s="31"/>
      <c r="O68" s="31"/>
      <c r="P68" s="31"/>
      <c r="Q68" s="31"/>
      <c r="AQ68" s="90"/>
    </row>
    <row r="69" spans="1:58" s="32" customFormat="1" ht="11.25" customHeight="1" x14ac:dyDescent="0.2">
      <c r="A69" s="66" t="s">
        <v>290</v>
      </c>
      <c r="B69" s="31"/>
      <c r="C69" s="31"/>
      <c r="D69" s="31"/>
      <c r="E69" s="31"/>
      <c r="F69" s="31"/>
      <c r="G69" s="31"/>
      <c r="H69" s="31"/>
      <c r="I69" s="31"/>
      <c r="J69" s="31"/>
      <c r="K69" s="31"/>
      <c r="L69" s="31"/>
      <c r="M69" s="31"/>
      <c r="N69" s="31"/>
      <c r="O69" s="31"/>
      <c r="P69" s="31"/>
      <c r="Q69" s="31"/>
      <c r="AQ69" s="90"/>
    </row>
    <row r="70" spans="1:58" s="32" customFormat="1" ht="11.25" customHeight="1" x14ac:dyDescent="0.2">
      <c r="A70" s="66" t="s">
        <v>289</v>
      </c>
      <c r="B70" s="31"/>
      <c r="C70" s="31"/>
      <c r="D70" s="31"/>
      <c r="E70" s="31"/>
      <c r="F70" s="31"/>
      <c r="G70" s="31"/>
      <c r="H70" s="31"/>
      <c r="I70" s="31"/>
      <c r="J70" s="31"/>
      <c r="K70" s="31"/>
      <c r="L70" s="31"/>
      <c r="M70" s="31"/>
      <c r="N70" s="31"/>
      <c r="O70" s="31"/>
      <c r="P70" s="31"/>
      <c r="Q70" s="31"/>
      <c r="AQ70" s="90"/>
    </row>
  </sheetData>
  <mergeCells count="21">
    <mergeCell ref="BF9:BF10"/>
    <mergeCell ref="AR10:AR11"/>
    <mergeCell ref="C8:D8"/>
    <mergeCell ref="E8:H8"/>
    <mergeCell ref="AE8:AK8"/>
    <mergeCell ref="AJ10:AJ11"/>
    <mergeCell ref="AB9:AC9"/>
    <mergeCell ref="AD9:AD11"/>
    <mergeCell ref="AE9:AJ9"/>
    <mergeCell ref="AK9:AR9"/>
    <mergeCell ref="AX8:BE8"/>
    <mergeCell ref="C9:D9"/>
    <mergeCell ref="U9:V9"/>
    <mergeCell ref="W9:Y9"/>
    <mergeCell ref="Z9:AA9"/>
    <mergeCell ref="AS9:AT9"/>
    <mergeCell ref="AU9:AV9"/>
    <mergeCell ref="AW9:AW11"/>
    <mergeCell ref="AX9:BB9"/>
    <mergeCell ref="BC9:BD9"/>
    <mergeCell ref="BE9:BE11"/>
  </mergeCells>
  <conditionalFormatting sqref="C64:BF65">
    <cfRule type="expression" dxfId="1" priority="3">
      <formula>C64&lt;0</formula>
    </cfRule>
  </conditionalFormatting>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EADC"/>
  </sheetPr>
  <dimension ref="A6"/>
  <sheetViews>
    <sheetView showGridLines="0" zoomScaleNormal="100" workbookViewId="0">
      <selection activeCell="A7" sqref="A7"/>
    </sheetView>
  </sheetViews>
  <sheetFormatPr defaultRowHeight="15" x14ac:dyDescent="0.25"/>
  <sheetData>
    <row r="6" spans="1:1" ht="15.75" x14ac:dyDescent="0.25">
      <c r="A6" s="228" t="s">
        <v>1060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BN180"/>
  <sheetViews>
    <sheetView zoomScale="80" zoomScaleNormal="80" workbookViewId="0">
      <selection activeCell="U7" sqref="U7"/>
    </sheetView>
  </sheetViews>
  <sheetFormatPr defaultRowHeight="5.65" customHeight="1" x14ac:dyDescent="0.2"/>
  <cols>
    <col min="1" max="1" width="1.42578125" style="8" customWidth="1"/>
    <col min="2" max="2" width="9.140625" style="8" customWidth="1"/>
    <col min="3" max="5" width="9.140625" style="8"/>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ol min="16" max="16" width="9.28515625" style="8" customWidth="1"/>
    <col min="17" max="19" width="9.140625" style="8"/>
    <col min="20" max="20" width="18.42578125" style="4" customWidth="1"/>
    <col min="21" max="21" width="37.7109375" style="5" customWidth="1"/>
    <col min="22" max="16384" width="9.140625" style="1"/>
  </cols>
  <sheetData>
    <row r="1" spans="1:66" s="19" customFormat="1" ht="19.5" x14ac:dyDescent="0.25">
      <c r="A1" s="18"/>
      <c r="B1" s="18"/>
      <c r="C1" s="18"/>
      <c r="D1" s="18"/>
      <c r="E1" s="18"/>
      <c r="F1" s="18"/>
      <c r="G1" s="18"/>
      <c r="H1" s="18"/>
      <c r="I1" s="18"/>
      <c r="J1" s="20"/>
      <c r="K1" s="18"/>
      <c r="L1" s="18"/>
      <c r="M1" s="18"/>
      <c r="N1" s="18"/>
      <c r="O1" s="18"/>
      <c r="P1" s="18"/>
      <c r="Q1" s="18"/>
      <c r="R1" s="18"/>
      <c r="S1" s="18"/>
      <c r="T1" s="385" t="s">
        <v>977</v>
      </c>
      <c r="U1" s="385"/>
      <c r="V1" s="385"/>
      <c r="W1" s="385"/>
      <c r="X1" s="385"/>
      <c r="Y1" s="385"/>
      <c r="Z1" s="38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row>
    <row r="2" spans="1:66" s="19" customFormat="1" ht="19.5" x14ac:dyDescent="0.25">
      <c r="A2" s="18"/>
      <c r="B2" s="18"/>
      <c r="C2" s="18"/>
      <c r="D2" s="18"/>
      <c r="E2" s="18"/>
      <c r="F2" s="18"/>
      <c r="G2" s="18"/>
      <c r="H2" s="18"/>
      <c r="I2" s="18"/>
      <c r="J2" s="21"/>
      <c r="K2" s="18"/>
      <c r="L2" s="18"/>
      <c r="M2" s="18"/>
      <c r="N2" s="18"/>
      <c r="P2" s="18"/>
      <c r="Q2" s="18"/>
      <c r="R2" s="18"/>
      <c r="S2" s="18"/>
      <c r="T2" s="333" t="s">
        <v>1113</v>
      </c>
      <c r="U2" s="334"/>
      <c r="V2" s="334"/>
      <c r="W2" s="334"/>
      <c r="X2" s="334"/>
      <c r="Y2" s="334"/>
      <c r="Z2" s="334"/>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row>
    <row r="3" spans="1:66" s="19" customFormat="1" ht="19.5" x14ac:dyDescent="0.25">
      <c r="A3" s="18"/>
      <c r="B3" s="18"/>
      <c r="C3" s="18"/>
      <c r="D3" s="18"/>
      <c r="E3" s="18"/>
      <c r="F3" s="18"/>
      <c r="G3" s="18"/>
      <c r="H3" s="18"/>
      <c r="I3" s="18"/>
      <c r="J3" s="21"/>
      <c r="K3" s="18"/>
      <c r="L3" s="18"/>
      <c r="M3" s="18"/>
      <c r="N3" s="18"/>
      <c r="O3" s="18"/>
      <c r="P3" s="18"/>
      <c r="Q3" s="18"/>
      <c r="R3" s="18"/>
      <c r="S3" s="18"/>
      <c r="T3" s="198"/>
      <c r="U3" s="174"/>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row>
    <row r="4" spans="1:66" s="173" customFormat="1" ht="9" customHeight="1" x14ac:dyDescent="0.35">
      <c r="A4" s="199"/>
      <c r="B4" s="199"/>
      <c r="C4" s="199"/>
      <c r="D4" s="199"/>
      <c r="E4" s="199"/>
      <c r="F4" s="199"/>
      <c r="G4" s="199"/>
      <c r="H4" s="199"/>
      <c r="I4" s="199"/>
      <c r="J4" s="199"/>
      <c r="K4" s="199"/>
      <c r="L4" s="199"/>
      <c r="M4" s="199"/>
      <c r="N4" s="199"/>
      <c r="O4" s="199"/>
      <c r="P4" s="199"/>
      <c r="Q4" s="199"/>
      <c r="R4" s="199"/>
      <c r="S4" s="199"/>
      <c r="T4" s="214"/>
      <c r="U4" s="215"/>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row>
    <row r="5" spans="1:66" s="3" customFormat="1" ht="12.75" x14ac:dyDescent="0.2">
      <c r="A5" s="8"/>
      <c r="B5" s="8"/>
      <c r="C5" s="8"/>
      <c r="D5" s="8"/>
      <c r="E5" s="8"/>
      <c r="F5" s="8"/>
      <c r="G5" s="8"/>
      <c r="H5" s="8"/>
      <c r="I5" s="8"/>
      <c r="J5" s="8"/>
      <c r="K5" s="8"/>
      <c r="L5" s="8"/>
      <c r="M5" s="8"/>
      <c r="N5" s="8"/>
      <c r="O5" s="8"/>
      <c r="P5" s="8"/>
      <c r="Q5" s="8"/>
      <c r="R5" s="8"/>
      <c r="S5" s="8"/>
      <c r="T5" s="216" t="s">
        <v>427</v>
      </c>
      <c r="U5" s="217" t="s">
        <v>429</v>
      </c>
      <c r="V5" s="198"/>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66" s="3" customFormat="1" ht="13.5" thickBot="1" x14ac:dyDescent="0.25">
      <c r="A6" s="8"/>
      <c r="B6" s="8"/>
      <c r="C6" s="8"/>
      <c r="D6" s="8"/>
      <c r="E6" s="8"/>
      <c r="F6" s="8"/>
      <c r="G6" s="8"/>
      <c r="H6" s="8"/>
      <c r="I6" s="8"/>
      <c r="J6" s="8"/>
      <c r="K6" s="8"/>
      <c r="L6" s="8"/>
      <c r="M6" s="8"/>
      <c r="N6" s="8"/>
      <c r="O6" s="8"/>
      <c r="P6" s="8"/>
      <c r="Q6" s="8"/>
      <c r="R6" s="8"/>
      <c r="S6" s="8"/>
      <c r="T6" s="218" t="s">
        <v>428</v>
      </c>
      <c r="U6" s="219" t="s">
        <v>676</v>
      </c>
      <c r="V6" s="198"/>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66" s="3" customFormat="1" ht="15" customHeight="1" x14ac:dyDescent="0.2">
      <c r="A7" s="8"/>
      <c r="B7" s="8"/>
      <c r="C7" s="8"/>
      <c r="D7" s="8"/>
      <c r="E7" s="8"/>
      <c r="F7" s="8"/>
      <c r="G7" s="8"/>
      <c r="H7" s="8"/>
      <c r="I7" s="8"/>
      <c r="J7" s="8"/>
      <c r="K7" s="8"/>
      <c r="L7" s="8"/>
      <c r="M7" s="8"/>
      <c r="N7" s="8"/>
      <c r="O7" s="8"/>
      <c r="P7" s="8"/>
      <c r="Q7" s="8"/>
      <c r="R7" s="8"/>
      <c r="S7" s="8"/>
      <c r="T7" s="220" t="s">
        <v>348</v>
      </c>
      <c r="U7" s="221">
        <v>1</v>
      </c>
      <c r="V7" s="198"/>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66" s="3" customFormat="1" ht="12.75" x14ac:dyDescent="0.2">
      <c r="A8" s="8"/>
      <c r="B8" s="8"/>
      <c r="C8" s="8"/>
      <c r="D8" s="8"/>
      <c r="E8" s="8"/>
      <c r="F8" s="8"/>
      <c r="G8" s="8"/>
      <c r="H8" s="8"/>
      <c r="I8" s="8"/>
      <c r="J8" s="8"/>
      <c r="K8" s="8"/>
      <c r="L8" s="8"/>
      <c r="M8" s="8"/>
      <c r="N8" s="8"/>
      <c r="O8" s="8"/>
      <c r="P8" s="8"/>
      <c r="Q8" s="8"/>
      <c r="R8" s="8"/>
      <c r="S8" s="8"/>
      <c r="T8" s="222" t="s">
        <v>347</v>
      </c>
      <c r="U8" s="223">
        <v>2</v>
      </c>
      <c r="V8" s="198"/>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66" s="3" customFormat="1" ht="15" customHeight="1" x14ac:dyDescent="0.2">
      <c r="A9" s="8"/>
      <c r="B9" s="8"/>
      <c r="C9" s="8"/>
      <c r="D9" s="8"/>
      <c r="E9" s="8"/>
      <c r="F9" s="8"/>
      <c r="G9" s="8"/>
      <c r="H9" s="8"/>
      <c r="I9" s="8"/>
      <c r="J9" s="8"/>
      <c r="K9" s="8"/>
      <c r="L9" s="8"/>
      <c r="M9" s="8"/>
      <c r="N9" s="8"/>
      <c r="O9" s="8"/>
      <c r="P9" s="8"/>
      <c r="Q9" s="8"/>
      <c r="R9" s="8"/>
      <c r="S9" s="8"/>
      <c r="T9" s="222" t="s">
        <v>154</v>
      </c>
      <c r="U9" s="223">
        <v>3</v>
      </c>
      <c r="V9" s="198"/>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66" s="3" customFormat="1" ht="15" customHeight="1" x14ac:dyDescent="0.2">
      <c r="A10" s="8"/>
      <c r="B10" s="8"/>
      <c r="C10" s="8"/>
      <c r="D10" s="8"/>
      <c r="E10" s="8"/>
      <c r="F10" s="8"/>
      <c r="G10" s="8"/>
      <c r="H10" s="8"/>
      <c r="I10" s="8"/>
      <c r="J10" s="8"/>
      <c r="K10" s="8"/>
      <c r="L10" s="8"/>
      <c r="M10" s="8"/>
      <c r="N10" s="8"/>
      <c r="O10" s="8"/>
      <c r="P10" s="8"/>
      <c r="Q10" s="8"/>
      <c r="R10" s="8"/>
      <c r="S10" s="8"/>
      <c r="T10" s="222" t="s">
        <v>155</v>
      </c>
      <c r="U10" s="223">
        <v>4</v>
      </c>
      <c r="V10" s="198"/>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row>
    <row r="11" spans="1:66" s="3" customFormat="1" ht="15" customHeight="1" x14ac:dyDescent="0.2">
      <c r="A11" s="8"/>
      <c r="B11" s="8"/>
      <c r="C11" s="8"/>
      <c r="D11" s="8"/>
      <c r="E11" s="8"/>
      <c r="F11" s="8"/>
      <c r="G11" s="8"/>
      <c r="H11" s="8"/>
      <c r="I11" s="8"/>
      <c r="J11" s="8"/>
      <c r="K11" s="8"/>
      <c r="L11" s="8"/>
      <c r="M11" s="8"/>
      <c r="N11" s="8"/>
      <c r="O11" s="8"/>
      <c r="P11" s="8"/>
      <c r="Q11" s="8"/>
      <c r="R11" s="8"/>
      <c r="S11" s="8"/>
      <c r="T11" s="222" t="s">
        <v>131</v>
      </c>
      <c r="U11" s="223">
        <v>5</v>
      </c>
      <c r="V11" s="198"/>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row>
    <row r="12" spans="1:66" s="3" customFormat="1" ht="15" customHeight="1" x14ac:dyDescent="0.2">
      <c r="A12" s="8"/>
      <c r="B12" s="8"/>
      <c r="C12" s="8"/>
      <c r="D12" s="8"/>
      <c r="E12" s="8"/>
      <c r="F12" s="8"/>
      <c r="G12" s="8"/>
      <c r="H12" s="8"/>
      <c r="I12" s="8"/>
      <c r="J12" s="8"/>
      <c r="K12" s="8"/>
      <c r="L12" s="8"/>
      <c r="M12" s="8"/>
      <c r="N12" s="8"/>
      <c r="O12" s="8"/>
      <c r="P12" s="8"/>
      <c r="Q12" s="8"/>
      <c r="R12" s="8"/>
      <c r="S12" s="8"/>
      <c r="T12" s="222" t="s">
        <v>132</v>
      </c>
      <c r="U12" s="223">
        <v>6</v>
      </c>
      <c r="V12" s="198"/>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row>
    <row r="13" spans="1:66" s="3" customFormat="1" ht="15" customHeight="1" x14ac:dyDescent="0.2">
      <c r="A13" s="8"/>
      <c r="B13" s="8"/>
      <c r="C13" s="8"/>
      <c r="D13" s="8"/>
      <c r="E13" s="8"/>
      <c r="F13" s="8"/>
      <c r="G13" s="8"/>
      <c r="H13" s="8"/>
      <c r="I13" s="8"/>
      <c r="J13" s="8"/>
      <c r="K13" s="8"/>
      <c r="L13" s="8"/>
      <c r="M13" s="8"/>
      <c r="N13" s="8"/>
      <c r="O13" s="8"/>
      <c r="P13" s="8"/>
      <c r="Q13" s="8"/>
      <c r="R13" s="8"/>
      <c r="S13" s="8"/>
      <c r="T13" s="222" t="s">
        <v>133</v>
      </c>
      <c r="U13" s="223">
        <v>7</v>
      </c>
      <c r="V13" s="198"/>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row>
    <row r="14" spans="1:66" s="3" customFormat="1" ht="15" customHeight="1" x14ac:dyDescent="0.2">
      <c r="A14" s="8"/>
      <c r="B14" s="11"/>
      <c r="C14" s="8"/>
      <c r="D14" s="8"/>
      <c r="E14" s="8"/>
      <c r="F14" s="8"/>
      <c r="G14" s="8"/>
      <c r="H14" s="8"/>
      <c r="I14" s="8"/>
      <c r="J14" s="8"/>
      <c r="K14" s="8"/>
      <c r="L14" s="8"/>
      <c r="M14" s="8"/>
      <c r="N14" s="8"/>
      <c r="O14" s="8"/>
      <c r="P14" s="8"/>
      <c r="Q14" s="8"/>
      <c r="R14" s="8"/>
      <c r="S14" s="8"/>
      <c r="T14" s="222" t="s">
        <v>134</v>
      </c>
      <c r="U14" s="223">
        <v>8</v>
      </c>
    </row>
    <row r="15" spans="1:66" s="3" customFormat="1" ht="15" customHeight="1" x14ac:dyDescent="0.2">
      <c r="A15" s="8"/>
      <c r="B15" s="11"/>
      <c r="C15" s="8"/>
      <c r="D15" s="8"/>
      <c r="E15" s="8"/>
      <c r="F15" s="8"/>
      <c r="G15" s="8"/>
      <c r="H15" s="8"/>
      <c r="I15" s="8"/>
      <c r="J15" s="8"/>
      <c r="K15" s="8"/>
      <c r="L15" s="8"/>
      <c r="M15" s="8"/>
      <c r="N15" s="8"/>
      <c r="O15" s="8"/>
      <c r="P15" s="8"/>
      <c r="Q15" s="8"/>
      <c r="R15" s="8"/>
      <c r="S15" s="8"/>
      <c r="T15" s="222" t="s">
        <v>349</v>
      </c>
      <c r="U15" s="223">
        <v>9</v>
      </c>
    </row>
    <row r="16" spans="1:66" s="3" customFormat="1" ht="15" customHeight="1" x14ac:dyDescent="0.2">
      <c r="A16" s="8"/>
      <c r="B16" s="11"/>
      <c r="C16" s="8"/>
      <c r="D16" s="8"/>
      <c r="E16" s="8"/>
      <c r="F16" s="8"/>
      <c r="G16" s="8"/>
      <c r="H16" s="8"/>
      <c r="I16" s="8"/>
      <c r="J16" s="8"/>
      <c r="K16" s="8"/>
      <c r="L16" s="8"/>
      <c r="M16" s="8"/>
      <c r="N16" s="8"/>
      <c r="O16" s="8"/>
      <c r="P16" s="8"/>
      <c r="Q16" s="8"/>
      <c r="R16" s="8"/>
      <c r="S16" s="8"/>
      <c r="T16" s="222" t="s">
        <v>350</v>
      </c>
      <c r="U16" s="223">
        <v>10</v>
      </c>
    </row>
    <row r="17" spans="1:21" s="3" customFormat="1" ht="15" customHeight="1" x14ac:dyDescent="0.2">
      <c r="A17" s="8"/>
      <c r="B17" s="11"/>
      <c r="C17" s="8"/>
      <c r="D17" s="8"/>
      <c r="E17" s="8"/>
      <c r="F17" s="8"/>
      <c r="G17" s="8"/>
      <c r="H17" s="8"/>
      <c r="I17" s="8"/>
      <c r="J17" s="8"/>
      <c r="K17" s="8"/>
      <c r="L17" s="8"/>
      <c r="M17" s="8"/>
      <c r="N17" s="8"/>
      <c r="O17" s="8"/>
      <c r="P17" s="8"/>
      <c r="Q17" s="8"/>
      <c r="R17" s="8"/>
      <c r="S17" s="8"/>
      <c r="T17" s="222" t="s">
        <v>351</v>
      </c>
      <c r="U17" s="223">
        <v>11</v>
      </c>
    </row>
    <row r="18" spans="1:21" s="3" customFormat="1" ht="15" customHeight="1" x14ac:dyDescent="0.2">
      <c r="A18" s="8"/>
      <c r="B18" s="11"/>
      <c r="C18" s="8"/>
      <c r="D18" s="8"/>
      <c r="E18" s="8"/>
      <c r="F18" s="8"/>
      <c r="G18" s="8"/>
      <c r="H18" s="8"/>
      <c r="I18" s="8"/>
      <c r="J18" s="8"/>
      <c r="K18" s="8"/>
      <c r="L18" s="8"/>
      <c r="M18" s="8"/>
      <c r="N18" s="8"/>
      <c r="O18" s="8"/>
      <c r="P18" s="8"/>
      <c r="Q18" s="8"/>
      <c r="R18" s="8"/>
      <c r="S18" s="8"/>
      <c r="T18" s="222" t="s">
        <v>352</v>
      </c>
      <c r="U18" s="223">
        <v>12</v>
      </c>
    </row>
    <row r="19" spans="1:21" s="3" customFormat="1" ht="15" customHeight="1" x14ac:dyDescent="0.2">
      <c r="A19" s="8"/>
      <c r="B19" s="11"/>
      <c r="C19" s="8"/>
      <c r="D19" s="8"/>
      <c r="E19" s="8"/>
      <c r="F19" s="8"/>
      <c r="G19" s="8"/>
      <c r="H19" s="8"/>
      <c r="I19" s="8"/>
      <c r="J19" s="8"/>
      <c r="K19" s="8"/>
      <c r="L19" s="8"/>
      <c r="M19" s="8"/>
      <c r="N19" s="8"/>
      <c r="O19" s="8"/>
      <c r="P19" s="8"/>
      <c r="Q19" s="8"/>
      <c r="R19" s="8"/>
      <c r="S19" s="8"/>
      <c r="T19" s="222" t="s">
        <v>353</v>
      </c>
      <c r="U19" s="223">
        <v>13</v>
      </c>
    </row>
    <row r="20" spans="1:21" s="3" customFormat="1" ht="15" customHeight="1" x14ac:dyDescent="0.2">
      <c r="A20" s="8"/>
      <c r="B20" s="8"/>
      <c r="C20" s="8"/>
      <c r="D20" s="8"/>
      <c r="E20" s="8"/>
      <c r="F20" s="8"/>
      <c r="G20" s="8"/>
      <c r="H20" s="8"/>
      <c r="I20" s="8"/>
      <c r="J20" s="8"/>
      <c r="K20" s="8"/>
      <c r="L20" s="8"/>
      <c r="M20" s="8"/>
      <c r="N20" s="8"/>
      <c r="O20" s="8"/>
      <c r="P20" s="8"/>
      <c r="Q20" s="8"/>
      <c r="R20" s="8"/>
      <c r="S20" s="8"/>
      <c r="T20" s="222" t="s">
        <v>135</v>
      </c>
      <c r="U20" s="223">
        <v>14</v>
      </c>
    </row>
    <row r="21" spans="1:21" s="3" customFormat="1" ht="15" customHeight="1" x14ac:dyDescent="0.2">
      <c r="A21" s="8"/>
      <c r="B21" s="8"/>
      <c r="C21" s="8"/>
      <c r="D21" s="8"/>
      <c r="E21" s="8"/>
      <c r="F21" s="8"/>
      <c r="G21" s="8"/>
      <c r="H21" s="8"/>
      <c r="I21" s="8"/>
      <c r="J21" s="8"/>
      <c r="K21" s="8"/>
      <c r="L21" s="8"/>
      <c r="M21" s="8"/>
      <c r="N21" s="8"/>
      <c r="O21" s="8"/>
      <c r="P21" s="8"/>
      <c r="Q21" s="8"/>
      <c r="R21" s="8"/>
      <c r="S21" s="8"/>
      <c r="T21" s="222" t="s">
        <v>156</v>
      </c>
      <c r="U21" s="223">
        <v>15</v>
      </c>
    </row>
    <row r="22" spans="1:21" s="3" customFormat="1" ht="15" customHeight="1" x14ac:dyDescent="0.2">
      <c r="A22" s="8"/>
      <c r="B22" s="8"/>
      <c r="C22" s="8"/>
      <c r="D22" s="8"/>
      <c r="E22" s="8"/>
      <c r="F22" s="8"/>
      <c r="G22" s="8"/>
      <c r="H22" s="8"/>
      <c r="I22" s="8"/>
      <c r="J22" s="8"/>
      <c r="K22" s="8"/>
      <c r="L22" s="8"/>
      <c r="M22" s="8"/>
      <c r="N22" s="8"/>
      <c r="O22" s="8"/>
      <c r="P22" s="8"/>
      <c r="Q22" s="8"/>
      <c r="R22" s="8"/>
      <c r="S22" s="8"/>
      <c r="T22" s="222" t="s">
        <v>136</v>
      </c>
      <c r="U22" s="223">
        <v>16</v>
      </c>
    </row>
    <row r="23" spans="1:21" s="3" customFormat="1" ht="15" customHeight="1" x14ac:dyDescent="0.2">
      <c r="A23" s="8"/>
      <c r="B23" s="8"/>
      <c r="C23" s="8"/>
      <c r="D23" s="8"/>
      <c r="E23" s="8"/>
      <c r="F23" s="8"/>
      <c r="G23" s="8"/>
      <c r="H23" s="8"/>
      <c r="I23" s="8"/>
      <c r="J23" s="8"/>
      <c r="K23" s="8"/>
      <c r="L23" s="8"/>
      <c r="M23" s="8"/>
      <c r="N23" s="8"/>
      <c r="O23" s="8"/>
      <c r="P23" s="8"/>
      <c r="Q23" s="8"/>
      <c r="R23" s="8"/>
      <c r="S23" s="8"/>
      <c r="T23" s="222" t="s">
        <v>109</v>
      </c>
      <c r="U23" s="223">
        <v>17</v>
      </c>
    </row>
    <row r="24" spans="1:21" s="3" customFormat="1" ht="15" customHeight="1" x14ac:dyDescent="0.2">
      <c r="A24" s="8"/>
      <c r="B24" s="8"/>
      <c r="C24" s="8"/>
      <c r="D24" s="8"/>
      <c r="E24" s="8"/>
      <c r="F24" s="8"/>
      <c r="G24" s="8"/>
      <c r="H24" s="8"/>
      <c r="I24" s="8"/>
      <c r="J24" s="8"/>
      <c r="K24" s="8"/>
      <c r="L24" s="8"/>
      <c r="M24" s="8"/>
      <c r="N24" s="8"/>
      <c r="O24" s="8"/>
      <c r="P24" s="8"/>
      <c r="Q24" s="8"/>
      <c r="R24" s="8"/>
      <c r="S24" s="8"/>
      <c r="T24" s="222" t="s">
        <v>354</v>
      </c>
      <c r="U24" s="223">
        <v>18</v>
      </c>
    </row>
    <row r="25" spans="1:21" s="3" customFormat="1" ht="15" customHeight="1" x14ac:dyDescent="0.2">
      <c r="A25" s="8"/>
      <c r="B25" s="8"/>
      <c r="C25" s="8"/>
      <c r="D25" s="8"/>
      <c r="E25" s="8"/>
      <c r="F25" s="8"/>
      <c r="G25" s="8"/>
      <c r="H25" s="8"/>
      <c r="I25" s="8"/>
      <c r="J25" s="8"/>
      <c r="K25" s="8"/>
      <c r="L25" s="8"/>
      <c r="M25" s="8"/>
      <c r="N25" s="8"/>
      <c r="O25" s="8"/>
      <c r="P25" s="8"/>
      <c r="Q25" s="8"/>
      <c r="R25" s="8"/>
      <c r="S25" s="8"/>
      <c r="T25" s="222" t="s">
        <v>53</v>
      </c>
      <c r="U25" s="223">
        <v>19</v>
      </c>
    </row>
    <row r="26" spans="1:21" s="3" customFormat="1" ht="15" customHeight="1" x14ac:dyDescent="0.2">
      <c r="A26" s="8"/>
      <c r="B26" s="8"/>
      <c r="C26" s="8"/>
      <c r="D26" s="8"/>
      <c r="E26" s="8"/>
      <c r="F26" s="8"/>
      <c r="G26" s="8"/>
      <c r="H26" s="8"/>
      <c r="I26" s="8"/>
      <c r="J26" s="8"/>
      <c r="K26" s="8"/>
      <c r="L26" s="8"/>
      <c r="M26" s="8"/>
      <c r="N26" s="8"/>
      <c r="O26" s="8"/>
      <c r="P26" s="8"/>
      <c r="Q26" s="8"/>
      <c r="R26" s="8"/>
      <c r="S26" s="8"/>
      <c r="T26" s="222" t="s">
        <v>137</v>
      </c>
      <c r="U26" s="223">
        <v>20</v>
      </c>
    </row>
    <row r="27" spans="1:21" s="3" customFormat="1" ht="15" customHeight="1" x14ac:dyDescent="0.2">
      <c r="A27" s="8"/>
      <c r="B27" s="8"/>
      <c r="C27" s="8"/>
      <c r="D27" s="8"/>
      <c r="E27" s="8"/>
      <c r="F27" s="8"/>
      <c r="G27" s="8"/>
      <c r="H27" s="8"/>
      <c r="I27" s="8"/>
      <c r="J27" s="8"/>
      <c r="K27" s="8"/>
      <c r="L27" s="8"/>
      <c r="M27" s="8"/>
      <c r="N27" s="8"/>
      <c r="O27" s="8"/>
      <c r="P27" s="8"/>
      <c r="Q27" s="8"/>
      <c r="R27" s="8"/>
      <c r="S27" s="8"/>
      <c r="T27" s="222" t="s">
        <v>355</v>
      </c>
      <c r="U27" s="223">
        <v>21</v>
      </c>
    </row>
    <row r="28" spans="1:21" s="3" customFormat="1" ht="15" customHeight="1" x14ac:dyDescent="0.2">
      <c r="A28" s="8"/>
      <c r="B28" s="8"/>
      <c r="C28" s="8"/>
      <c r="D28" s="8"/>
      <c r="E28" s="8"/>
      <c r="F28" s="8"/>
      <c r="G28" s="8"/>
      <c r="H28" s="8"/>
      <c r="I28" s="8"/>
      <c r="J28" s="8"/>
      <c r="K28" s="8"/>
      <c r="L28" s="8"/>
      <c r="M28" s="8"/>
      <c r="N28" s="8"/>
      <c r="O28" s="8"/>
      <c r="P28" s="8"/>
      <c r="Q28" s="8"/>
      <c r="R28" s="8"/>
      <c r="S28" s="8"/>
      <c r="T28" s="222" t="s">
        <v>138</v>
      </c>
      <c r="U28" s="223">
        <v>22</v>
      </c>
    </row>
    <row r="29" spans="1:21" s="3" customFormat="1" ht="15" customHeight="1" x14ac:dyDescent="0.2">
      <c r="A29" s="8"/>
      <c r="B29" s="8"/>
      <c r="C29" s="8"/>
      <c r="D29" s="8"/>
      <c r="E29" s="8"/>
      <c r="F29" s="8"/>
      <c r="G29" s="8"/>
      <c r="H29" s="8"/>
      <c r="I29" s="8"/>
      <c r="J29" s="8"/>
      <c r="K29" s="8"/>
      <c r="L29" s="8"/>
      <c r="M29" s="8"/>
      <c r="N29" s="8"/>
      <c r="O29" s="8"/>
      <c r="P29" s="8"/>
      <c r="Q29" s="8"/>
      <c r="R29" s="8"/>
      <c r="S29" s="8"/>
      <c r="T29" s="222" t="s">
        <v>139</v>
      </c>
      <c r="U29" s="223">
        <v>23</v>
      </c>
    </row>
    <row r="30" spans="1:21" s="3" customFormat="1" ht="15" customHeight="1" x14ac:dyDescent="0.2">
      <c r="A30" s="8"/>
      <c r="B30" s="8"/>
      <c r="C30" s="8"/>
      <c r="D30" s="8"/>
      <c r="E30" s="8"/>
      <c r="F30" s="8"/>
      <c r="G30" s="8"/>
      <c r="H30" s="8"/>
      <c r="I30" s="8"/>
      <c r="J30" s="8"/>
      <c r="K30" s="8"/>
      <c r="L30" s="8"/>
      <c r="M30" s="8"/>
      <c r="N30" s="8"/>
      <c r="O30" s="8"/>
      <c r="P30" s="8"/>
      <c r="Q30" s="8"/>
      <c r="R30" s="8"/>
      <c r="S30" s="8"/>
      <c r="T30" s="222" t="s">
        <v>140</v>
      </c>
      <c r="U30" s="223">
        <v>24</v>
      </c>
    </row>
    <row r="31" spans="1:21" s="3" customFormat="1" ht="15" customHeight="1" x14ac:dyDescent="0.2">
      <c r="A31" s="8"/>
      <c r="B31" s="8"/>
      <c r="C31" s="8"/>
      <c r="D31" s="8"/>
      <c r="E31" s="8"/>
      <c r="F31" s="8"/>
      <c r="G31" s="8"/>
      <c r="H31" s="8"/>
      <c r="I31" s="8"/>
      <c r="J31" s="8"/>
      <c r="K31" s="8"/>
      <c r="L31" s="8"/>
      <c r="M31" s="8"/>
      <c r="N31" s="8"/>
      <c r="O31" s="8"/>
      <c r="P31" s="8"/>
      <c r="Q31" s="8"/>
      <c r="R31" s="8"/>
      <c r="S31" s="8"/>
      <c r="T31" s="222" t="s">
        <v>356</v>
      </c>
      <c r="U31" s="223">
        <v>25</v>
      </c>
    </row>
    <row r="32" spans="1:21" s="3" customFormat="1" ht="15" customHeight="1" x14ac:dyDescent="0.2">
      <c r="A32" s="8"/>
      <c r="B32" s="8"/>
      <c r="C32" s="8"/>
      <c r="D32" s="8"/>
      <c r="E32" s="8"/>
      <c r="F32" s="8"/>
      <c r="G32" s="8"/>
      <c r="H32" s="8"/>
      <c r="I32" s="8"/>
      <c r="J32" s="8"/>
      <c r="K32" s="8"/>
      <c r="L32" s="8"/>
      <c r="M32" s="8"/>
      <c r="N32" s="8"/>
      <c r="O32" s="8"/>
      <c r="P32" s="8"/>
      <c r="Q32" s="8"/>
      <c r="R32" s="8"/>
      <c r="S32" s="8"/>
      <c r="T32" s="222" t="s">
        <v>141</v>
      </c>
      <c r="U32" s="223">
        <v>26</v>
      </c>
    </row>
    <row r="33" spans="1:21" s="3" customFormat="1" ht="15" customHeight="1" x14ac:dyDescent="0.2">
      <c r="A33" s="8"/>
      <c r="B33" s="8"/>
      <c r="C33" s="8"/>
      <c r="D33" s="8"/>
      <c r="E33" s="8"/>
      <c r="F33" s="8"/>
      <c r="G33" s="8"/>
      <c r="H33" s="8"/>
      <c r="I33" s="8"/>
      <c r="J33" s="8"/>
      <c r="K33" s="8"/>
      <c r="L33" s="8"/>
      <c r="M33" s="8"/>
      <c r="N33" s="8"/>
      <c r="O33" s="8"/>
      <c r="P33" s="8"/>
      <c r="Q33" s="8"/>
      <c r="R33" s="8"/>
      <c r="S33" s="8"/>
      <c r="T33" s="222" t="s">
        <v>142</v>
      </c>
      <c r="U33" s="223">
        <v>27</v>
      </c>
    </row>
    <row r="34" spans="1:21" s="3" customFormat="1" ht="15" customHeight="1" x14ac:dyDescent="0.2">
      <c r="A34" s="8"/>
      <c r="B34" s="8"/>
      <c r="C34" s="8"/>
      <c r="D34" s="8"/>
      <c r="E34" s="8"/>
      <c r="F34" s="8"/>
      <c r="G34" s="8"/>
      <c r="H34" s="8"/>
      <c r="I34" s="8"/>
      <c r="J34" s="8"/>
      <c r="K34" s="8"/>
      <c r="L34" s="8"/>
      <c r="M34" s="8"/>
      <c r="N34" s="8"/>
      <c r="O34" s="8"/>
      <c r="P34" s="8"/>
      <c r="Q34" s="8"/>
      <c r="R34" s="8"/>
      <c r="S34" s="8"/>
      <c r="T34" s="222" t="s">
        <v>64</v>
      </c>
      <c r="U34" s="223">
        <v>28</v>
      </c>
    </row>
    <row r="35" spans="1:21" s="3" customFormat="1" ht="12.75" x14ac:dyDescent="0.2">
      <c r="A35" s="8"/>
      <c r="B35" s="8"/>
      <c r="C35" s="8"/>
      <c r="D35" s="8"/>
      <c r="E35" s="8"/>
      <c r="F35" s="8"/>
      <c r="G35" s="8"/>
      <c r="H35" s="8"/>
      <c r="I35" s="8"/>
      <c r="J35" s="8"/>
      <c r="K35" s="8"/>
      <c r="L35" s="8"/>
      <c r="M35" s="8"/>
      <c r="N35" s="8"/>
      <c r="O35" s="8"/>
      <c r="P35" s="8"/>
      <c r="Q35" s="8"/>
      <c r="R35" s="8"/>
      <c r="S35" s="8"/>
      <c r="T35" s="222" t="s">
        <v>157</v>
      </c>
      <c r="U35" s="223">
        <v>29</v>
      </c>
    </row>
    <row r="36" spans="1:21" s="3" customFormat="1" ht="15" customHeight="1" x14ac:dyDescent="0.2">
      <c r="A36" s="8"/>
      <c r="B36" s="8"/>
      <c r="C36" s="8"/>
      <c r="D36" s="8"/>
      <c r="E36" s="8"/>
      <c r="F36" s="8"/>
      <c r="G36" s="8"/>
      <c r="H36" s="8"/>
      <c r="I36" s="8"/>
      <c r="J36" s="8"/>
      <c r="K36" s="8"/>
      <c r="L36" s="8"/>
      <c r="M36" s="8"/>
      <c r="N36" s="8"/>
      <c r="O36" s="8"/>
      <c r="P36" s="8"/>
      <c r="Q36" s="8"/>
      <c r="R36" s="8"/>
      <c r="S36" s="8"/>
      <c r="T36" s="222" t="s">
        <v>336</v>
      </c>
      <c r="U36" s="223">
        <v>30</v>
      </c>
    </row>
    <row r="37" spans="1:21" s="3" customFormat="1" ht="15" customHeight="1" x14ac:dyDescent="0.2">
      <c r="A37" s="8"/>
      <c r="B37" s="8"/>
      <c r="C37" s="8"/>
      <c r="D37" s="8"/>
      <c r="E37" s="8"/>
      <c r="F37" s="8"/>
      <c r="G37" s="8"/>
      <c r="H37" s="8"/>
      <c r="I37" s="8"/>
      <c r="J37" s="8"/>
      <c r="K37" s="8"/>
      <c r="L37" s="8"/>
      <c r="M37" s="8"/>
      <c r="N37" s="8"/>
      <c r="O37" s="8"/>
      <c r="P37" s="8"/>
      <c r="Q37" s="8"/>
      <c r="R37" s="8"/>
      <c r="S37" s="8"/>
      <c r="T37" s="222" t="s">
        <v>158</v>
      </c>
      <c r="U37" s="223">
        <v>31</v>
      </c>
    </row>
    <row r="38" spans="1:21" s="3" customFormat="1" ht="15" customHeight="1" x14ac:dyDescent="0.2">
      <c r="A38" s="8"/>
      <c r="B38" s="8"/>
      <c r="C38" s="8"/>
      <c r="D38" s="8"/>
      <c r="E38" s="8"/>
      <c r="F38" s="8"/>
      <c r="G38" s="8"/>
      <c r="H38" s="8"/>
      <c r="I38" s="8"/>
      <c r="J38" s="8"/>
      <c r="K38" s="8"/>
      <c r="L38" s="8"/>
      <c r="M38" s="8"/>
      <c r="N38" s="8"/>
      <c r="O38" s="8"/>
      <c r="P38" s="8"/>
      <c r="Q38" s="8"/>
      <c r="R38" s="8"/>
      <c r="S38" s="8"/>
      <c r="T38" s="222" t="s">
        <v>357</v>
      </c>
      <c r="U38" s="223">
        <v>32</v>
      </c>
    </row>
    <row r="39" spans="1:21" s="3" customFormat="1" ht="15" customHeight="1" x14ac:dyDescent="0.2">
      <c r="A39" s="8"/>
      <c r="B39" s="8"/>
      <c r="C39" s="8"/>
      <c r="D39" s="8"/>
      <c r="E39" s="8"/>
      <c r="F39" s="8"/>
      <c r="G39" s="8"/>
      <c r="H39" s="8"/>
      <c r="I39" s="8"/>
      <c r="J39" s="8"/>
      <c r="K39" s="8"/>
      <c r="L39" s="8"/>
      <c r="M39" s="8"/>
      <c r="N39" s="8"/>
      <c r="O39" s="8"/>
      <c r="P39" s="8"/>
      <c r="Q39" s="8"/>
      <c r="R39" s="8"/>
      <c r="S39" s="8"/>
      <c r="T39" s="222" t="s">
        <v>100</v>
      </c>
      <c r="U39" s="223">
        <v>33</v>
      </c>
    </row>
    <row r="40" spans="1:21" s="3" customFormat="1" ht="12.75" x14ac:dyDescent="0.2">
      <c r="A40" s="8"/>
      <c r="B40" s="8"/>
      <c r="C40" s="8"/>
      <c r="D40" s="8"/>
      <c r="E40" s="8"/>
      <c r="F40" s="8"/>
      <c r="G40" s="8"/>
      <c r="H40" s="8"/>
      <c r="I40" s="8"/>
      <c r="J40" s="8"/>
      <c r="K40" s="8"/>
      <c r="L40" s="8"/>
      <c r="M40" s="1"/>
      <c r="N40" s="8"/>
      <c r="O40" s="8"/>
      <c r="P40" s="8"/>
      <c r="Q40" s="8"/>
      <c r="R40" s="8"/>
      <c r="S40" s="8"/>
      <c r="T40" s="222" t="s">
        <v>358</v>
      </c>
      <c r="U40" s="223">
        <v>34</v>
      </c>
    </row>
    <row r="41" spans="1:21" s="3" customFormat="1" ht="12.75" x14ac:dyDescent="0.2">
      <c r="A41" s="8"/>
      <c r="B41" s="8"/>
      <c r="C41" s="8"/>
      <c r="D41" s="8"/>
      <c r="E41" s="8"/>
      <c r="F41" s="8"/>
      <c r="G41" s="8"/>
      <c r="H41" s="8"/>
      <c r="I41" s="8"/>
      <c r="J41" s="8"/>
      <c r="K41" s="8"/>
      <c r="L41" s="8"/>
      <c r="M41" s="8"/>
      <c r="N41" s="8"/>
      <c r="O41" s="8"/>
      <c r="P41" s="8"/>
      <c r="Q41" s="8"/>
      <c r="R41" s="8"/>
      <c r="S41" s="8"/>
      <c r="T41" s="222" t="s">
        <v>143</v>
      </c>
      <c r="U41" s="223">
        <v>35</v>
      </c>
    </row>
    <row r="42" spans="1:21" s="3" customFormat="1" ht="12.75" customHeight="1" x14ac:dyDescent="0.2">
      <c r="A42" s="12"/>
      <c r="B42" s="12"/>
      <c r="C42" s="12"/>
      <c r="D42" s="12"/>
      <c r="E42" s="12"/>
      <c r="F42" s="12"/>
      <c r="G42" s="12"/>
      <c r="H42" s="12"/>
      <c r="I42" s="12"/>
      <c r="J42" s="12"/>
      <c r="K42" s="12"/>
      <c r="L42" s="12"/>
      <c r="M42" s="12"/>
      <c r="N42" s="12"/>
      <c r="O42" s="12"/>
      <c r="P42" s="12"/>
      <c r="Q42" s="12"/>
      <c r="R42" s="12"/>
      <c r="S42" s="12"/>
      <c r="T42" s="222" t="s">
        <v>116</v>
      </c>
      <c r="U42" s="223">
        <v>36</v>
      </c>
    </row>
    <row r="43" spans="1:21" s="3" customFormat="1" ht="12.75" customHeight="1" x14ac:dyDescent="0.2">
      <c r="A43" s="12"/>
      <c r="B43" s="12"/>
      <c r="C43" s="12"/>
      <c r="D43" s="12"/>
      <c r="E43" s="12"/>
      <c r="F43" s="12"/>
      <c r="G43" s="12"/>
      <c r="H43" s="12"/>
      <c r="I43" s="12"/>
      <c r="J43" s="12"/>
      <c r="K43" s="12"/>
      <c r="L43" s="12"/>
      <c r="M43" s="12"/>
      <c r="N43" s="12"/>
      <c r="O43" s="12"/>
      <c r="P43" s="12"/>
      <c r="Q43" s="12"/>
      <c r="R43" s="12"/>
      <c r="S43" s="12"/>
      <c r="T43" s="222" t="s">
        <v>359</v>
      </c>
      <c r="U43" s="223">
        <v>37</v>
      </c>
    </row>
    <row r="44" spans="1:21" s="2" customFormat="1" ht="12.75" customHeight="1" x14ac:dyDescent="0.2">
      <c r="A44" s="12"/>
      <c r="B44" s="12"/>
      <c r="C44" s="12"/>
      <c r="D44" s="12"/>
      <c r="E44" s="12"/>
      <c r="F44" s="12"/>
      <c r="G44" s="12"/>
      <c r="H44" s="12"/>
      <c r="I44" s="12"/>
      <c r="J44" s="12"/>
      <c r="K44" s="12"/>
      <c r="L44" s="12"/>
      <c r="M44" s="12"/>
      <c r="N44" s="12"/>
      <c r="O44" s="12"/>
      <c r="P44" s="12"/>
      <c r="Q44" s="12"/>
      <c r="R44" s="12"/>
      <c r="S44" s="12"/>
      <c r="T44" s="222" t="s">
        <v>144</v>
      </c>
      <c r="U44" s="223">
        <v>38</v>
      </c>
    </row>
    <row r="45" spans="1:21" s="2" customFormat="1" ht="12.75" customHeight="1" x14ac:dyDescent="0.2">
      <c r="A45" s="12"/>
      <c r="B45" s="12"/>
      <c r="C45" s="12"/>
      <c r="D45" s="12"/>
      <c r="E45" s="12"/>
      <c r="F45" s="12"/>
      <c r="G45" s="12"/>
      <c r="H45" s="12"/>
      <c r="I45" s="12"/>
      <c r="J45" s="12"/>
      <c r="K45" s="12"/>
      <c r="L45" s="12"/>
      <c r="M45" s="12"/>
      <c r="N45" s="12"/>
      <c r="O45" s="12"/>
      <c r="P45" s="12"/>
      <c r="Q45" s="12"/>
      <c r="R45" s="12"/>
      <c r="S45" s="12"/>
      <c r="T45" s="222" t="s">
        <v>145</v>
      </c>
      <c r="U45" s="223">
        <v>39</v>
      </c>
    </row>
    <row r="46" spans="1:21" s="2" customFormat="1" ht="12.75" customHeight="1" x14ac:dyDescent="0.2">
      <c r="A46" s="12"/>
      <c r="B46" s="12"/>
      <c r="C46" s="12"/>
      <c r="D46" s="12"/>
      <c r="E46" s="12"/>
      <c r="F46" s="12"/>
      <c r="G46" s="12"/>
      <c r="H46" s="12"/>
      <c r="I46" s="12"/>
      <c r="J46" s="12"/>
      <c r="K46" s="12"/>
      <c r="L46" s="12"/>
      <c r="M46" s="12"/>
      <c r="N46" s="12"/>
      <c r="O46" s="12"/>
      <c r="P46" s="12"/>
      <c r="Q46" s="12"/>
      <c r="R46" s="12"/>
      <c r="S46" s="12"/>
      <c r="T46" s="222" t="s">
        <v>324</v>
      </c>
      <c r="U46" s="223">
        <v>40</v>
      </c>
    </row>
    <row r="47" spans="1:21" s="2" customFormat="1" ht="12.75" customHeight="1" x14ac:dyDescent="0.2">
      <c r="A47" s="12"/>
      <c r="B47" s="12"/>
      <c r="C47" s="12"/>
      <c r="D47" s="12"/>
      <c r="E47" s="12"/>
      <c r="F47" s="12"/>
      <c r="G47" s="12"/>
      <c r="H47" s="12"/>
      <c r="I47" s="12"/>
      <c r="J47" s="12"/>
      <c r="K47" s="12"/>
      <c r="L47" s="12"/>
      <c r="M47" s="12"/>
      <c r="N47" s="12"/>
      <c r="O47" s="12"/>
      <c r="P47" s="12"/>
      <c r="Q47" s="12"/>
      <c r="R47" s="12"/>
      <c r="S47" s="12"/>
      <c r="T47" s="222" t="s">
        <v>70</v>
      </c>
      <c r="U47" s="223">
        <v>41</v>
      </c>
    </row>
    <row r="48" spans="1:21" s="2" customFormat="1" ht="12.75" customHeight="1" x14ac:dyDescent="0.2">
      <c r="A48" s="12"/>
      <c r="B48" s="12"/>
      <c r="C48" s="12"/>
      <c r="D48" s="12"/>
      <c r="E48" s="12"/>
      <c r="F48" s="12"/>
      <c r="G48" s="12"/>
      <c r="H48" s="12"/>
      <c r="I48" s="12"/>
      <c r="J48" s="12"/>
      <c r="K48" s="12"/>
      <c r="L48" s="12"/>
      <c r="M48" s="12"/>
      <c r="N48" s="12"/>
      <c r="O48" s="12"/>
      <c r="P48" s="12"/>
      <c r="Q48" s="12"/>
      <c r="R48" s="12"/>
      <c r="S48" s="12"/>
      <c r="T48" s="222" t="s">
        <v>146</v>
      </c>
      <c r="U48" s="223">
        <v>42</v>
      </c>
    </row>
    <row r="49" spans="1:21" s="2" customFormat="1" ht="12.75" customHeight="1" x14ac:dyDescent="0.2">
      <c r="A49" s="12"/>
      <c r="B49" s="12"/>
      <c r="C49" s="12"/>
      <c r="D49" s="12"/>
      <c r="E49" s="12"/>
      <c r="F49" s="12"/>
      <c r="G49" s="12"/>
      <c r="H49" s="12"/>
      <c r="I49" s="12"/>
      <c r="J49" s="12"/>
      <c r="K49" s="12"/>
      <c r="L49" s="12"/>
      <c r="M49" s="12"/>
      <c r="N49" s="12"/>
      <c r="O49" s="12"/>
      <c r="P49" s="12"/>
      <c r="Q49" s="12"/>
      <c r="R49" s="12"/>
      <c r="S49" s="12"/>
      <c r="T49" s="222" t="s">
        <v>159</v>
      </c>
      <c r="U49" s="223">
        <v>43</v>
      </c>
    </row>
    <row r="50" spans="1:21" s="2" customFormat="1" ht="12.75" customHeight="1" x14ac:dyDescent="0.2">
      <c r="A50" s="12"/>
      <c r="B50" s="12"/>
      <c r="C50" s="12"/>
      <c r="D50" s="12"/>
      <c r="E50" s="12"/>
      <c r="F50" s="12"/>
      <c r="G50" s="12"/>
      <c r="H50" s="12"/>
      <c r="I50" s="12"/>
      <c r="J50" s="12"/>
      <c r="K50" s="12"/>
      <c r="L50" s="12"/>
      <c r="M50" s="12"/>
      <c r="N50" s="12"/>
      <c r="O50" s="12"/>
      <c r="P50" s="12"/>
      <c r="Q50" s="12"/>
      <c r="R50" s="12"/>
      <c r="S50" s="12"/>
      <c r="T50" s="222" t="s">
        <v>360</v>
      </c>
      <c r="U50" s="223">
        <v>44</v>
      </c>
    </row>
    <row r="51" spans="1:21" s="2" customFormat="1" ht="12.75" customHeight="1" x14ac:dyDescent="0.2">
      <c r="A51" s="12"/>
      <c r="B51" s="12"/>
      <c r="C51" s="12"/>
      <c r="D51" s="12"/>
      <c r="E51" s="12"/>
      <c r="F51" s="12"/>
      <c r="G51" s="12"/>
      <c r="H51" s="12"/>
      <c r="I51" s="12"/>
      <c r="J51" s="12"/>
      <c r="K51" s="12"/>
      <c r="L51" s="12"/>
      <c r="M51" s="12"/>
      <c r="N51" s="12"/>
      <c r="O51" s="12"/>
      <c r="P51" s="12"/>
      <c r="Q51" s="12"/>
      <c r="R51" s="12"/>
      <c r="S51" s="12"/>
      <c r="T51" s="222" t="s">
        <v>361</v>
      </c>
      <c r="U51" s="223">
        <v>45</v>
      </c>
    </row>
    <row r="52" spans="1:21" s="2" customFormat="1" ht="12.75" customHeight="1" x14ac:dyDescent="0.2">
      <c r="A52" s="12"/>
      <c r="B52" s="12"/>
      <c r="C52" s="12"/>
      <c r="D52" s="12"/>
      <c r="E52" s="12"/>
      <c r="F52" s="12"/>
      <c r="G52" s="12"/>
      <c r="H52" s="12"/>
      <c r="I52" s="12"/>
      <c r="J52" s="12"/>
      <c r="K52" s="12"/>
      <c r="L52" s="12"/>
      <c r="M52" s="12"/>
      <c r="N52" s="12"/>
      <c r="O52" s="12"/>
      <c r="P52" s="12"/>
      <c r="Q52" s="12"/>
      <c r="R52" s="12"/>
      <c r="S52" s="12"/>
      <c r="T52" s="222" t="s">
        <v>147</v>
      </c>
      <c r="U52" s="223">
        <v>46</v>
      </c>
    </row>
    <row r="53" spans="1:21" s="2" customFormat="1" ht="12.75" customHeight="1" x14ac:dyDescent="0.2">
      <c r="A53" s="12"/>
      <c r="B53" s="12"/>
      <c r="C53" s="12"/>
      <c r="D53" s="12"/>
      <c r="E53" s="12"/>
      <c r="F53" s="12"/>
      <c r="G53" s="12"/>
      <c r="H53" s="12"/>
      <c r="I53" s="12"/>
      <c r="J53" s="12"/>
      <c r="K53" s="12"/>
      <c r="L53" s="12"/>
      <c r="M53" s="12"/>
      <c r="N53" s="12"/>
      <c r="O53" s="12"/>
      <c r="P53" s="12"/>
      <c r="Q53" s="12"/>
      <c r="R53" s="12"/>
      <c r="S53" s="12"/>
      <c r="T53" s="222" t="s">
        <v>362</v>
      </c>
      <c r="U53" s="223">
        <v>47</v>
      </c>
    </row>
    <row r="54" spans="1:21" s="2" customFormat="1" ht="12.75" customHeight="1" x14ac:dyDescent="0.2">
      <c r="A54" s="12"/>
      <c r="B54" s="12"/>
      <c r="C54" s="12"/>
      <c r="D54" s="12"/>
      <c r="E54" s="12"/>
      <c r="F54" s="12"/>
      <c r="G54" s="12"/>
      <c r="H54" s="12"/>
      <c r="I54" s="12"/>
      <c r="J54" s="12"/>
      <c r="K54" s="12"/>
      <c r="L54" s="12"/>
      <c r="M54" s="12"/>
      <c r="N54" s="12"/>
      <c r="O54" s="12"/>
      <c r="P54" s="12"/>
      <c r="Q54" s="12"/>
      <c r="R54" s="12"/>
      <c r="S54" s="12"/>
      <c r="T54" s="222" t="s">
        <v>148</v>
      </c>
      <c r="U54" s="223">
        <v>48</v>
      </c>
    </row>
    <row r="55" spans="1:21" s="2" customFormat="1" ht="12.75" customHeight="1" x14ac:dyDescent="0.2">
      <c r="A55" s="12"/>
      <c r="B55" s="12"/>
      <c r="C55" s="12"/>
      <c r="D55" s="12"/>
      <c r="E55" s="12"/>
      <c r="F55" s="12"/>
      <c r="G55" s="12"/>
      <c r="H55" s="12"/>
      <c r="I55" s="12"/>
      <c r="J55" s="12"/>
      <c r="K55" s="12"/>
      <c r="L55" s="12"/>
      <c r="M55" s="12"/>
      <c r="N55" s="12"/>
      <c r="O55" s="12"/>
      <c r="P55" s="12"/>
      <c r="Q55" s="12"/>
      <c r="R55" s="12"/>
      <c r="S55" s="12"/>
      <c r="T55" s="222" t="s">
        <v>149</v>
      </c>
      <c r="U55" s="223">
        <v>49</v>
      </c>
    </row>
    <row r="56" spans="1:21" s="2" customFormat="1" ht="12.75" customHeight="1" x14ac:dyDescent="0.2">
      <c r="A56" s="12"/>
      <c r="B56" s="12"/>
      <c r="C56" s="12"/>
      <c r="D56" s="12"/>
      <c r="E56" s="12"/>
      <c r="F56" s="12"/>
      <c r="G56" s="12"/>
      <c r="H56" s="12"/>
      <c r="I56" s="12"/>
      <c r="J56" s="12"/>
      <c r="K56" s="12"/>
      <c r="L56" s="12"/>
      <c r="M56" s="12"/>
      <c r="N56" s="12"/>
      <c r="O56" s="12"/>
      <c r="P56" s="12"/>
      <c r="Q56" s="12"/>
      <c r="R56" s="12"/>
      <c r="S56" s="12"/>
      <c r="T56" s="222" t="s">
        <v>75</v>
      </c>
      <c r="U56" s="223">
        <v>50</v>
      </c>
    </row>
    <row r="57" spans="1:21" s="2" customFormat="1" ht="12.75" customHeight="1" x14ac:dyDescent="0.2">
      <c r="A57" s="12"/>
      <c r="B57" s="12"/>
      <c r="C57" s="12"/>
      <c r="D57" s="12"/>
      <c r="E57" s="12"/>
      <c r="F57" s="12"/>
      <c r="G57" s="12"/>
      <c r="H57" s="12"/>
      <c r="I57" s="12"/>
      <c r="J57" s="12"/>
      <c r="K57" s="12"/>
      <c r="L57" s="12"/>
      <c r="M57" s="12"/>
      <c r="N57" s="12"/>
      <c r="O57" s="12"/>
      <c r="P57" s="12"/>
      <c r="Q57" s="12"/>
      <c r="R57" s="12"/>
      <c r="S57" s="12"/>
      <c r="T57" s="224" t="s">
        <v>363</v>
      </c>
      <c r="U57" s="225">
        <v>51</v>
      </c>
    </row>
    <row r="58" spans="1:21" s="2" customFormat="1" ht="12.75" customHeight="1" x14ac:dyDescent="0.2">
      <c r="A58" s="12"/>
      <c r="B58" s="12"/>
      <c r="C58" s="12"/>
      <c r="D58" s="12"/>
      <c r="E58" s="12"/>
      <c r="F58" s="12"/>
      <c r="G58" s="12"/>
      <c r="H58" s="12"/>
      <c r="I58" s="12"/>
      <c r="J58" s="12"/>
      <c r="K58" s="12"/>
      <c r="L58" s="12"/>
      <c r="M58" s="12"/>
      <c r="N58" s="12"/>
      <c r="O58" s="12"/>
      <c r="P58" s="12"/>
      <c r="Q58" s="12"/>
      <c r="R58" s="12"/>
      <c r="S58" s="12"/>
      <c r="T58" s="12"/>
      <c r="U58" s="175"/>
    </row>
    <row r="59" spans="1:21" s="2" customFormat="1" ht="12.75" customHeight="1" x14ac:dyDescent="0.2">
      <c r="A59" s="12"/>
      <c r="B59" s="12"/>
      <c r="C59" s="12"/>
      <c r="D59" s="12"/>
      <c r="E59" s="12"/>
      <c r="F59" s="12"/>
      <c r="G59" s="12"/>
      <c r="H59" s="12"/>
      <c r="I59" s="12"/>
      <c r="J59" s="12"/>
      <c r="K59" s="12"/>
      <c r="L59" s="12"/>
      <c r="M59" s="12"/>
      <c r="N59" s="12"/>
      <c r="O59" s="12"/>
      <c r="P59" s="12"/>
      <c r="Q59" s="12"/>
      <c r="R59" s="12"/>
      <c r="S59" s="12"/>
      <c r="T59" s="12"/>
      <c r="U59" s="175"/>
    </row>
    <row r="60" spans="1:21" s="2" customFormat="1" ht="12.75" customHeight="1" x14ac:dyDescent="0.2">
      <c r="A60" s="12"/>
      <c r="B60" s="12"/>
      <c r="C60" s="12"/>
      <c r="D60" s="12"/>
      <c r="E60" s="12"/>
      <c r="F60" s="12"/>
      <c r="G60" s="12"/>
      <c r="H60" s="12"/>
      <c r="I60" s="12"/>
      <c r="J60" s="12"/>
      <c r="K60" s="12"/>
      <c r="L60" s="12"/>
      <c r="M60" s="12"/>
      <c r="N60" s="12"/>
      <c r="O60" s="12"/>
      <c r="P60" s="12"/>
      <c r="Q60" s="12"/>
      <c r="R60" s="12"/>
      <c r="S60" s="12"/>
      <c r="T60" s="12"/>
      <c r="U60" s="175"/>
    </row>
    <row r="61" spans="1:21" s="2" customFormat="1" ht="12.75" customHeight="1" x14ac:dyDescent="0.2">
      <c r="A61" s="12"/>
      <c r="B61" s="12"/>
      <c r="C61" s="12"/>
      <c r="D61" s="12"/>
      <c r="E61" s="12"/>
      <c r="F61" s="12"/>
      <c r="G61" s="12"/>
      <c r="H61" s="12"/>
      <c r="I61" s="12"/>
      <c r="J61" s="12"/>
      <c r="K61" s="12"/>
      <c r="L61" s="12"/>
      <c r="M61" s="12"/>
      <c r="N61" s="12"/>
      <c r="O61" s="12"/>
      <c r="P61" s="12"/>
      <c r="Q61" s="12"/>
      <c r="R61" s="12"/>
      <c r="S61" s="12"/>
      <c r="T61" s="12"/>
      <c r="U61" s="175"/>
    </row>
    <row r="62" spans="1:21" s="2" customFormat="1" ht="12.75" customHeight="1" x14ac:dyDescent="0.2">
      <c r="A62" s="12"/>
      <c r="B62" s="12"/>
      <c r="C62" s="12"/>
      <c r="D62" s="12"/>
      <c r="E62" s="12"/>
      <c r="F62" s="12"/>
      <c r="G62" s="12"/>
      <c r="H62" s="12"/>
      <c r="I62" s="12"/>
      <c r="J62" s="12"/>
      <c r="K62" s="12"/>
      <c r="L62" s="12"/>
      <c r="M62" s="12"/>
      <c r="N62" s="12"/>
      <c r="O62" s="12"/>
      <c r="P62" s="12"/>
      <c r="Q62" s="12"/>
      <c r="R62" s="12"/>
      <c r="S62" s="12"/>
      <c r="T62" s="12"/>
      <c r="U62" s="175"/>
    </row>
    <row r="63" spans="1:21" s="2" customFormat="1" ht="12.75" customHeight="1" x14ac:dyDescent="0.2">
      <c r="A63" s="12"/>
      <c r="B63" s="12"/>
      <c r="C63" s="12"/>
      <c r="D63" s="12"/>
      <c r="E63" s="12"/>
      <c r="F63" s="12"/>
      <c r="G63" s="12"/>
      <c r="H63" s="12"/>
      <c r="I63" s="12"/>
      <c r="J63" s="12"/>
      <c r="K63" s="12"/>
      <c r="L63" s="12"/>
      <c r="M63" s="12"/>
      <c r="N63" s="12"/>
      <c r="O63" s="12"/>
      <c r="P63" s="12"/>
      <c r="Q63" s="12"/>
      <c r="R63" s="12"/>
      <c r="S63" s="12"/>
      <c r="T63" s="12"/>
      <c r="U63" s="175"/>
    </row>
    <row r="64" spans="1:21" s="2" customFormat="1" ht="12.75" customHeight="1" x14ac:dyDescent="0.2">
      <c r="A64" s="12"/>
      <c r="B64" s="12"/>
      <c r="C64" s="12"/>
      <c r="D64" s="12"/>
      <c r="E64" s="12"/>
      <c r="F64" s="12"/>
      <c r="G64" s="12"/>
      <c r="H64" s="12"/>
      <c r="I64" s="12"/>
      <c r="J64" s="12"/>
      <c r="K64" s="12"/>
      <c r="L64" s="12"/>
      <c r="M64" s="12"/>
      <c r="N64" s="12"/>
      <c r="O64" s="12"/>
      <c r="P64" s="12"/>
      <c r="Q64" s="12"/>
      <c r="R64" s="12"/>
      <c r="S64" s="12"/>
      <c r="T64" s="12"/>
      <c r="U64" s="175"/>
    </row>
    <row r="65" spans="1:21" s="2" customFormat="1" ht="12.75" customHeight="1" x14ac:dyDescent="0.2">
      <c r="A65" s="12"/>
      <c r="B65" s="12"/>
      <c r="C65" s="12"/>
      <c r="D65" s="12"/>
      <c r="E65" s="12"/>
      <c r="F65" s="12"/>
      <c r="G65" s="12"/>
      <c r="H65" s="12"/>
      <c r="I65" s="12"/>
      <c r="J65" s="12"/>
      <c r="K65" s="12"/>
      <c r="L65" s="12"/>
      <c r="M65" s="12"/>
      <c r="N65" s="12"/>
      <c r="O65" s="12"/>
      <c r="P65" s="12"/>
      <c r="Q65" s="12"/>
      <c r="R65" s="12"/>
      <c r="S65" s="12"/>
      <c r="T65" s="12"/>
      <c r="U65" s="175"/>
    </row>
    <row r="66" spans="1:21" s="2" customFormat="1" ht="12.75" customHeight="1" x14ac:dyDescent="0.2">
      <c r="A66" s="12"/>
      <c r="B66" s="12"/>
      <c r="C66" s="12"/>
      <c r="D66" s="12"/>
      <c r="E66" s="12"/>
      <c r="F66" s="12"/>
      <c r="G66" s="12"/>
      <c r="H66" s="12"/>
      <c r="I66" s="12"/>
      <c r="J66" s="12"/>
      <c r="K66" s="12"/>
      <c r="L66" s="12"/>
      <c r="M66" s="12"/>
      <c r="N66" s="12"/>
      <c r="O66" s="12"/>
      <c r="P66" s="12"/>
      <c r="Q66" s="12"/>
      <c r="R66" s="12"/>
      <c r="S66" s="12"/>
      <c r="T66" s="12"/>
      <c r="U66" s="175"/>
    </row>
    <row r="67" spans="1:21" s="2" customFormat="1" ht="12.75" customHeight="1" x14ac:dyDescent="0.2">
      <c r="A67" s="12"/>
      <c r="B67" s="12"/>
      <c r="C67" s="12"/>
      <c r="D67" s="12"/>
      <c r="E67" s="12"/>
      <c r="F67" s="12"/>
      <c r="G67" s="12"/>
      <c r="H67" s="12"/>
      <c r="I67" s="12"/>
      <c r="J67" s="12"/>
      <c r="K67" s="12"/>
      <c r="L67" s="12"/>
      <c r="M67" s="12"/>
      <c r="N67" s="12"/>
      <c r="O67" s="12"/>
      <c r="P67" s="12"/>
      <c r="Q67" s="12"/>
      <c r="R67" s="12"/>
      <c r="S67" s="12"/>
      <c r="T67" s="12"/>
      <c r="U67" s="175"/>
    </row>
    <row r="68" spans="1:21" s="2" customFormat="1" ht="12.75" customHeight="1" x14ac:dyDescent="0.2">
      <c r="A68" s="12"/>
      <c r="B68" s="12"/>
      <c r="C68" s="12"/>
      <c r="D68" s="12"/>
      <c r="E68" s="12"/>
      <c r="F68" s="12"/>
      <c r="G68" s="12"/>
      <c r="H68" s="12"/>
      <c r="I68" s="12"/>
      <c r="J68" s="12"/>
      <c r="K68" s="12"/>
      <c r="L68" s="12"/>
      <c r="M68" s="12"/>
      <c r="N68" s="12"/>
      <c r="O68" s="12"/>
      <c r="P68" s="12"/>
      <c r="Q68" s="12"/>
      <c r="R68" s="12"/>
      <c r="S68" s="12"/>
      <c r="T68" s="12"/>
      <c r="U68" s="175"/>
    </row>
    <row r="69" spans="1:21" s="2" customFormat="1" ht="12.75" customHeight="1" x14ac:dyDescent="0.2">
      <c r="A69" s="12"/>
      <c r="B69" s="12"/>
      <c r="C69" s="12"/>
      <c r="D69" s="12"/>
      <c r="E69" s="12"/>
      <c r="F69" s="12"/>
      <c r="G69" s="12"/>
      <c r="H69" s="12"/>
      <c r="I69" s="12"/>
      <c r="J69" s="12"/>
      <c r="K69" s="12"/>
      <c r="L69" s="12"/>
      <c r="M69" s="12"/>
      <c r="N69" s="12"/>
      <c r="O69" s="12"/>
      <c r="P69" s="12"/>
      <c r="Q69" s="12"/>
      <c r="R69" s="12"/>
      <c r="S69" s="12"/>
      <c r="T69" s="12"/>
      <c r="U69" s="175"/>
    </row>
    <row r="70" spans="1:21" s="2" customFormat="1" ht="12.75" customHeight="1" x14ac:dyDescent="0.2">
      <c r="A70" s="12"/>
      <c r="B70" s="12"/>
      <c r="C70" s="12"/>
      <c r="D70" s="12"/>
      <c r="E70" s="12"/>
      <c r="F70" s="12"/>
      <c r="G70" s="12"/>
      <c r="H70" s="12"/>
      <c r="I70" s="12"/>
      <c r="J70" s="12"/>
      <c r="K70" s="12"/>
      <c r="L70" s="12"/>
      <c r="M70" s="12"/>
      <c r="N70" s="12"/>
      <c r="O70" s="12"/>
      <c r="P70" s="12"/>
      <c r="Q70" s="12"/>
      <c r="R70" s="12"/>
      <c r="S70" s="12"/>
      <c r="T70" s="12"/>
      <c r="U70" s="175"/>
    </row>
    <row r="71" spans="1:21" s="2" customFormat="1" ht="12.75" customHeight="1" x14ac:dyDescent="0.2">
      <c r="A71" s="12"/>
      <c r="B71" s="12"/>
      <c r="C71" s="12"/>
      <c r="D71" s="12"/>
      <c r="E71" s="12"/>
      <c r="F71" s="12"/>
      <c r="G71" s="12"/>
      <c r="H71" s="12"/>
      <c r="I71" s="12"/>
      <c r="J71" s="12"/>
      <c r="K71" s="12"/>
      <c r="L71" s="12"/>
      <c r="M71" s="12"/>
      <c r="N71" s="12"/>
      <c r="O71" s="12"/>
      <c r="P71" s="12"/>
      <c r="Q71" s="12"/>
      <c r="R71" s="12"/>
      <c r="S71" s="12"/>
      <c r="T71" s="12"/>
      <c r="U71" s="175"/>
    </row>
    <row r="72" spans="1:21" s="2" customFormat="1" ht="12.75" customHeight="1" x14ac:dyDescent="0.2">
      <c r="A72" s="12"/>
      <c r="B72" s="12"/>
      <c r="C72" s="12"/>
      <c r="D72" s="12"/>
      <c r="E72" s="12"/>
      <c r="F72" s="12"/>
      <c r="G72" s="12"/>
      <c r="H72" s="12"/>
      <c r="I72" s="12"/>
      <c r="J72" s="12"/>
      <c r="K72" s="12"/>
      <c r="L72" s="12"/>
      <c r="M72" s="12"/>
      <c r="N72" s="12"/>
      <c r="O72" s="12"/>
      <c r="P72" s="12"/>
      <c r="Q72" s="12"/>
      <c r="R72" s="12"/>
      <c r="S72" s="12"/>
      <c r="T72" s="12"/>
      <c r="U72" s="175"/>
    </row>
    <row r="73" spans="1:21" s="2" customFormat="1" ht="12.75" customHeight="1" x14ac:dyDescent="0.2">
      <c r="A73" s="12"/>
      <c r="B73" s="12"/>
      <c r="C73" s="12"/>
      <c r="D73" s="12"/>
      <c r="E73" s="12"/>
      <c r="F73" s="12"/>
      <c r="G73" s="12"/>
      <c r="H73" s="12"/>
      <c r="I73" s="12"/>
      <c r="J73" s="12"/>
      <c r="K73" s="12"/>
      <c r="L73" s="12"/>
      <c r="M73" s="12"/>
      <c r="N73" s="12"/>
      <c r="O73" s="12"/>
      <c r="P73" s="12"/>
      <c r="Q73" s="12"/>
      <c r="R73" s="12"/>
      <c r="S73" s="12"/>
      <c r="T73" s="12"/>
      <c r="U73" s="175"/>
    </row>
    <row r="74" spans="1:21" s="2" customFormat="1" ht="12.75" customHeight="1" x14ac:dyDescent="0.2">
      <c r="A74" s="12"/>
      <c r="B74" s="12"/>
      <c r="C74" s="12"/>
      <c r="D74" s="12"/>
      <c r="E74" s="12"/>
      <c r="F74" s="12"/>
      <c r="G74" s="12"/>
      <c r="H74" s="12"/>
      <c r="I74" s="12"/>
      <c r="J74" s="12"/>
      <c r="K74" s="12"/>
      <c r="L74" s="12"/>
      <c r="M74" s="12"/>
      <c r="N74" s="12"/>
      <c r="O74" s="12"/>
      <c r="P74" s="12"/>
      <c r="Q74" s="12"/>
      <c r="R74" s="12"/>
      <c r="S74" s="12"/>
      <c r="T74" s="12"/>
      <c r="U74" s="175"/>
    </row>
    <row r="75" spans="1:21" s="2" customFormat="1" ht="12.75" customHeight="1" x14ac:dyDescent="0.2">
      <c r="A75" s="12"/>
      <c r="B75" s="12"/>
      <c r="C75" s="12"/>
      <c r="D75" s="12"/>
      <c r="E75" s="12"/>
      <c r="F75" s="12"/>
      <c r="G75" s="12"/>
      <c r="H75" s="12"/>
      <c r="I75" s="12"/>
      <c r="J75" s="12"/>
      <c r="K75" s="12"/>
      <c r="L75" s="12"/>
      <c r="M75" s="12"/>
      <c r="N75" s="12"/>
      <c r="O75" s="12"/>
      <c r="P75" s="12"/>
      <c r="Q75" s="12"/>
      <c r="R75" s="12"/>
      <c r="S75" s="12"/>
      <c r="T75" s="12"/>
      <c r="U75" s="175"/>
    </row>
    <row r="76" spans="1:21" s="2" customFormat="1" ht="12.75" customHeight="1" x14ac:dyDescent="0.2">
      <c r="A76" s="12"/>
      <c r="B76" s="12"/>
      <c r="C76" s="12"/>
      <c r="D76" s="12"/>
      <c r="E76" s="12"/>
      <c r="F76" s="12"/>
      <c r="G76" s="12"/>
      <c r="H76" s="12"/>
      <c r="I76" s="12"/>
      <c r="J76" s="12"/>
      <c r="K76" s="12"/>
      <c r="L76" s="12"/>
      <c r="M76" s="12"/>
      <c r="N76" s="12"/>
      <c r="O76" s="12"/>
      <c r="P76" s="12"/>
      <c r="Q76" s="12"/>
      <c r="R76" s="12"/>
      <c r="S76" s="12"/>
      <c r="T76" s="12"/>
      <c r="U76" s="175"/>
    </row>
    <row r="77" spans="1:21" s="2" customFormat="1" ht="12.75" customHeight="1" x14ac:dyDescent="0.2">
      <c r="A77" s="12"/>
      <c r="B77" s="12"/>
      <c r="C77" s="12"/>
      <c r="D77" s="12"/>
      <c r="E77" s="12"/>
      <c r="F77" s="12"/>
      <c r="G77" s="12"/>
      <c r="H77" s="12"/>
      <c r="I77" s="12"/>
      <c r="J77" s="12"/>
      <c r="K77" s="12"/>
      <c r="L77" s="12"/>
      <c r="M77" s="12"/>
      <c r="N77" s="12"/>
      <c r="O77" s="12"/>
      <c r="P77" s="12"/>
      <c r="Q77" s="12"/>
      <c r="R77" s="12"/>
      <c r="S77" s="12"/>
      <c r="T77" s="12"/>
      <c r="U77" s="175"/>
    </row>
    <row r="78" spans="1:21" s="2" customFormat="1" ht="12.75" customHeight="1" x14ac:dyDescent="0.2">
      <c r="A78" s="12"/>
      <c r="B78" s="12"/>
      <c r="C78" s="12"/>
      <c r="D78" s="12"/>
      <c r="E78" s="12"/>
      <c r="F78" s="12"/>
      <c r="G78" s="12"/>
      <c r="H78" s="12"/>
      <c r="I78" s="12"/>
      <c r="J78" s="12"/>
      <c r="K78" s="12"/>
      <c r="L78" s="12"/>
      <c r="M78" s="12"/>
      <c r="N78" s="12"/>
      <c r="O78" s="12"/>
      <c r="P78" s="12"/>
      <c r="Q78" s="12"/>
      <c r="R78" s="12"/>
      <c r="S78" s="12"/>
      <c r="T78" s="12"/>
      <c r="U78" s="175"/>
    </row>
    <row r="79" spans="1:21" s="2" customFormat="1" ht="12.75" customHeight="1" x14ac:dyDescent="0.2">
      <c r="A79" s="12"/>
      <c r="B79" s="12"/>
      <c r="C79" s="12"/>
      <c r="D79" s="12"/>
      <c r="E79" s="12"/>
      <c r="F79" s="12"/>
      <c r="G79" s="12"/>
      <c r="H79" s="12"/>
      <c r="I79" s="12"/>
      <c r="J79" s="12"/>
      <c r="K79" s="12"/>
      <c r="L79" s="12"/>
      <c r="M79" s="12"/>
      <c r="N79" s="12"/>
      <c r="O79" s="12"/>
      <c r="P79" s="12"/>
      <c r="Q79" s="12"/>
      <c r="R79" s="12"/>
      <c r="S79" s="12"/>
      <c r="T79" s="12"/>
      <c r="U79" s="175"/>
    </row>
    <row r="80" spans="1:21" s="2" customFormat="1" ht="12.75" customHeight="1" x14ac:dyDescent="0.2">
      <c r="A80" s="12"/>
      <c r="B80" s="12"/>
      <c r="C80" s="12"/>
      <c r="D80" s="12"/>
      <c r="E80" s="12"/>
      <c r="F80" s="12"/>
      <c r="G80" s="12"/>
      <c r="H80" s="12"/>
      <c r="I80" s="12"/>
      <c r="J80" s="12"/>
      <c r="K80" s="12"/>
      <c r="L80" s="12"/>
      <c r="M80" s="12"/>
      <c r="N80" s="12"/>
      <c r="O80" s="12"/>
      <c r="P80" s="12"/>
      <c r="Q80" s="12"/>
      <c r="R80" s="12"/>
      <c r="S80" s="12"/>
      <c r="T80" s="12"/>
      <c r="U80" s="175"/>
    </row>
    <row r="81" spans="1:21" s="2" customFormat="1" ht="12.75" customHeight="1" x14ac:dyDescent="0.2">
      <c r="A81" s="12"/>
      <c r="B81" s="12"/>
      <c r="C81" s="12"/>
      <c r="D81" s="12"/>
      <c r="E81" s="12"/>
      <c r="F81" s="12"/>
      <c r="G81" s="12"/>
      <c r="H81" s="12"/>
      <c r="I81" s="12"/>
      <c r="J81" s="12"/>
      <c r="K81" s="12"/>
      <c r="L81" s="12"/>
      <c r="M81" s="12"/>
      <c r="N81" s="12"/>
      <c r="O81" s="12"/>
      <c r="P81" s="12"/>
      <c r="Q81" s="12"/>
      <c r="R81" s="12"/>
      <c r="S81" s="12"/>
      <c r="T81" s="12"/>
      <c r="U81" s="175"/>
    </row>
    <row r="82" spans="1:21" s="2" customFormat="1" ht="12.75" customHeight="1" x14ac:dyDescent="0.2">
      <c r="A82" s="12"/>
      <c r="B82" s="12"/>
      <c r="C82" s="12"/>
      <c r="D82" s="12"/>
      <c r="E82" s="12"/>
      <c r="F82" s="12"/>
      <c r="G82" s="12"/>
      <c r="H82" s="12"/>
      <c r="I82" s="12"/>
      <c r="J82" s="12"/>
      <c r="K82" s="12"/>
      <c r="L82" s="12"/>
      <c r="M82" s="12"/>
      <c r="N82" s="12"/>
      <c r="O82" s="12"/>
      <c r="P82" s="12"/>
      <c r="Q82" s="12"/>
      <c r="R82" s="12"/>
      <c r="S82" s="12"/>
      <c r="T82" s="12"/>
      <c r="U82" s="175"/>
    </row>
    <row r="83" spans="1:21" s="2" customFormat="1" ht="12.75" customHeight="1" x14ac:dyDescent="0.2">
      <c r="A83" s="12"/>
      <c r="B83" s="12"/>
      <c r="C83" s="12"/>
      <c r="D83" s="12"/>
      <c r="E83" s="12"/>
      <c r="F83" s="12"/>
      <c r="G83" s="12"/>
      <c r="H83" s="12"/>
      <c r="I83" s="12"/>
      <c r="J83" s="12"/>
      <c r="K83" s="12"/>
      <c r="L83" s="12"/>
      <c r="M83" s="12"/>
      <c r="N83" s="12"/>
      <c r="O83" s="12"/>
      <c r="P83" s="12"/>
      <c r="Q83" s="12"/>
      <c r="R83" s="12"/>
      <c r="S83" s="12"/>
      <c r="T83" s="12"/>
      <c r="U83" s="175"/>
    </row>
    <row r="84" spans="1:21" s="2" customFormat="1" ht="12.75" customHeight="1" x14ac:dyDescent="0.2">
      <c r="A84" s="12"/>
      <c r="B84" s="12"/>
      <c r="C84" s="12"/>
      <c r="D84" s="12"/>
      <c r="E84" s="12"/>
      <c r="F84" s="12"/>
      <c r="G84" s="12"/>
      <c r="H84" s="12"/>
      <c r="I84" s="12"/>
      <c r="J84" s="12"/>
      <c r="K84" s="12"/>
      <c r="L84" s="12"/>
      <c r="M84" s="12"/>
      <c r="N84" s="12"/>
      <c r="O84" s="12"/>
      <c r="P84" s="12"/>
      <c r="Q84" s="12"/>
      <c r="R84" s="12"/>
      <c r="S84" s="12"/>
      <c r="T84" s="12"/>
      <c r="U84" s="175"/>
    </row>
    <row r="85" spans="1:21" s="2" customFormat="1" ht="12.75" customHeight="1" x14ac:dyDescent="0.2">
      <c r="A85" s="12"/>
      <c r="B85" s="12"/>
      <c r="C85" s="12"/>
      <c r="D85" s="12"/>
      <c r="E85" s="12"/>
      <c r="F85" s="12"/>
      <c r="G85" s="12"/>
      <c r="H85" s="12"/>
      <c r="I85" s="12"/>
      <c r="J85" s="12"/>
      <c r="K85" s="12"/>
      <c r="L85" s="12"/>
      <c r="M85" s="12"/>
      <c r="N85" s="12"/>
      <c r="O85" s="12"/>
      <c r="P85" s="12"/>
      <c r="Q85" s="12"/>
      <c r="R85" s="12"/>
      <c r="S85" s="12"/>
      <c r="T85" s="12"/>
      <c r="U85" s="175"/>
    </row>
    <row r="86" spans="1:21" s="2" customFormat="1" ht="12.75" customHeight="1" x14ac:dyDescent="0.2">
      <c r="A86" s="12"/>
      <c r="B86" s="12"/>
      <c r="C86" s="12"/>
      <c r="D86" s="12"/>
      <c r="E86" s="12"/>
      <c r="F86" s="12"/>
      <c r="G86" s="12"/>
      <c r="H86" s="12"/>
      <c r="I86" s="12"/>
      <c r="J86" s="12"/>
      <c r="K86" s="12"/>
      <c r="L86" s="12"/>
      <c r="M86" s="12"/>
      <c r="N86" s="12"/>
      <c r="O86" s="12"/>
      <c r="P86" s="12"/>
      <c r="Q86" s="12"/>
      <c r="R86" s="12"/>
      <c r="S86" s="12"/>
      <c r="T86" s="12"/>
      <c r="U86" s="175"/>
    </row>
    <row r="87" spans="1:21" s="2" customFormat="1" ht="12.75" customHeight="1" x14ac:dyDescent="0.2">
      <c r="A87" s="12"/>
      <c r="B87" s="12"/>
      <c r="C87" s="12"/>
      <c r="D87" s="12"/>
      <c r="E87" s="12"/>
      <c r="F87" s="12"/>
      <c r="G87" s="12"/>
      <c r="H87" s="12"/>
      <c r="I87" s="12"/>
      <c r="J87" s="12"/>
      <c r="K87" s="12"/>
      <c r="L87" s="12"/>
      <c r="M87" s="12"/>
      <c r="N87" s="12"/>
      <c r="O87" s="12"/>
      <c r="P87" s="12"/>
      <c r="Q87" s="12"/>
      <c r="R87" s="12"/>
      <c r="S87" s="12"/>
      <c r="T87" s="12"/>
      <c r="U87" s="175"/>
    </row>
    <row r="88" spans="1:21"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75"/>
    </row>
    <row r="89" spans="1:21"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75"/>
    </row>
    <row r="90" spans="1:21"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75"/>
    </row>
    <row r="91" spans="1:21"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75"/>
    </row>
    <row r="92" spans="1:21"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75"/>
    </row>
    <row r="93" spans="1:21"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75"/>
    </row>
    <row r="94" spans="1:21"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75"/>
    </row>
    <row r="95" spans="1:21"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75"/>
    </row>
    <row r="96" spans="1:21"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75"/>
    </row>
    <row r="97" spans="1:2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75"/>
    </row>
    <row r="98" spans="1:2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75"/>
    </row>
    <row r="99" spans="1:2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75"/>
    </row>
    <row r="100" spans="1:2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75"/>
    </row>
    <row r="101" spans="1:2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75"/>
    </row>
    <row r="102" spans="1:2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75"/>
    </row>
    <row r="103" spans="1:2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75"/>
    </row>
    <row r="104" spans="1:2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75"/>
    </row>
    <row r="105" spans="1:2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75"/>
    </row>
    <row r="106" spans="1:2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75"/>
    </row>
    <row r="107" spans="1:2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75"/>
    </row>
    <row r="108" spans="1:2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75"/>
    </row>
    <row r="109" spans="1:2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75"/>
    </row>
    <row r="110" spans="1:2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75"/>
    </row>
    <row r="111" spans="1:2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75"/>
    </row>
    <row r="112" spans="1:2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75"/>
    </row>
    <row r="113" spans="1:2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75"/>
    </row>
    <row r="114" spans="1:2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75"/>
    </row>
    <row r="115" spans="1:2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75"/>
    </row>
    <row r="116" spans="1:2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75"/>
    </row>
    <row r="117" spans="1:2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75"/>
    </row>
    <row r="118" spans="1:2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75"/>
    </row>
    <row r="119" spans="1:2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75"/>
    </row>
    <row r="120" spans="1:2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75"/>
    </row>
    <row r="121" spans="1:2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75"/>
    </row>
    <row r="122" spans="1:2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75"/>
    </row>
    <row r="123" spans="1:2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75"/>
    </row>
    <row r="124" spans="1:2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75"/>
    </row>
    <row r="125" spans="1:2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75"/>
    </row>
    <row r="126" spans="1:2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75"/>
    </row>
    <row r="127" spans="1:2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75"/>
    </row>
    <row r="128" spans="1:2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75"/>
    </row>
    <row r="129" spans="1:21"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75"/>
    </row>
    <row r="130" spans="1:21"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75"/>
    </row>
    <row r="131" spans="1:21"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75"/>
    </row>
    <row r="132" spans="1:21"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75"/>
    </row>
    <row r="133" spans="1:21"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75"/>
    </row>
    <row r="134" spans="1:21"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75"/>
    </row>
    <row r="135" spans="1:21"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75"/>
    </row>
    <row r="136" spans="1:21"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75"/>
    </row>
    <row r="137" spans="1:21"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75"/>
    </row>
    <row r="138" spans="1:21"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75"/>
    </row>
    <row r="139" spans="1:21"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75"/>
    </row>
    <row r="140" spans="1:21"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75"/>
    </row>
    <row r="141" spans="1:21"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75"/>
    </row>
    <row r="142" spans="1:21"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75"/>
    </row>
    <row r="143" spans="1:21"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75"/>
    </row>
    <row r="144" spans="1:21"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75"/>
    </row>
    <row r="145" spans="1:21"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75"/>
    </row>
    <row r="146" spans="1:21"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75"/>
    </row>
    <row r="147" spans="1:21"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75"/>
    </row>
    <row r="148" spans="1:21"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75"/>
    </row>
    <row r="149" spans="1:21"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75"/>
    </row>
    <row r="150" spans="1:21"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75"/>
    </row>
    <row r="151" spans="1:21"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75"/>
    </row>
    <row r="152" spans="1:21"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75"/>
    </row>
    <row r="153" spans="1:21"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75"/>
    </row>
    <row r="154" spans="1:21"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75"/>
    </row>
    <row r="155" spans="1:21"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75"/>
    </row>
    <row r="156" spans="1:21"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75"/>
    </row>
    <row r="157" spans="1:21"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75"/>
    </row>
    <row r="158" spans="1:21"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75"/>
    </row>
    <row r="159" spans="1:21"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75"/>
    </row>
    <row r="160" spans="1:21"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75"/>
    </row>
    <row r="161" spans="1:21"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75"/>
    </row>
    <row r="162" spans="1:21"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75"/>
    </row>
    <row r="163" spans="1:21"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75"/>
    </row>
    <row r="164" spans="1:21"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75"/>
    </row>
    <row r="165" spans="1:21"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75"/>
    </row>
    <row r="166" spans="1:21"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75"/>
    </row>
    <row r="167" spans="1:21"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75"/>
    </row>
    <row r="168" spans="1:21"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75"/>
    </row>
    <row r="169" spans="1:21"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75"/>
    </row>
    <row r="170" spans="1:21"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75"/>
    </row>
    <row r="171" spans="1:21"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75"/>
    </row>
    <row r="172" spans="1:21"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75"/>
    </row>
    <row r="173" spans="1:21"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75"/>
    </row>
    <row r="174" spans="1:21"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75"/>
    </row>
    <row r="175" spans="1:21"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75"/>
    </row>
    <row r="176" spans="1:21"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75"/>
    </row>
    <row r="177" spans="1:21"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75"/>
    </row>
    <row r="178" spans="1:21"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75"/>
    </row>
    <row r="179" spans="1:21"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75"/>
    </row>
    <row r="180" spans="1:21"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75"/>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92"/>
  <sheetViews>
    <sheetView topLeftCell="A10" workbookViewId="0">
      <selection activeCell="G46" sqref="G46"/>
    </sheetView>
  </sheetViews>
  <sheetFormatPr defaultColWidth="14.42578125" defaultRowHeight="15.75" customHeight="1" x14ac:dyDescent="0.2"/>
  <cols>
    <col min="1" max="1" width="17.42578125" style="181" customWidth="1"/>
    <col min="2" max="11" width="17.140625" style="181" customWidth="1"/>
    <col min="12" max="12" width="17.140625" style="192" customWidth="1"/>
    <col min="13" max="25" width="17.140625" style="181" customWidth="1"/>
    <col min="26" max="76" width="14.42578125" style="32"/>
    <col min="77" max="16384" width="14.42578125" style="181"/>
  </cols>
  <sheetData>
    <row r="1" spans="1:26" s="181" customFormat="1" ht="63" customHeight="1" x14ac:dyDescent="0.2">
      <c r="A1" s="176"/>
      <c r="B1" s="177" t="s">
        <v>123</v>
      </c>
      <c r="C1" s="177" t="s">
        <v>439</v>
      </c>
      <c r="D1" s="177" t="s">
        <v>440</v>
      </c>
      <c r="E1" s="177" t="s">
        <v>441</v>
      </c>
      <c r="F1" s="177" t="s">
        <v>442</v>
      </c>
      <c r="G1" s="177" t="s">
        <v>443</v>
      </c>
      <c r="H1" s="177" t="s">
        <v>445</v>
      </c>
      <c r="I1" s="177" t="s">
        <v>444</v>
      </c>
      <c r="J1" s="177" t="s">
        <v>446</v>
      </c>
      <c r="K1" s="177" t="s">
        <v>447</v>
      </c>
      <c r="L1" s="191" t="s">
        <v>453</v>
      </c>
      <c r="M1" s="177" t="s">
        <v>430</v>
      </c>
      <c r="N1" s="177" t="s">
        <v>431</v>
      </c>
      <c r="O1" s="177" t="s">
        <v>432</v>
      </c>
      <c r="P1" s="179" t="s">
        <v>434</v>
      </c>
      <c r="Q1" s="179" t="s">
        <v>433</v>
      </c>
      <c r="R1" s="180" t="s">
        <v>452</v>
      </c>
      <c r="S1" s="179" t="s">
        <v>435</v>
      </c>
      <c r="T1" s="179" t="s">
        <v>436</v>
      </c>
      <c r="U1" s="179" t="s">
        <v>437</v>
      </c>
      <c r="V1" s="179" t="s">
        <v>438</v>
      </c>
      <c r="W1" s="179" t="s">
        <v>124</v>
      </c>
      <c r="X1" s="179" t="s">
        <v>419</v>
      </c>
      <c r="Y1" s="180" t="s">
        <v>451</v>
      </c>
    </row>
    <row r="2" spans="1:26" s="181" customFormat="1" ht="11.25" customHeight="1" x14ac:dyDescent="0.2">
      <c r="A2" s="182"/>
      <c r="B2" s="182"/>
      <c r="C2" s="135"/>
      <c r="D2" s="135"/>
      <c r="E2" s="135"/>
      <c r="F2" s="135"/>
      <c r="G2" s="135"/>
      <c r="H2" s="135"/>
      <c r="I2" s="135"/>
      <c r="J2" s="135"/>
      <c r="K2" s="135"/>
      <c r="L2" s="192"/>
      <c r="M2" s="135"/>
      <c r="R2" s="135"/>
      <c r="S2" s="183"/>
      <c r="T2" s="183"/>
      <c r="U2" s="183"/>
      <c r="V2" s="183"/>
      <c r="W2" s="183"/>
      <c r="X2" s="135"/>
    </row>
    <row r="3" spans="1:26" s="185" customFormat="1" ht="11.25" customHeight="1" x14ac:dyDescent="0.15">
      <c r="A3" s="184" t="s">
        <v>348</v>
      </c>
      <c r="B3" s="190" t="s">
        <v>675</v>
      </c>
      <c r="C3" s="190" t="s">
        <v>675</v>
      </c>
      <c r="D3" s="190" t="s">
        <v>675</v>
      </c>
      <c r="E3" s="190" t="s">
        <v>675</v>
      </c>
      <c r="F3" s="190" t="s">
        <v>675</v>
      </c>
      <c r="G3" s="190" t="s">
        <v>675</v>
      </c>
      <c r="H3" s="190" t="s">
        <v>675</v>
      </c>
      <c r="I3" s="190" t="s">
        <v>675</v>
      </c>
      <c r="J3" s="190" t="s">
        <v>675</v>
      </c>
      <c r="K3" s="190" t="s">
        <v>675</v>
      </c>
      <c r="L3" s="190" t="s">
        <v>675</v>
      </c>
      <c r="M3" s="190" t="s">
        <v>675</v>
      </c>
      <c r="N3" s="190" t="s">
        <v>675</v>
      </c>
      <c r="O3" s="190" t="s">
        <v>675</v>
      </c>
      <c r="P3" s="190" t="s">
        <v>675</v>
      </c>
      <c r="Q3" s="190" t="s">
        <v>675</v>
      </c>
      <c r="R3" s="190" t="s">
        <v>675</v>
      </c>
      <c r="S3" s="190" t="s">
        <v>675</v>
      </c>
      <c r="T3" s="190" t="s">
        <v>675</v>
      </c>
      <c r="U3" s="190" t="s">
        <v>675</v>
      </c>
      <c r="V3" s="190" t="s">
        <v>675</v>
      </c>
      <c r="W3" s="190" t="s">
        <v>675</v>
      </c>
      <c r="X3" s="190" t="s">
        <v>675</v>
      </c>
      <c r="Y3" s="190" t="s">
        <v>675</v>
      </c>
      <c r="Z3" s="190"/>
    </row>
    <row r="4" spans="1:26" s="185" customFormat="1" ht="11.25" customHeight="1" x14ac:dyDescent="0.15">
      <c r="A4" s="184" t="s">
        <v>347</v>
      </c>
      <c r="B4" s="190" t="s">
        <v>675</v>
      </c>
      <c r="C4" s="190" t="s">
        <v>675</v>
      </c>
      <c r="D4" s="190" t="s">
        <v>675</v>
      </c>
      <c r="E4" s="190" t="s">
        <v>675</v>
      </c>
      <c r="F4" s="190" t="s">
        <v>675</v>
      </c>
      <c r="G4" s="190" t="s">
        <v>675</v>
      </c>
      <c r="H4" s="190" t="s">
        <v>675</v>
      </c>
      <c r="I4" s="190" t="s">
        <v>675</v>
      </c>
      <c r="J4" s="190" t="s">
        <v>675</v>
      </c>
      <c r="K4" s="190" t="s">
        <v>675</v>
      </c>
      <c r="L4" s="190" t="s">
        <v>675</v>
      </c>
      <c r="M4" s="190" t="s">
        <v>675</v>
      </c>
      <c r="N4" s="190" t="s">
        <v>675</v>
      </c>
      <c r="O4" s="190" t="s">
        <v>675</v>
      </c>
      <c r="P4" s="190" t="s">
        <v>675</v>
      </c>
      <c r="Q4" s="190" t="s">
        <v>675</v>
      </c>
      <c r="R4" s="190" t="s">
        <v>675</v>
      </c>
      <c r="S4" s="190" t="s">
        <v>675</v>
      </c>
      <c r="T4" s="190" t="s">
        <v>675</v>
      </c>
      <c r="U4" s="190" t="s">
        <v>675</v>
      </c>
      <c r="V4" s="190" t="s">
        <v>675</v>
      </c>
      <c r="W4" s="190" t="s">
        <v>675</v>
      </c>
      <c r="X4" s="190" t="s">
        <v>675</v>
      </c>
      <c r="Y4" s="190" t="s">
        <v>675</v>
      </c>
      <c r="Z4" s="190"/>
    </row>
    <row r="5" spans="1:26" s="185" customFormat="1" ht="11.25" customHeight="1" x14ac:dyDescent="0.15">
      <c r="A5" s="135" t="s">
        <v>154</v>
      </c>
      <c r="B5" s="135">
        <v>14000</v>
      </c>
      <c r="C5" s="135">
        <v>315</v>
      </c>
      <c r="D5" s="135">
        <v>98</v>
      </c>
      <c r="E5" s="135">
        <v>200</v>
      </c>
      <c r="F5" s="135">
        <v>7</v>
      </c>
      <c r="G5" s="135">
        <v>2</v>
      </c>
      <c r="H5" s="135">
        <v>32</v>
      </c>
      <c r="I5" s="135">
        <v>80</v>
      </c>
      <c r="J5" s="135">
        <v>32</v>
      </c>
      <c r="K5" s="135">
        <v>361000</v>
      </c>
      <c r="L5" s="193"/>
      <c r="M5" s="135">
        <v>13000</v>
      </c>
      <c r="N5" s="185">
        <v>13000</v>
      </c>
      <c r="O5" s="135">
        <v>0</v>
      </c>
      <c r="P5" s="135">
        <v>15000</v>
      </c>
      <c r="Q5" s="185">
        <v>95000</v>
      </c>
      <c r="R5" s="135"/>
      <c r="S5" s="210">
        <v>1.9</v>
      </c>
      <c r="T5" s="210">
        <v>2.2999999999999998</v>
      </c>
      <c r="U5" s="210">
        <v>1.6</v>
      </c>
      <c r="V5" s="210">
        <v>5.8</v>
      </c>
      <c r="W5" s="211">
        <v>125</v>
      </c>
      <c r="X5" s="212">
        <v>0</v>
      </c>
      <c r="Y5" s="185" t="s">
        <v>450</v>
      </c>
      <c r="Z5" s="135"/>
    </row>
    <row r="6" spans="1:26" s="185" customFormat="1" ht="11.25" customHeight="1" x14ac:dyDescent="0.15">
      <c r="A6" s="135" t="s">
        <v>155</v>
      </c>
      <c r="B6" s="135">
        <v>37650</v>
      </c>
      <c r="C6" s="135">
        <v>375</v>
      </c>
      <c r="D6" s="135">
        <v>0</v>
      </c>
      <c r="E6" s="135">
        <v>88</v>
      </c>
      <c r="F6" s="135">
        <v>30</v>
      </c>
      <c r="G6" s="135">
        <v>0</v>
      </c>
      <c r="H6" s="135">
        <v>90</v>
      </c>
      <c r="I6" s="135">
        <v>31600</v>
      </c>
      <c r="J6" s="135">
        <v>80</v>
      </c>
      <c r="K6" s="135">
        <v>400000</v>
      </c>
      <c r="L6" s="193"/>
      <c r="M6" s="135">
        <v>150</v>
      </c>
      <c r="N6" s="185">
        <v>60970</v>
      </c>
      <c r="O6" s="135">
        <v>20000</v>
      </c>
      <c r="P6" s="135">
        <v>500000</v>
      </c>
      <c r="Q6" s="185">
        <v>730701.42999999993</v>
      </c>
      <c r="R6" s="135"/>
      <c r="S6" s="190" t="s">
        <v>675</v>
      </c>
      <c r="T6" s="190" t="s">
        <v>675</v>
      </c>
      <c r="U6" s="183">
        <v>6.6668450000000004</v>
      </c>
      <c r="V6" s="183">
        <v>14.951604</v>
      </c>
      <c r="W6" s="213">
        <v>130</v>
      </c>
      <c r="X6" s="186">
        <v>-1.538461538461533E-2</v>
      </c>
      <c r="Z6" s="135"/>
    </row>
    <row r="7" spans="1:26" s="185" customFormat="1" ht="11.25" customHeight="1" x14ac:dyDescent="0.15">
      <c r="A7" s="135" t="s">
        <v>131</v>
      </c>
      <c r="B7" s="135">
        <v>4686</v>
      </c>
      <c r="C7" s="187">
        <v>955</v>
      </c>
      <c r="D7" s="187">
        <v>551</v>
      </c>
      <c r="E7" s="187">
        <v>1025</v>
      </c>
      <c r="F7" s="187">
        <v>193</v>
      </c>
      <c r="G7" s="187">
        <v>77</v>
      </c>
      <c r="H7" s="187">
        <v>90</v>
      </c>
      <c r="I7" s="187">
        <v>30000</v>
      </c>
      <c r="J7" s="187">
        <v>9</v>
      </c>
      <c r="K7" s="187">
        <v>45000</v>
      </c>
      <c r="L7" s="193" t="s">
        <v>448</v>
      </c>
      <c r="M7" s="200">
        <v>6793</v>
      </c>
      <c r="N7" s="200">
        <v>6793</v>
      </c>
      <c r="O7" s="200">
        <v>36073</v>
      </c>
      <c r="P7" s="200">
        <v>483181</v>
      </c>
      <c r="Q7" s="200">
        <v>521208</v>
      </c>
      <c r="R7" s="135" t="s">
        <v>449</v>
      </c>
      <c r="S7" s="183">
        <v>9.5026820000000001</v>
      </c>
      <c r="T7" s="183">
        <v>2.0504310000000001</v>
      </c>
      <c r="U7" s="183">
        <v>1.8383910000000001</v>
      </c>
      <c r="V7" s="183">
        <v>13.606773</v>
      </c>
      <c r="W7" s="213">
        <v>120</v>
      </c>
      <c r="X7" s="190" t="s">
        <v>675</v>
      </c>
      <c r="Y7" s="185" t="s">
        <v>450</v>
      </c>
      <c r="Z7" s="135"/>
    </row>
    <row r="8" spans="1:26" s="185" customFormat="1" ht="11.25" customHeight="1" x14ac:dyDescent="0.15">
      <c r="A8" s="135" t="s">
        <v>132</v>
      </c>
      <c r="B8" s="135">
        <v>23000</v>
      </c>
      <c r="C8" s="187">
        <v>1865</v>
      </c>
      <c r="D8" s="187">
        <v>140</v>
      </c>
      <c r="E8" s="187">
        <v>894</v>
      </c>
      <c r="F8" s="187">
        <v>89</v>
      </c>
      <c r="G8" s="187">
        <v>36</v>
      </c>
      <c r="H8" s="187">
        <v>206</v>
      </c>
      <c r="I8" s="187">
        <v>212200</v>
      </c>
      <c r="J8" s="187">
        <v>167</v>
      </c>
      <c r="K8" s="187">
        <v>7253642</v>
      </c>
      <c r="L8" s="193" t="s">
        <v>448</v>
      </c>
      <c r="M8" s="135">
        <v>11131</v>
      </c>
      <c r="N8" s="185">
        <v>225145</v>
      </c>
      <c r="O8" s="135">
        <v>1832</v>
      </c>
      <c r="P8" s="135">
        <v>618717</v>
      </c>
      <c r="Q8" s="185">
        <v>13583754</v>
      </c>
      <c r="R8" s="135"/>
      <c r="S8" s="210">
        <v>19.378346000000001</v>
      </c>
      <c r="T8" s="210">
        <v>14.465839000000001</v>
      </c>
      <c r="U8" s="210">
        <v>24.050360000000001</v>
      </c>
      <c r="V8" s="210">
        <v>59.301143000000003</v>
      </c>
      <c r="W8" s="211">
        <v>89.8</v>
      </c>
      <c r="X8" s="212">
        <v>0.3919821826280625</v>
      </c>
      <c r="Y8" s="185" t="s">
        <v>450</v>
      </c>
      <c r="Z8" s="135"/>
    </row>
    <row r="9" spans="1:26" s="185" customFormat="1" ht="11.25" customHeight="1" x14ac:dyDescent="0.15">
      <c r="A9" s="135" t="s">
        <v>133</v>
      </c>
      <c r="B9" s="135">
        <v>10870</v>
      </c>
      <c r="C9" s="135">
        <v>1196</v>
      </c>
      <c r="D9" s="135">
        <v>0</v>
      </c>
      <c r="E9" s="135">
        <v>844</v>
      </c>
      <c r="F9" s="135">
        <v>2</v>
      </c>
      <c r="G9" s="135">
        <v>15</v>
      </c>
      <c r="H9" s="135">
        <v>97</v>
      </c>
      <c r="I9" s="135">
        <v>150000</v>
      </c>
      <c r="J9" s="135">
        <v>89</v>
      </c>
      <c r="K9" s="135">
        <v>432000</v>
      </c>
      <c r="L9" s="193"/>
      <c r="M9" s="135">
        <v>233300</v>
      </c>
      <c r="N9" s="185">
        <v>233300</v>
      </c>
      <c r="O9" s="135">
        <v>0</v>
      </c>
      <c r="P9" s="135">
        <v>97000</v>
      </c>
      <c r="Q9" s="185">
        <v>1481400</v>
      </c>
      <c r="R9" s="135"/>
      <c r="S9" s="183">
        <v>25.72</v>
      </c>
      <c r="T9" s="183">
        <v>0</v>
      </c>
      <c r="U9" s="183">
        <v>17.91</v>
      </c>
      <c r="V9" s="183">
        <v>49.734000000000002</v>
      </c>
      <c r="W9" s="213">
        <v>72</v>
      </c>
      <c r="X9" s="186">
        <v>4.1666666666666741E-2</v>
      </c>
      <c r="Z9" s="135"/>
    </row>
    <row r="10" spans="1:26" s="185" customFormat="1" ht="11.25" customHeight="1" x14ac:dyDescent="0.15">
      <c r="A10" s="135" t="s">
        <v>134</v>
      </c>
      <c r="B10" s="135">
        <v>13472</v>
      </c>
      <c r="C10" s="187">
        <v>285</v>
      </c>
      <c r="D10" s="187">
        <v>44</v>
      </c>
      <c r="E10" s="187">
        <v>383</v>
      </c>
      <c r="F10" s="187">
        <v>11</v>
      </c>
      <c r="G10" s="187">
        <v>5</v>
      </c>
      <c r="H10" s="187">
        <v>19</v>
      </c>
      <c r="I10" s="187">
        <v>46700</v>
      </c>
      <c r="J10" s="187">
        <v>14</v>
      </c>
      <c r="K10" s="187">
        <v>280000</v>
      </c>
      <c r="L10" s="193" t="s">
        <v>448</v>
      </c>
      <c r="M10" s="135">
        <v>87500</v>
      </c>
      <c r="N10" s="185">
        <v>87500</v>
      </c>
      <c r="O10" s="135">
        <v>2600</v>
      </c>
      <c r="P10" s="135">
        <v>625000</v>
      </c>
      <c r="Q10" s="185">
        <v>625000</v>
      </c>
      <c r="R10" s="135"/>
      <c r="S10" s="183">
        <v>2.3719999999999999</v>
      </c>
      <c r="T10" s="183">
        <v>0.73199999999999998</v>
      </c>
      <c r="U10" s="183">
        <v>5.2320000000000002</v>
      </c>
      <c r="V10" s="183">
        <v>13.891999999999999</v>
      </c>
      <c r="W10" s="213">
        <v>58.63</v>
      </c>
      <c r="X10" s="186">
        <v>8.1869350162033117E-2</v>
      </c>
      <c r="Z10" s="135"/>
    </row>
    <row r="11" spans="1:26" s="185" customFormat="1" ht="11.25" customHeight="1" x14ac:dyDescent="0.15">
      <c r="A11" s="184" t="s">
        <v>349</v>
      </c>
      <c r="B11" s="190" t="s">
        <v>675</v>
      </c>
      <c r="C11" s="190" t="s">
        <v>675</v>
      </c>
      <c r="D11" s="190" t="s">
        <v>675</v>
      </c>
      <c r="E11" s="190" t="s">
        <v>675</v>
      </c>
      <c r="F11" s="190" t="s">
        <v>675</v>
      </c>
      <c r="G11" s="190" t="s">
        <v>675</v>
      </c>
      <c r="H11" s="190" t="s">
        <v>675</v>
      </c>
      <c r="I11" s="190" t="s">
        <v>675</v>
      </c>
      <c r="J11" s="190" t="s">
        <v>675</v>
      </c>
      <c r="K11" s="190" t="s">
        <v>675</v>
      </c>
      <c r="L11" s="190" t="s">
        <v>675</v>
      </c>
      <c r="M11" s="190" t="s">
        <v>675</v>
      </c>
      <c r="N11" s="190" t="s">
        <v>675</v>
      </c>
      <c r="O11" s="190" t="s">
        <v>675</v>
      </c>
      <c r="P11" s="190" t="s">
        <v>675</v>
      </c>
      <c r="Q11" s="190" t="s">
        <v>675</v>
      </c>
      <c r="R11" s="190" t="s">
        <v>675</v>
      </c>
      <c r="S11" s="190" t="s">
        <v>675</v>
      </c>
      <c r="T11" s="190" t="s">
        <v>675</v>
      </c>
      <c r="U11" s="190" t="s">
        <v>675</v>
      </c>
      <c r="V11" s="190" t="s">
        <v>675</v>
      </c>
      <c r="W11" s="190" t="s">
        <v>675</v>
      </c>
      <c r="X11" s="190" t="s">
        <v>675</v>
      </c>
      <c r="Y11" s="190" t="s">
        <v>675</v>
      </c>
      <c r="Z11" s="190"/>
    </row>
    <row r="12" spans="1:26" s="185" customFormat="1" ht="11.25" customHeight="1" x14ac:dyDescent="0.15">
      <c r="A12" s="184" t="s">
        <v>350</v>
      </c>
      <c r="B12" s="190" t="s">
        <v>675</v>
      </c>
      <c r="C12" s="190" t="s">
        <v>675</v>
      </c>
      <c r="D12" s="190" t="s">
        <v>675</v>
      </c>
      <c r="E12" s="190" t="s">
        <v>675</v>
      </c>
      <c r="F12" s="190" t="s">
        <v>675</v>
      </c>
      <c r="G12" s="190" t="s">
        <v>675</v>
      </c>
      <c r="H12" s="190" t="s">
        <v>675</v>
      </c>
      <c r="I12" s="190" t="s">
        <v>675</v>
      </c>
      <c r="J12" s="190" t="s">
        <v>675</v>
      </c>
      <c r="K12" s="190" t="s">
        <v>675</v>
      </c>
      <c r="L12" s="190" t="s">
        <v>675</v>
      </c>
      <c r="M12" s="190" t="s">
        <v>675</v>
      </c>
      <c r="N12" s="190" t="s">
        <v>675</v>
      </c>
      <c r="O12" s="190" t="s">
        <v>675</v>
      </c>
      <c r="P12" s="190" t="s">
        <v>675</v>
      </c>
      <c r="Q12" s="190" t="s">
        <v>675</v>
      </c>
      <c r="R12" s="190" t="s">
        <v>675</v>
      </c>
      <c r="S12" s="190" t="s">
        <v>675</v>
      </c>
      <c r="T12" s="190" t="s">
        <v>675</v>
      </c>
      <c r="U12" s="190" t="s">
        <v>675</v>
      </c>
      <c r="V12" s="190" t="s">
        <v>675</v>
      </c>
      <c r="W12" s="190" t="s">
        <v>675</v>
      </c>
      <c r="X12" s="190" t="s">
        <v>675</v>
      </c>
      <c r="Y12" s="190" t="s">
        <v>675</v>
      </c>
      <c r="Z12" s="190"/>
    </row>
    <row r="13" spans="1:26" s="185" customFormat="1" ht="11.25" customHeight="1" x14ac:dyDescent="0.15">
      <c r="A13" s="184" t="s">
        <v>351</v>
      </c>
      <c r="B13" s="190" t="s">
        <v>675</v>
      </c>
      <c r="C13" s="190" t="s">
        <v>675</v>
      </c>
      <c r="D13" s="190" t="s">
        <v>675</v>
      </c>
      <c r="E13" s="190" t="s">
        <v>675</v>
      </c>
      <c r="F13" s="190" t="s">
        <v>675</v>
      </c>
      <c r="G13" s="190" t="s">
        <v>675</v>
      </c>
      <c r="H13" s="190" t="s">
        <v>675</v>
      </c>
      <c r="I13" s="190" t="s">
        <v>675</v>
      </c>
      <c r="J13" s="190" t="s">
        <v>675</v>
      </c>
      <c r="K13" s="190" t="s">
        <v>675</v>
      </c>
      <c r="L13" s="190" t="s">
        <v>675</v>
      </c>
      <c r="M13" s="190" t="s">
        <v>675</v>
      </c>
      <c r="N13" s="190" t="s">
        <v>675</v>
      </c>
      <c r="O13" s="190" t="s">
        <v>675</v>
      </c>
      <c r="P13" s="190" t="s">
        <v>675</v>
      </c>
      <c r="Q13" s="190" t="s">
        <v>675</v>
      </c>
      <c r="R13" s="190" t="s">
        <v>675</v>
      </c>
      <c r="S13" s="190" t="s">
        <v>675</v>
      </c>
      <c r="T13" s="190" t="s">
        <v>675</v>
      </c>
      <c r="U13" s="190" t="s">
        <v>675</v>
      </c>
      <c r="V13" s="190" t="s">
        <v>675</v>
      </c>
      <c r="W13" s="190" t="s">
        <v>675</v>
      </c>
      <c r="X13" s="190" t="s">
        <v>675</v>
      </c>
      <c r="Y13" s="190" t="s">
        <v>675</v>
      </c>
      <c r="Z13" s="190"/>
    </row>
    <row r="14" spans="1:26" s="185" customFormat="1" ht="11.25" customHeight="1" x14ac:dyDescent="0.15">
      <c r="A14" s="184" t="s">
        <v>352</v>
      </c>
      <c r="B14" s="190" t="s">
        <v>675</v>
      </c>
      <c r="C14" s="190" t="s">
        <v>675</v>
      </c>
      <c r="D14" s="190" t="s">
        <v>675</v>
      </c>
      <c r="E14" s="190" t="s">
        <v>675</v>
      </c>
      <c r="F14" s="190" t="s">
        <v>675</v>
      </c>
      <c r="G14" s="190" t="s">
        <v>675</v>
      </c>
      <c r="H14" s="190" t="s">
        <v>675</v>
      </c>
      <c r="I14" s="190" t="s">
        <v>675</v>
      </c>
      <c r="J14" s="190" t="s">
        <v>675</v>
      </c>
      <c r="K14" s="190" t="s">
        <v>675</v>
      </c>
      <c r="L14" s="190" t="s">
        <v>675</v>
      </c>
      <c r="M14" s="190" t="s">
        <v>675</v>
      </c>
      <c r="N14" s="190" t="s">
        <v>675</v>
      </c>
      <c r="O14" s="190" t="s">
        <v>675</v>
      </c>
      <c r="P14" s="190" t="s">
        <v>675</v>
      </c>
      <c r="Q14" s="190" t="s">
        <v>675</v>
      </c>
      <c r="R14" s="190" t="s">
        <v>675</v>
      </c>
      <c r="S14" s="190" t="s">
        <v>675</v>
      </c>
      <c r="T14" s="190" t="s">
        <v>675</v>
      </c>
      <c r="U14" s="190" t="s">
        <v>675</v>
      </c>
      <c r="V14" s="190" t="s">
        <v>675</v>
      </c>
      <c r="W14" s="190" t="s">
        <v>675</v>
      </c>
      <c r="X14" s="190" t="s">
        <v>675</v>
      </c>
      <c r="Y14" s="190" t="s">
        <v>675</v>
      </c>
      <c r="Z14" s="190"/>
    </row>
    <row r="15" spans="1:26" s="185" customFormat="1" ht="11.25" customHeight="1" x14ac:dyDescent="0.15">
      <c r="A15" s="184" t="s">
        <v>353</v>
      </c>
      <c r="B15" s="190" t="s">
        <v>675</v>
      </c>
      <c r="C15" s="190" t="s">
        <v>675</v>
      </c>
      <c r="D15" s="190" t="s">
        <v>675</v>
      </c>
      <c r="E15" s="190" t="s">
        <v>675</v>
      </c>
      <c r="F15" s="190" t="s">
        <v>675</v>
      </c>
      <c r="G15" s="190" t="s">
        <v>675</v>
      </c>
      <c r="H15" s="190" t="s">
        <v>675</v>
      </c>
      <c r="I15" s="190" t="s">
        <v>675</v>
      </c>
      <c r="J15" s="190" t="s">
        <v>675</v>
      </c>
      <c r="K15" s="190" t="s">
        <v>675</v>
      </c>
      <c r="L15" s="190" t="s">
        <v>675</v>
      </c>
      <c r="M15" s="190" t="s">
        <v>675</v>
      </c>
      <c r="N15" s="190" t="s">
        <v>675</v>
      </c>
      <c r="O15" s="190" t="s">
        <v>675</v>
      </c>
      <c r="P15" s="190" t="s">
        <v>675</v>
      </c>
      <c r="Q15" s="190" t="s">
        <v>675</v>
      </c>
      <c r="R15" s="190" t="s">
        <v>675</v>
      </c>
      <c r="S15" s="190" t="s">
        <v>675</v>
      </c>
      <c r="T15" s="190" t="s">
        <v>675</v>
      </c>
      <c r="U15" s="190" t="s">
        <v>675</v>
      </c>
      <c r="V15" s="190" t="s">
        <v>675</v>
      </c>
      <c r="W15" s="190" t="s">
        <v>675</v>
      </c>
      <c r="X15" s="190" t="s">
        <v>675</v>
      </c>
      <c r="Y15" s="190" t="s">
        <v>675</v>
      </c>
      <c r="Z15" s="190"/>
    </row>
    <row r="16" spans="1:26" s="185" customFormat="1" ht="11.25" customHeight="1" x14ac:dyDescent="0.15">
      <c r="A16" s="135" t="s">
        <v>135</v>
      </c>
      <c r="B16" s="135">
        <v>43780</v>
      </c>
      <c r="C16" s="135">
        <v>1574</v>
      </c>
      <c r="D16" s="135">
        <v>2092</v>
      </c>
      <c r="E16" s="135">
        <v>1863</v>
      </c>
      <c r="F16" s="135">
        <v>91</v>
      </c>
      <c r="G16" s="135">
        <v>4</v>
      </c>
      <c r="H16" s="135">
        <v>192</v>
      </c>
      <c r="I16" s="135">
        <v>485750</v>
      </c>
      <c r="J16" s="135">
        <v>220</v>
      </c>
      <c r="K16" s="135">
        <v>440000</v>
      </c>
      <c r="L16" s="193"/>
      <c r="M16" s="135">
        <v>461000</v>
      </c>
      <c r="N16" s="185">
        <v>538500</v>
      </c>
      <c r="O16" s="135">
        <v>0</v>
      </c>
      <c r="P16" s="135">
        <v>1540000</v>
      </c>
      <c r="Q16" s="185">
        <v>2503000</v>
      </c>
      <c r="R16" s="135"/>
      <c r="S16" s="183">
        <v>26.8</v>
      </c>
      <c r="T16" s="183">
        <v>19.3</v>
      </c>
      <c r="U16" s="183">
        <v>25.6</v>
      </c>
      <c r="V16" s="183">
        <v>71.7</v>
      </c>
      <c r="W16" s="213">
        <v>67</v>
      </c>
      <c r="X16" s="186">
        <v>-2.9850746268656692E-2</v>
      </c>
      <c r="Z16" s="135"/>
    </row>
    <row r="17" spans="1:26" s="185" customFormat="1" ht="11.25" customHeight="1" x14ac:dyDescent="0.15">
      <c r="A17" s="135" t="s">
        <v>156</v>
      </c>
      <c r="B17" s="135">
        <v>29203</v>
      </c>
      <c r="C17" s="187">
        <v>1200</v>
      </c>
      <c r="D17" s="187">
        <v>145</v>
      </c>
      <c r="E17" s="187">
        <v>1100</v>
      </c>
      <c r="F17" s="187">
        <v>0</v>
      </c>
      <c r="G17" s="187">
        <v>0</v>
      </c>
      <c r="H17" s="187">
        <v>120</v>
      </c>
      <c r="I17" s="187">
        <v>382000</v>
      </c>
      <c r="J17" s="187">
        <v>120</v>
      </c>
      <c r="K17" s="187">
        <v>1400000</v>
      </c>
      <c r="L17" s="193" t="s">
        <v>448</v>
      </c>
      <c r="M17" s="200">
        <v>278300</v>
      </c>
      <c r="N17" s="200">
        <v>278300</v>
      </c>
      <c r="O17" s="190" t="s">
        <v>675</v>
      </c>
      <c r="P17" s="200">
        <v>5070000</v>
      </c>
      <c r="Q17" s="200">
        <v>5196160</v>
      </c>
      <c r="R17" s="135" t="s">
        <v>449</v>
      </c>
      <c r="S17" s="190" t="s">
        <v>675</v>
      </c>
      <c r="T17" s="190" t="s">
        <v>675</v>
      </c>
      <c r="U17" s="190" t="s">
        <v>675</v>
      </c>
      <c r="V17" s="183">
        <v>40.299999999999997</v>
      </c>
      <c r="W17" s="213">
        <v>85</v>
      </c>
      <c r="X17" s="186">
        <v>0</v>
      </c>
      <c r="Z17" s="135"/>
    </row>
    <row r="18" spans="1:26" s="189" customFormat="1" ht="11.25" customHeight="1" x14ac:dyDescent="0.15">
      <c r="A18" s="135" t="s">
        <v>136</v>
      </c>
      <c r="B18" s="135">
        <v>24122</v>
      </c>
      <c r="C18" s="188">
        <v>1127</v>
      </c>
      <c r="D18" s="188">
        <v>477</v>
      </c>
      <c r="E18" s="135">
        <v>892</v>
      </c>
      <c r="F18" s="135">
        <v>53</v>
      </c>
      <c r="G18" s="135">
        <v>88</v>
      </c>
      <c r="H18" s="188">
        <v>109</v>
      </c>
      <c r="I18" s="188">
        <v>221850</v>
      </c>
      <c r="J18" s="188">
        <v>109</v>
      </c>
      <c r="K18" s="188">
        <v>2850000</v>
      </c>
      <c r="L18" s="194"/>
      <c r="M18" s="188">
        <v>122639</v>
      </c>
      <c r="N18" s="185">
        <v>124773</v>
      </c>
      <c r="O18" s="188">
        <v>19839</v>
      </c>
      <c r="P18" s="188">
        <v>18657545</v>
      </c>
      <c r="Q18" s="185">
        <v>18700143</v>
      </c>
      <c r="R18" s="188"/>
      <c r="S18" s="183">
        <v>9.7263669999999998</v>
      </c>
      <c r="T18" s="183">
        <v>5.9623929999999996</v>
      </c>
      <c r="U18" s="183">
        <v>9.5315359999999991</v>
      </c>
      <c r="V18" s="183">
        <v>25.220296000000001</v>
      </c>
      <c r="W18" s="213">
        <v>72.02</v>
      </c>
      <c r="X18" s="190" t="s">
        <v>675</v>
      </c>
      <c r="Z18" s="135"/>
    </row>
    <row r="19" spans="1:26" s="185" customFormat="1" ht="11.25" customHeight="1" x14ac:dyDescent="0.15">
      <c r="A19" s="135" t="s">
        <v>109</v>
      </c>
      <c r="B19" s="135">
        <v>25300</v>
      </c>
      <c r="C19" s="187">
        <v>1007</v>
      </c>
      <c r="D19" s="187">
        <v>257</v>
      </c>
      <c r="E19" s="187">
        <v>591</v>
      </c>
      <c r="F19" s="187">
        <v>114</v>
      </c>
      <c r="G19" s="187">
        <v>4</v>
      </c>
      <c r="H19" s="187">
        <v>326</v>
      </c>
      <c r="I19" s="187">
        <v>200000</v>
      </c>
      <c r="J19" s="187">
        <v>125</v>
      </c>
      <c r="K19" s="187">
        <v>2000000</v>
      </c>
      <c r="L19" s="193" t="s">
        <v>448</v>
      </c>
      <c r="M19" s="200">
        <v>85000</v>
      </c>
      <c r="N19" s="200">
        <v>85000</v>
      </c>
      <c r="O19" s="200">
        <v>45000</v>
      </c>
      <c r="P19" s="200">
        <v>4000000</v>
      </c>
      <c r="Q19" s="200">
        <v>4030000</v>
      </c>
      <c r="R19" s="135" t="s">
        <v>449</v>
      </c>
      <c r="S19" s="183">
        <v>6.7</v>
      </c>
      <c r="T19" s="183">
        <v>5.3</v>
      </c>
      <c r="U19" s="183">
        <v>4.2</v>
      </c>
      <c r="V19" s="183">
        <v>16</v>
      </c>
      <c r="W19" s="213">
        <v>49.93</v>
      </c>
      <c r="X19" s="186">
        <v>0</v>
      </c>
      <c r="Z19" s="135"/>
    </row>
    <row r="20" spans="1:26" s="185" customFormat="1" ht="11.25" customHeight="1" x14ac:dyDescent="0.15">
      <c r="A20" s="184" t="s">
        <v>354</v>
      </c>
      <c r="B20" s="190" t="s">
        <v>675</v>
      </c>
      <c r="C20" s="190" t="s">
        <v>675</v>
      </c>
      <c r="D20" s="190" t="s">
        <v>675</v>
      </c>
      <c r="E20" s="190" t="s">
        <v>675</v>
      </c>
      <c r="F20" s="190" t="s">
        <v>675</v>
      </c>
      <c r="G20" s="190" t="s">
        <v>675</v>
      </c>
      <c r="H20" s="190" t="s">
        <v>675</v>
      </c>
      <c r="I20" s="190" t="s">
        <v>675</v>
      </c>
      <c r="J20" s="190" t="s">
        <v>675</v>
      </c>
      <c r="K20" s="190" t="s">
        <v>675</v>
      </c>
      <c r="L20" s="190" t="s">
        <v>675</v>
      </c>
      <c r="M20" s="190" t="s">
        <v>675</v>
      </c>
      <c r="N20" s="190" t="s">
        <v>675</v>
      </c>
      <c r="O20" s="190" t="s">
        <v>675</v>
      </c>
      <c r="P20" s="190" t="s">
        <v>675</v>
      </c>
      <c r="Q20" s="190" t="s">
        <v>675</v>
      </c>
      <c r="R20" s="190" t="s">
        <v>675</v>
      </c>
      <c r="S20" s="190" t="s">
        <v>675</v>
      </c>
      <c r="T20" s="190" t="s">
        <v>675</v>
      </c>
      <c r="U20" s="190" t="s">
        <v>675</v>
      </c>
      <c r="V20" s="190" t="s">
        <v>675</v>
      </c>
      <c r="W20" s="213" t="s">
        <v>675</v>
      </c>
      <c r="X20" s="190" t="s">
        <v>675</v>
      </c>
      <c r="Y20" s="190" t="s">
        <v>675</v>
      </c>
      <c r="Z20" s="190"/>
    </row>
    <row r="21" spans="1:26" s="185" customFormat="1" ht="11.25" customHeight="1" x14ac:dyDescent="0.15">
      <c r="A21" s="135" t="s">
        <v>53</v>
      </c>
      <c r="B21" s="135">
        <v>39300</v>
      </c>
      <c r="C21" s="187">
        <v>1000</v>
      </c>
      <c r="D21" s="187">
        <v>0</v>
      </c>
      <c r="E21" s="187">
        <v>0</v>
      </c>
      <c r="F21" s="187">
        <v>48</v>
      </c>
      <c r="G21" s="187">
        <v>0</v>
      </c>
      <c r="H21" s="187">
        <v>37</v>
      </c>
      <c r="I21" s="187">
        <v>3500</v>
      </c>
      <c r="J21" s="187">
        <v>12</v>
      </c>
      <c r="K21" s="187">
        <v>59600</v>
      </c>
      <c r="L21" s="193" t="s">
        <v>448</v>
      </c>
      <c r="M21" s="135">
        <v>1162</v>
      </c>
      <c r="N21" s="185">
        <v>1162</v>
      </c>
      <c r="O21" s="135">
        <v>0</v>
      </c>
      <c r="P21" s="135">
        <v>26665</v>
      </c>
      <c r="Q21" s="185">
        <v>26665</v>
      </c>
      <c r="R21" s="135"/>
      <c r="S21" s="183">
        <v>1.8984639999999999</v>
      </c>
      <c r="T21" s="183">
        <v>0.73175800000000002</v>
      </c>
      <c r="U21" s="183">
        <v>0.26375700000000002</v>
      </c>
      <c r="V21" s="183">
        <v>2.8939789999999999</v>
      </c>
      <c r="W21" s="213">
        <v>202.4</v>
      </c>
      <c r="X21" s="190" t="s">
        <v>675</v>
      </c>
      <c r="Z21" s="135"/>
    </row>
    <row r="22" spans="1:26" s="185" customFormat="1" ht="11.25" customHeight="1" x14ac:dyDescent="0.15">
      <c r="A22" s="135" t="s">
        <v>137</v>
      </c>
      <c r="B22" s="135">
        <v>8300</v>
      </c>
      <c r="C22" s="135">
        <v>975</v>
      </c>
      <c r="D22" s="135">
        <v>2</v>
      </c>
      <c r="E22" s="135">
        <v>423</v>
      </c>
      <c r="F22" s="135">
        <v>22</v>
      </c>
      <c r="G22" s="135">
        <v>12</v>
      </c>
      <c r="H22" s="135">
        <v>100</v>
      </c>
      <c r="I22" s="135">
        <v>85000</v>
      </c>
      <c r="J22" s="135">
        <v>100</v>
      </c>
      <c r="K22" s="135">
        <v>825000</v>
      </c>
      <c r="L22" s="193"/>
      <c r="M22" s="135">
        <v>132373</v>
      </c>
      <c r="N22" s="185">
        <v>132373</v>
      </c>
      <c r="O22" s="135">
        <v>25000</v>
      </c>
      <c r="P22" s="135">
        <v>650000</v>
      </c>
      <c r="Q22" s="185">
        <v>1290000</v>
      </c>
      <c r="R22" s="135"/>
      <c r="S22" s="183">
        <v>9.23</v>
      </c>
      <c r="T22" s="183">
        <v>11.137</v>
      </c>
      <c r="U22" s="183">
        <v>9.4039999999999999</v>
      </c>
      <c r="V22" s="183">
        <v>31.465</v>
      </c>
      <c r="W22" s="213">
        <v>64.78</v>
      </c>
      <c r="X22" s="186">
        <v>3.9827107131830797E-2</v>
      </c>
      <c r="Z22" s="135"/>
    </row>
    <row r="23" spans="1:26" s="185" customFormat="1" ht="11.25" customHeight="1" x14ac:dyDescent="0.15">
      <c r="A23" s="184" t="s">
        <v>355</v>
      </c>
      <c r="B23" s="190" t="s">
        <v>675</v>
      </c>
      <c r="C23" s="190" t="s">
        <v>675</v>
      </c>
      <c r="D23" s="190" t="s">
        <v>675</v>
      </c>
      <c r="E23" s="190" t="s">
        <v>675</v>
      </c>
      <c r="F23" s="190" t="s">
        <v>675</v>
      </c>
      <c r="G23" s="190" t="s">
        <v>675</v>
      </c>
      <c r="H23" s="190" t="s">
        <v>675</v>
      </c>
      <c r="I23" s="190" t="s">
        <v>675</v>
      </c>
      <c r="J23" s="190" t="s">
        <v>675</v>
      </c>
      <c r="K23" s="190" t="s">
        <v>675</v>
      </c>
      <c r="L23" s="190" t="s">
        <v>675</v>
      </c>
      <c r="M23" s="190" t="s">
        <v>675</v>
      </c>
      <c r="N23" s="190" t="s">
        <v>675</v>
      </c>
      <c r="O23" s="190" t="s">
        <v>675</v>
      </c>
      <c r="P23" s="190" t="s">
        <v>675</v>
      </c>
      <c r="Q23" s="190" t="s">
        <v>675</v>
      </c>
      <c r="R23" s="190" t="s">
        <v>675</v>
      </c>
      <c r="S23" s="190" t="s">
        <v>675</v>
      </c>
      <c r="T23" s="190" t="s">
        <v>675</v>
      </c>
      <c r="U23" s="190" t="s">
        <v>675</v>
      </c>
      <c r="V23" s="190" t="s">
        <v>675</v>
      </c>
      <c r="W23" s="190" t="s">
        <v>675</v>
      </c>
      <c r="X23" s="190" t="s">
        <v>675</v>
      </c>
      <c r="Y23" s="190" t="s">
        <v>675</v>
      </c>
      <c r="Z23" s="190"/>
    </row>
    <row r="24" spans="1:26" s="185" customFormat="1" ht="11.25" customHeight="1" x14ac:dyDescent="0.15">
      <c r="A24" s="135" t="s">
        <v>138</v>
      </c>
      <c r="B24" s="135">
        <v>21000</v>
      </c>
      <c r="C24" s="187">
        <v>725</v>
      </c>
      <c r="D24" s="187">
        <v>0</v>
      </c>
      <c r="E24" s="187">
        <v>3750</v>
      </c>
      <c r="F24" s="187">
        <v>16</v>
      </c>
      <c r="G24" s="187">
        <v>40</v>
      </c>
      <c r="H24" s="187">
        <v>140</v>
      </c>
      <c r="I24" s="187">
        <v>375000</v>
      </c>
      <c r="J24" s="187">
        <v>140</v>
      </c>
      <c r="K24" s="187">
        <v>500000</v>
      </c>
      <c r="L24" s="193" t="s">
        <v>448</v>
      </c>
      <c r="M24" s="200">
        <v>613747</v>
      </c>
      <c r="N24" s="200">
        <v>613747</v>
      </c>
      <c r="O24" s="200">
        <v>5000</v>
      </c>
      <c r="P24" s="200">
        <v>0</v>
      </c>
      <c r="Q24" s="200">
        <v>1982413</v>
      </c>
      <c r="R24" s="135" t="s">
        <v>449</v>
      </c>
      <c r="S24" s="210">
        <v>16.538198000000001</v>
      </c>
      <c r="T24" s="210">
        <v>98.830053000000007</v>
      </c>
      <c r="U24" s="210" t="s">
        <v>675</v>
      </c>
      <c r="V24" s="210">
        <v>161.108115</v>
      </c>
      <c r="W24" s="211">
        <v>73</v>
      </c>
      <c r="X24" s="212">
        <v>2.7397260273972712E-2</v>
      </c>
      <c r="Y24" s="185" t="s">
        <v>450</v>
      </c>
      <c r="Z24" s="135"/>
    </row>
    <row r="25" spans="1:26" s="185" customFormat="1" ht="11.25" customHeight="1" x14ac:dyDescent="0.15">
      <c r="A25" s="135" t="s">
        <v>139</v>
      </c>
      <c r="B25" s="135">
        <v>30283</v>
      </c>
      <c r="C25" s="135">
        <v>376</v>
      </c>
      <c r="D25" s="135">
        <v>149</v>
      </c>
      <c r="E25" s="135">
        <v>316</v>
      </c>
      <c r="F25" s="135">
        <v>22</v>
      </c>
      <c r="G25" s="135">
        <v>8</v>
      </c>
      <c r="H25" s="190" t="s">
        <v>675</v>
      </c>
      <c r="I25" s="190" t="s">
        <v>675</v>
      </c>
      <c r="J25" s="190" t="s">
        <v>675</v>
      </c>
      <c r="K25" s="190" t="s">
        <v>675</v>
      </c>
      <c r="L25" s="193"/>
      <c r="M25" s="200">
        <v>476642</v>
      </c>
      <c r="N25" s="200">
        <v>476642</v>
      </c>
      <c r="O25" s="200">
        <v>90600</v>
      </c>
      <c r="P25" s="200">
        <v>1918000</v>
      </c>
      <c r="Q25" s="200">
        <v>2493000</v>
      </c>
      <c r="R25" s="135" t="s">
        <v>449</v>
      </c>
      <c r="S25" s="190" t="s">
        <v>675</v>
      </c>
      <c r="T25" s="190" t="s">
        <v>675</v>
      </c>
      <c r="U25" s="190" t="s">
        <v>675</v>
      </c>
      <c r="V25" s="183">
        <v>110</v>
      </c>
      <c r="W25" s="213">
        <v>65.81</v>
      </c>
      <c r="X25" s="186">
        <v>-7.8407536848503323E-2</v>
      </c>
      <c r="Z25" s="135"/>
    </row>
    <row r="26" spans="1:26" s="185" customFormat="1" ht="11.25" customHeight="1" x14ac:dyDescent="0.15">
      <c r="A26" s="135" t="s">
        <v>140</v>
      </c>
      <c r="B26" s="135">
        <v>30546</v>
      </c>
      <c r="C26" s="187">
        <v>1514</v>
      </c>
      <c r="D26" s="187">
        <v>327</v>
      </c>
      <c r="E26" s="187">
        <v>839</v>
      </c>
      <c r="F26" s="187">
        <v>0</v>
      </c>
      <c r="G26" s="187">
        <v>0</v>
      </c>
      <c r="H26" s="187">
        <v>145</v>
      </c>
      <c r="I26" s="190" t="s">
        <v>675</v>
      </c>
      <c r="J26" s="187">
        <v>100</v>
      </c>
      <c r="K26" s="190" t="s">
        <v>675</v>
      </c>
      <c r="L26" s="193" t="s">
        <v>448</v>
      </c>
      <c r="M26" s="135">
        <v>173888</v>
      </c>
      <c r="N26" s="185">
        <v>173888</v>
      </c>
      <c r="O26" s="135">
        <v>39800</v>
      </c>
      <c r="P26" s="135">
        <v>2158829</v>
      </c>
      <c r="Q26" s="185">
        <v>2506051</v>
      </c>
      <c r="R26" s="135"/>
      <c r="S26" s="183">
        <v>27.253340000000001</v>
      </c>
      <c r="T26" s="183">
        <v>36.923879999999997</v>
      </c>
      <c r="U26" s="183">
        <v>23.73678</v>
      </c>
      <c r="V26" s="183">
        <v>87.914000000000001</v>
      </c>
      <c r="W26" s="213">
        <v>74.36</v>
      </c>
      <c r="X26" s="186">
        <v>1.9230769230769384E-2</v>
      </c>
      <c r="Z26" s="135"/>
    </row>
    <row r="27" spans="1:26" s="185" customFormat="1" ht="11.25" customHeight="1" x14ac:dyDescent="0.15">
      <c r="A27" s="184" t="s">
        <v>356</v>
      </c>
      <c r="B27" s="190" t="s">
        <v>675</v>
      </c>
      <c r="C27" s="190" t="s">
        <v>675</v>
      </c>
      <c r="D27" s="190" t="s">
        <v>675</v>
      </c>
      <c r="E27" s="190" t="s">
        <v>675</v>
      </c>
      <c r="F27" s="190" t="s">
        <v>675</v>
      </c>
      <c r="G27" s="190" t="s">
        <v>675</v>
      </c>
      <c r="H27" s="190" t="s">
        <v>675</v>
      </c>
      <c r="I27" s="190" t="s">
        <v>675</v>
      </c>
      <c r="J27" s="190" t="s">
        <v>675</v>
      </c>
      <c r="K27" s="190" t="s">
        <v>675</v>
      </c>
      <c r="L27" s="190" t="s">
        <v>675</v>
      </c>
      <c r="M27" s="190" t="s">
        <v>675</v>
      </c>
      <c r="N27" s="190" t="s">
        <v>675</v>
      </c>
      <c r="O27" s="190" t="s">
        <v>675</v>
      </c>
      <c r="P27" s="190" t="s">
        <v>675</v>
      </c>
      <c r="Q27" s="190" t="s">
        <v>675</v>
      </c>
      <c r="R27" s="190" t="s">
        <v>675</v>
      </c>
      <c r="S27" s="190" t="s">
        <v>675</v>
      </c>
      <c r="T27" s="190" t="s">
        <v>675</v>
      </c>
      <c r="U27" s="190" t="s">
        <v>675</v>
      </c>
      <c r="V27" s="190" t="s">
        <v>675</v>
      </c>
      <c r="W27" s="213" t="s">
        <v>675</v>
      </c>
      <c r="X27" s="190" t="s">
        <v>675</v>
      </c>
      <c r="Y27" s="190" t="s">
        <v>675</v>
      </c>
      <c r="Z27" s="190"/>
    </row>
    <row r="28" spans="1:26" s="185" customFormat="1" ht="11.25" customHeight="1" x14ac:dyDescent="0.15">
      <c r="A28" s="135" t="s">
        <v>141</v>
      </c>
      <c r="B28" s="135">
        <v>77000</v>
      </c>
      <c r="C28" s="135">
        <v>3000</v>
      </c>
      <c r="D28" s="135">
        <v>500</v>
      </c>
      <c r="E28" s="135">
        <v>1617</v>
      </c>
      <c r="F28" s="135">
        <v>111</v>
      </c>
      <c r="G28" s="135">
        <v>3</v>
      </c>
      <c r="H28" s="135">
        <v>180</v>
      </c>
      <c r="I28" s="135">
        <v>265000</v>
      </c>
      <c r="J28" s="135">
        <v>173</v>
      </c>
      <c r="K28" s="135">
        <v>2800000</v>
      </c>
      <c r="L28" s="193"/>
      <c r="M28" s="135">
        <v>120000</v>
      </c>
      <c r="N28" s="185">
        <v>120700</v>
      </c>
      <c r="O28" s="135">
        <v>74000</v>
      </c>
      <c r="P28" s="135">
        <v>3200000</v>
      </c>
      <c r="Q28" s="185">
        <v>3900000</v>
      </c>
      <c r="R28" s="135"/>
      <c r="S28" s="183">
        <v>21.8</v>
      </c>
      <c r="T28" s="183">
        <v>12.3</v>
      </c>
      <c r="U28" s="183">
        <v>15.9</v>
      </c>
      <c r="V28" s="183">
        <v>50</v>
      </c>
      <c r="W28" s="213">
        <v>80</v>
      </c>
      <c r="X28" s="186">
        <v>-8.7500000000000022E-2</v>
      </c>
      <c r="Z28" s="135"/>
    </row>
    <row r="29" spans="1:26" s="185" customFormat="1" ht="11.25" customHeight="1" x14ac:dyDescent="0.15">
      <c r="A29" s="135" t="s">
        <v>142</v>
      </c>
      <c r="B29" s="135">
        <v>25000</v>
      </c>
      <c r="C29" s="187">
        <v>562</v>
      </c>
      <c r="D29" s="187">
        <v>175</v>
      </c>
      <c r="E29" s="187">
        <v>565</v>
      </c>
      <c r="F29" s="187">
        <v>68</v>
      </c>
      <c r="G29" s="187">
        <v>37</v>
      </c>
      <c r="H29" s="187">
        <v>12</v>
      </c>
      <c r="I29" s="187">
        <v>3350</v>
      </c>
      <c r="J29" s="187">
        <v>175</v>
      </c>
      <c r="K29" s="187">
        <v>1750000</v>
      </c>
      <c r="L29" s="193" t="s">
        <v>448</v>
      </c>
      <c r="M29" s="200">
        <v>3216</v>
      </c>
      <c r="N29" s="200">
        <v>3216</v>
      </c>
      <c r="O29" s="200">
        <v>214443</v>
      </c>
      <c r="P29" s="200">
        <v>5333929</v>
      </c>
      <c r="Q29" s="200">
        <v>7511217</v>
      </c>
      <c r="R29" s="135" t="s">
        <v>449</v>
      </c>
      <c r="S29" s="210">
        <v>6.6753879999999999</v>
      </c>
      <c r="T29" s="210">
        <v>4.3183509999999998</v>
      </c>
      <c r="U29" s="210">
        <v>8.759423</v>
      </c>
      <c r="V29" s="210">
        <v>19.853164</v>
      </c>
      <c r="W29" s="211">
        <v>83</v>
      </c>
      <c r="X29" s="212">
        <v>0</v>
      </c>
      <c r="Y29" s="185" t="s">
        <v>450</v>
      </c>
      <c r="Z29" s="135"/>
    </row>
    <row r="30" spans="1:26" s="185" customFormat="1" ht="11.25" customHeight="1" x14ac:dyDescent="0.15">
      <c r="A30" s="135" t="s">
        <v>64</v>
      </c>
      <c r="B30" s="135">
        <v>24000</v>
      </c>
      <c r="C30" s="135">
        <v>839</v>
      </c>
      <c r="D30" s="135">
        <v>0</v>
      </c>
      <c r="E30" s="135">
        <v>698</v>
      </c>
      <c r="F30" s="135">
        <v>135</v>
      </c>
      <c r="G30" s="135">
        <v>26</v>
      </c>
      <c r="H30" s="135">
        <v>131</v>
      </c>
      <c r="I30" s="135">
        <v>162000</v>
      </c>
      <c r="J30" s="135">
        <v>130</v>
      </c>
      <c r="K30" s="135">
        <v>6650000</v>
      </c>
      <c r="L30" s="193"/>
      <c r="M30" s="200">
        <v>111000</v>
      </c>
      <c r="N30" s="200">
        <v>120022</v>
      </c>
      <c r="O30" s="200">
        <v>45000</v>
      </c>
      <c r="P30" s="200">
        <v>0</v>
      </c>
      <c r="Q30" s="200">
        <v>2397000</v>
      </c>
      <c r="R30" s="135" t="s">
        <v>449</v>
      </c>
      <c r="S30" s="183">
        <v>3.4</v>
      </c>
      <c r="T30" s="183">
        <v>7.9</v>
      </c>
      <c r="U30" s="183">
        <v>11</v>
      </c>
      <c r="V30" s="183">
        <v>22.3</v>
      </c>
      <c r="W30" s="213">
        <v>52</v>
      </c>
      <c r="X30" s="186">
        <v>0.1069230769230769</v>
      </c>
      <c r="Z30" s="135"/>
    </row>
    <row r="31" spans="1:26" s="185" customFormat="1" ht="11.25" customHeight="1" x14ac:dyDescent="0.15">
      <c r="A31" s="135" t="s">
        <v>157</v>
      </c>
      <c r="B31" s="135">
        <v>13706</v>
      </c>
      <c r="C31" s="135">
        <v>429</v>
      </c>
      <c r="D31" s="135">
        <v>37</v>
      </c>
      <c r="E31" s="135">
        <v>319</v>
      </c>
      <c r="F31" s="135">
        <v>50</v>
      </c>
      <c r="G31" s="135">
        <v>13</v>
      </c>
      <c r="H31" s="135">
        <v>8</v>
      </c>
      <c r="I31" s="135">
        <v>3000</v>
      </c>
      <c r="J31" s="135">
        <v>15</v>
      </c>
      <c r="K31" s="135">
        <v>568000</v>
      </c>
      <c r="L31" s="193"/>
      <c r="M31" s="200">
        <v>859</v>
      </c>
      <c r="N31" s="200">
        <v>859</v>
      </c>
      <c r="O31" s="200">
        <v>59111</v>
      </c>
      <c r="P31" s="200">
        <v>263246</v>
      </c>
      <c r="Q31" s="200">
        <v>290563</v>
      </c>
      <c r="R31" s="135" t="s">
        <v>449</v>
      </c>
      <c r="S31" s="183">
        <v>0.91348399999999996</v>
      </c>
      <c r="T31" s="183">
        <v>2.3515969999999999</v>
      </c>
      <c r="U31" s="183">
        <v>1.8095270000000001</v>
      </c>
      <c r="V31" s="183">
        <v>5.0746079999999996</v>
      </c>
      <c r="W31" s="213">
        <v>51.31</v>
      </c>
      <c r="X31" s="186">
        <v>-2.6505554472812332E-2</v>
      </c>
      <c r="Z31" s="135"/>
    </row>
    <row r="32" spans="1:26" s="185" customFormat="1" ht="11.25" customHeight="1" x14ac:dyDescent="0.15">
      <c r="A32" s="135" t="s">
        <v>336</v>
      </c>
      <c r="B32" s="135">
        <v>9366</v>
      </c>
      <c r="C32" s="135">
        <v>664</v>
      </c>
      <c r="D32" s="190" t="s">
        <v>675</v>
      </c>
      <c r="E32" s="135">
        <v>736</v>
      </c>
      <c r="F32" s="135">
        <v>23</v>
      </c>
      <c r="G32" s="135">
        <v>2</v>
      </c>
      <c r="H32" s="135">
        <v>107</v>
      </c>
      <c r="I32" s="135">
        <v>209630</v>
      </c>
      <c r="J32" s="135">
        <v>44</v>
      </c>
      <c r="K32" s="135">
        <v>232000</v>
      </c>
      <c r="L32" s="193"/>
      <c r="M32" s="200" t="s">
        <v>276</v>
      </c>
      <c r="N32" s="200">
        <v>201292.6</v>
      </c>
      <c r="O32" s="200">
        <v>75726.98</v>
      </c>
      <c r="P32" s="200" t="s">
        <v>276</v>
      </c>
      <c r="Q32" s="200">
        <v>292193</v>
      </c>
      <c r="R32" s="135" t="s">
        <v>449</v>
      </c>
      <c r="S32" s="183">
        <v>10.80504088</v>
      </c>
      <c r="T32" s="183">
        <v>5.9779999999999998</v>
      </c>
      <c r="U32" s="183">
        <v>12.123842779999999</v>
      </c>
      <c r="V32" s="183">
        <v>29.162864020000001</v>
      </c>
      <c r="W32" s="213">
        <v>57.16</v>
      </c>
      <c r="X32" s="186">
        <v>5.2484254723582868E-2</v>
      </c>
      <c r="Z32" s="135"/>
    </row>
    <row r="33" spans="1:26" s="185" customFormat="1" ht="11.25" customHeight="1" x14ac:dyDescent="0.15">
      <c r="A33" s="135" t="s">
        <v>158</v>
      </c>
      <c r="B33" s="135">
        <v>13295</v>
      </c>
      <c r="C33" s="135">
        <v>700</v>
      </c>
      <c r="D33" s="135">
        <v>150</v>
      </c>
      <c r="E33" s="135">
        <v>2342</v>
      </c>
      <c r="F33" s="135">
        <v>5</v>
      </c>
      <c r="G33" s="135">
        <v>3</v>
      </c>
      <c r="H33" s="135">
        <v>66</v>
      </c>
      <c r="I33" s="135">
        <v>228585</v>
      </c>
      <c r="J33" s="135">
        <v>66</v>
      </c>
      <c r="K33" s="135">
        <v>858810</v>
      </c>
      <c r="L33" s="193"/>
      <c r="M33" s="200">
        <v>470973</v>
      </c>
      <c r="N33" s="200">
        <v>470973</v>
      </c>
      <c r="O33" s="200">
        <v>2514</v>
      </c>
      <c r="P33" s="200">
        <v>938953</v>
      </c>
      <c r="Q33" s="200">
        <v>2105971</v>
      </c>
      <c r="R33" s="135" t="s">
        <v>449</v>
      </c>
      <c r="S33" s="190" t="s">
        <v>675</v>
      </c>
      <c r="T33" s="190" t="s">
        <v>675</v>
      </c>
      <c r="U33" s="183">
        <v>26.023572999999999</v>
      </c>
      <c r="V33" s="183">
        <v>127.928431</v>
      </c>
      <c r="W33" s="213">
        <v>62</v>
      </c>
      <c r="X33" s="186">
        <v>0.12903225806451624</v>
      </c>
      <c r="Z33" s="135"/>
    </row>
    <row r="34" spans="1:26" s="185" customFormat="1" ht="11.25" customHeight="1" x14ac:dyDescent="0.15">
      <c r="A34" s="184" t="s">
        <v>357</v>
      </c>
      <c r="B34" s="190" t="s">
        <v>675</v>
      </c>
      <c r="C34" s="190" t="s">
        <v>675</v>
      </c>
      <c r="D34" s="190" t="s">
        <v>675</v>
      </c>
      <c r="E34" s="190" t="s">
        <v>675</v>
      </c>
      <c r="F34" s="190" t="s">
        <v>675</v>
      </c>
      <c r="G34" s="190" t="s">
        <v>675</v>
      </c>
      <c r="H34" s="190" t="s">
        <v>675</v>
      </c>
      <c r="I34" s="190" t="s">
        <v>675</v>
      </c>
      <c r="J34" s="190" t="s">
        <v>675</v>
      </c>
      <c r="K34" s="190" t="s">
        <v>675</v>
      </c>
      <c r="L34" s="190" t="s">
        <v>675</v>
      </c>
      <c r="M34" s="190" t="s">
        <v>675</v>
      </c>
      <c r="N34" s="190" t="s">
        <v>675</v>
      </c>
      <c r="O34" s="190" t="s">
        <v>675</v>
      </c>
      <c r="P34" s="190" t="s">
        <v>675</v>
      </c>
      <c r="Q34" s="190" t="s">
        <v>675</v>
      </c>
      <c r="R34" s="190" t="s">
        <v>675</v>
      </c>
      <c r="S34" s="190" t="s">
        <v>675</v>
      </c>
      <c r="T34" s="190" t="s">
        <v>675</v>
      </c>
      <c r="U34" s="190" t="s">
        <v>675</v>
      </c>
      <c r="V34" s="190" t="s">
        <v>675</v>
      </c>
      <c r="W34" s="190" t="s">
        <v>675</v>
      </c>
      <c r="X34" s="190" t="s">
        <v>675</v>
      </c>
      <c r="Y34" s="190" t="s">
        <v>675</v>
      </c>
      <c r="Z34" s="190"/>
    </row>
    <row r="35" spans="1:26" s="185" customFormat="1" ht="11.25" customHeight="1" x14ac:dyDescent="0.15">
      <c r="A35" s="135" t="s">
        <v>100</v>
      </c>
      <c r="B35" s="135">
        <v>43546</v>
      </c>
      <c r="C35" s="187">
        <v>3385</v>
      </c>
      <c r="D35" s="187">
        <v>365</v>
      </c>
      <c r="E35" s="187">
        <v>1462</v>
      </c>
      <c r="F35" s="187">
        <v>37</v>
      </c>
      <c r="G35" s="187">
        <v>41</v>
      </c>
      <c r="H35" s="187">
        <v>257</v>
      </c>
      <c r="I35" s="187">
        <v>490180</v>
      </c>
      <c r="J35" s="187">
        <v>60</v>
      </c>
      <c r="K35" s="187">
        <v>1100000</v>
      </c>
      <c r="L35" s="193" t="s">
        <v>448</v>
      </c>
      <c r="M35" s="200">
        <v>1106185</v>
      </c>
      <c r="N35" s="200">
        <v>1106185</v>
      </c>
      <c r="O35" s="200">
        <v>16725</v>
      </c>
      <c r="P35" s="200">
        <v>1156515</v>
      </c>
      <c r="Q35" s="200">
        <v>1427690</v>
      </c>
      <c r="R35" s="135" t="s">
        <v>449</v>
      </c>
      <c r="S35" s="210">
        <v>169</v>
      </c>
      <c r="T35" s="210">
        <v>42</v>
      </c>
      <c r="U35" s="210">
        <v>57</v>
      </c>
      <c r="V35" s="210">
        <v>330</v>
      </c>
      <c r="W35" s="211">
        <v>57.87</v>
      </c>
      <c r="X35" s="212">
        <v>7.6378088819768486E-2</v>
      </c>
      <c r="Y35" s="185" t="s">
        <v>450</v>
      </c>
      <c r="Z35" s="135"/>
    </row>
    <row r="36" spans="1:26" s="185" customFormat="1" ht="11.25" customHeight="1" x14ac:dyDescent="0.15">
      <c r="A36" s="184" t="s">
        <v>358</v>
      </c>
      <c r="B36" s="190" t="s">
        <v>675</v>
      </c>
      <c r="C36" s="190" t="s">
        <v>675</v>
      </c>
      <c r="D36" s="190" t="s">
        <v>675</v>
      </c>
      <c r="E36" s="190" t="s">
        <v>675</v>
      </c>
      <c r="F36" s="190" t="s">
        <v>675</v>
      </c>
      <c r="G36" s="190" t="s">
        <v>675</v>
      </c>
      <c r="H36" s="190" t="s">
        <v>675</v>
      </c>
      <c r="I36" s="190" t="s">
        <v>675</v>
      </c>
      <c r="J36" s="190" t="s">
        <v>675</v>
      </c>
      <c r="K36" s="190" t="s">
        <v>675</v>
      </c>
      <c r="L36" s="190" t="s">
        <v>675</v>
      </c>
      <c r="M36" s="190" t="s">
        <v>675</v>
      </c>
      <c r="N36" s="190" t="s">
        <v>675</v>
      </c>
      <c r="O36" s="190" t="s">
        <v>675</v>
      </c>
      <c r="P36" s="190" t="s">
        <v>675</v>
      </c>
      <c r="Q36" s="190" t="s">
        <v>675</v>
      </c>
      <c r="R36" s="190" t="s">
        <v>675</v>
      </c>
      <c r="S36" s="190" t="s">
        <v>675</v>
      </c>
      <c r="T36" s="190" t="s">
        <v>675</v>
      </c>
      <c r="U36" s="190" t="s">
        <v>675</v>
      </c>
      <c r="V36" s="190" t="s">
        <v>675</v>
      </c>
      <c r="W36" s="190" t="s">
        <v>675</v>
      </c>
      <c r="X36" s="190" t="s">
        <v>675</v>
      </c>
      <c r="Y36" s="190" t="s">
        <v>675</v>
      </c>
      <c r="Z36" s="190"/>
    </row>
    <row r="37" spans="1:26" s="185" customFormat="1" ht="11.25" customHeight="1" x14ac:dyDescent="0.15">
      <c r="A37" s="135" t="s">
        <v>143</v>
      </c>
      <c r="B37" s="135">
        <v>17049</v>
      </c>
      <c r="C37" s="187">
        <v>371</v>
      </c>
      <c r="D37" s="187">
        <v>0</v>
      </c>
      <c r="E37" s="187">
        <v>361</v>
      </c>
      <c r="F37" s="187">
        <v>25</v>
      </c>
      <c r="G37" s="187">
        <v>63</v>
      </c>
      <c r="H37" s="187">
        <v>70</v>
      </c>
      <c r="I37" s="187">
        <v>91150</v>
      </c>
      <c r="J37" s="187">
        <v>84</v>
      </c>
      <c r="K37" s="187">
        <v>1435000</v>
      </c>
      <c r="L37" s="193" t="s">
        <v>448</v>
      </c>
      <c r="M37" s="200">
        <v>42256</v>
      </c>
      <c r="N37" s="200">
        <v>42256</v>
      </c>
      <c r="O37" s="200">
        <v>51549</v>
      </c>
      <c r="P37" s="200">
        <v>1818415</v>
      </c>
      <c r="Q37" s="200">
        <v>2293134</v>
      </c>
      <c r="R37" s="135" t="s">
        <v>449</v>
      </c>
      <c r="S37" s="210">
        <v>9.0009320000000006</v>
      </c>
      <c r="T37" s="210">
        <v>7.3161810000000003</v>
      </c>
      <c r="U37" s="210">
        <v>4.1953639999999996</v>
      </c>
      <c r="V37" s="210">
        <v>20.710725</v>
      </c>
      <c r="W37" s="211">
        <v>82</v>
      </c>
      <c r="X37" s="212">
        <v>-6.0975609756097615E-2</v>
      </c>
      <c r="Y37" s="185" t="s">
        <v>450</v>
      </c>
      <c r="Z37" s="135"/>
    </row>
    <row r="38" spans="1:26" s="185" customFormat="1" ht="11.25" customHeight="1" x14ac:dyDescent="0.15">
      <c r="A38" s="135" t="s">
        <v>116</v>
      </c>
      <c r="B38" s="135">
        <v>43337</v>
      </c>
      <c r="C38" s="135">
        <v>2668</v>
      </c>
      <c r="D38" s="135">
        <v>420</v>
      </c>
      <c r="E38" s="135">
        <v>1622</v>
      </c>
      <c r="F38" s="135">
        <v>57</v>
      </c>
      <c r="G38" s="135">
        <v>9</v>
      </c>
      <c r="H38" s="135">
        <v>233</v>
      </c>
      <c r="I38" s="135">
        <v>738098</v>
      </c>
      <c r="J38" s="135">
        <v>206</v>
      </c>
      <c r="K38" s="135">
        <v>2812000</v>
      </c>
      <c r="L38" s="193"/>
      <c r="M38" s="200">
        <v>949313</v>
      </c>
      <c r="N38" s="200">
        <v>949313</v>
      </c>
      <c r="O38" s="200">
        <v>16754</v>
      </c>
      <c r="P38" s="200">
        <v>8394084</v>
      </c>
      <c r="Q38" s="200">
        <v>11005628</v>
      </c>
      <c r="R38" s="135" t="s">
        <v>449</v>
      </c>
      <c r="S38" s="210">
        <v>21.412761</v>
      </c>
      <c r="T38" s="210">
        <v>36.161515000000001</v>
      </c>
      <c r="U38" s="210">
        <v>63.272939000000001</v>
      </c>
      <c r="V38" s="210">
        <v>120.84721500000001</v>
      </c>
      <c r="W38" s="211">
        <v>76.28</v>
      </c>
      <c r="X38" s="212">
        <v>-0.18615626638699534</v>
      </c>
      <c r="Y38" s="185" t="s">
        <v>450</v>
      </c>
      <c r="Z38" s="135"/>
    </row>
    <row r="39" spans="1:26" s="185" customFormat="1" ht="11.25" customHeight="1" x14ac:dyDescent="0.15">
      <c r="A39" s="184" t="s">
        <v>359</v>
      </c>
      <c r="B39" s="190" t="s">
        <v>675</v>
      </c>
      <c r="C39" s="190" t="s">
        <v>675</v>
      </c>
      <c r="D39" s="190" t="s">
        <v>675</v>
      </c>
      <c r="E39" s="190" t="s">
        <v>675</v>
      </c>
      <c r="F39" s="190" t="s">
        <v>675</v>
      </c>
      <c r="G39" s="190" t="s">
        <v>675</v>
      </c>
      <c r="H39" s="190" t="s">
        <v>675</v>
      </c>
      <c r="I39" s="190" t="s">
        <v>675</v>
      </c>
      <c r="J39" s="190" t="s">
        <v>675</v>
      </c>
      <c r="K39" s="190" t="s">
        <v>675</v>
      </c>
      <c r="L39" s="190" t="s">
        <v>675</v>
      </c>
      <c r="M39" s="190" t="s">
        <v>675</v>
      </c>
      <c r="N39" s="190" t="s">
        <v>675</v>
      </c>
      <c r="O39" s="190" t="s">
        <v>675</v>
      </c>
      <c r="P39" s="190" t="s">
        <v>675</v>
      </c>
      <c r="Q39" s="190" t="s">
        <v>675</v>
      </c>
      <c r="R39" s="190" t="s">
        <v>675</v>
      </c>
      <c r="S39" s="190" t="s">
        <v>675</v>
      </c>
      <c r="T39" s="190" t="s">
        <v>675</v>
      </c>
      <c r="U39" s="190" t="s">
        <v>675</v>
      </c>
      <c r="V39" s="190" t="s">
        <v>675</v>
      </c>
      <c r="W39" s="190" t="s">
        <v>675</v>
      </c>
      <c r="X39" s="190" t="s">
        <v>675</v>
      </c>
      <c r="Y39" s="190" t="s">
        <v>675</v>
      </c>
      <c r="Z39" s="190"/>
    </row>
    <row r="40" spans="1:26" s="185" customFormat="1" ht="11.25" customHeight="1" x14ac:dyDescent="0.15">
      <c r="A40" s="135" t="s">
        <v>144</v>
      </c>
      <c r="B40" s="135">
        <v>19090</v>
      </c>
      <c r="C40" s="135">
        <v>950</v>
      </c>
      <c r="D40" s="135">
        <v>46</v>
      </c>
      <c r="E40" s="135">
        <v>437</v>
      </c>
      <c r="F40" s="135">
        <v>63</v>
      </c>
      <c r="G40" s="135">
        <v>29</v>
      </c>
      <c r="H40" s="135">
        <v>3</v>
      </c>
      <c r="I40" s="135">
        <v>1000</v>
      </c>
      <c r="J40" s="135">
        <v>101</v>
      </c>
      <c r="K40" s="135">
        <v>2031900</v>
      </c>
      <c r="L40" s="193"/>
      <c r="M40" s="200">
        <v>187</v>
      </c>
      <c r="N40" s="200">
        <v>187</v>
      </c>
      <c r="O40" s="200">
        <v>136862</v>
      </c>
      <c r="P40" s="200">
        <v>0</v>
      </c>
      <c r="Q40" s="200">
        <v>2884705</v>
      </c>
      <c r="R40" s="135" t="s">
        <v>449</v>
      </c>
      <c r="S40" s="183">
        <v>8.2245159999999995</v>
      </c>
      <c r="T40" s="183">
        <v>6.0948479999999998</v>
      </c>
      <c r="U40" s="183">
        <v>4.6251389999999999</v>
      </c>
      <c r="V40" s="183">
        <v>19.326647999999999</v>
      </c>
      <c r="W40" s="213">
        <v>105</v>
      </c>
      <c r="X40" s="186">
        <v>0</v>
      </c>
      <c r="Z40" s="135"/>
    </row>
    <row r="41" spans="1:26" s="185" customFormat="1" ht="11.25" customHeight="1" x14ac:dyDescent="0.15">
      <c r="A41" s="135" t="s">
        <v>145</v>
      </c>
      <c r="B41" s="135">
        <v>96000</v>
      </c>
      <c r="C41" s="135">
        <v>4880</v>
      </c>
      <c r="D41" s="135">
        <v>702</v>
      </c>
      <c r="E41" s="135">
        <v>3113</v>
      </c>
      <c r="F41" s="135">
        <v>137</v>
      </c>
      <c r="G41" s="135">
        <v>24</v>
      </c>
      <c r="H41" s="135">
        <v>449</v>
      </c>
      <c r="I41" s="135">
        <v>836000</v>
      </c>
      <c r="J41" s="135">
        <v>62</v>
      </c>
      <c r="K41" s="135">
        <v>901000</v>
      </c>
      <c r="L41" s="193"/>
      <c r="M41" s="135">
        <v>1100000</v>
      </c>
      <c r="N41" s="185">
        <v>1100000</v>
      </c>
      <c r="O41" s="135">
        <v>858000</v>
      </c>
      <c r="P41" s="135">
        <v>10800000</v>
      </c>
      <c r="Q41" s="185">
        <v>10800000</v>
      </c>
      <c r="R41" s="135"/>
      <c r="S41" s="183">
        <v>118</v>
      </c>
      <c r="T41" s="183">
        <v>32.9</v>
      </c>
      <c r="U41" s="183">
        <v>92.7</v>
      </c>
      <c r="V41" s="183">
        <v>275</v>
      </c>
      <c r="W41" s="213">
        <v>64.040000000000006</v>
      </c>
      <c r="X41" s="186">
        <v>0.12320424734540913</v>
      </c>
      <c r="Z41" s="135"/>
    </row>
    <row r="42" spans="1:26" s="185" customFormat="1" ht="11.25" customHeight="1" x14ac:dyDescent="0.15">
      <c r="A42" s="135" t="s">
        <v>324</v>
      </c>
      <c r="B42" s="135">
        <v>3300</v>
      </c>
      <c r="C42" s="135">
        <v>150</v>
      </c>
      <c r="D42" s="135">
        <v>0</v>
      </c>
      <c r="E42" s="135">
        <v>460</v>
      </c>
      <c r="F42" s="135">
        <v>0</v>
      </c>
      <c r="G42" s="135">
        <v>3</v>
      </c>
      <c r="H42" s="135">
        <v>14</v>
      </c>
      <c r="I42" s="135">
        <v>35000</v>
      </c>
      <c r="J42" s="135">
        <v>28</v>
      </c>
      <c r="K42" s="135">
        <v>140000</v>
      </c>
      <c r="L42" s="193"/>
      <c r="M42" s="135">
        <v>82500</v>
      </c>
      <c r="N42" s="185">
        <v>82500</v>
      </c>
      <c r="O42" s="135">
        <v>12000</v>
      </c>
      <c r="P42" s="135">
        <v>10000</v>
      </c>
      <c r="Q42" s="185">
        <v>20000</v>
      </c>
      <c r="R42" s="135"/>
      <c r="S42" s="210">
        <v>0.7</v>
      </c>
      <c r="T42" s="210">
        <v>3.5</v>
      </c>
      <c r="U42" s="210">
        <v>5.3</v>
      </c>
      <c r="V42" s="210">
        <v>9.4</v>
      </c>
      <c r="W42" s="211">
        <v>62</v>
      </c>
      <c r="X42" s="212">
        <v>0</v>
      </c>
      <c r="Y42" s="185" t="s">
        <v>450</v>
      </c>
      <c r="Z42" s="135"/>
    </row>
    <row r="43" spans="1:26" s="185" customFormat="1" ht="11.25" customHeight="1" x14ac:dyDescent="0.15">
      <c r="A43" s="135" t="s">
        <v>70</v>
      </c>
      <c r="B43" s="135">
        <v>90514</v>
      </c>
      <c r="C43" s="187">
        <v>3107</v>
      </c>
      <c r="D43" s="187">
        <v>0</v>
      </c>
      <c r="E43" s="187">
        <v>593</v>
      </c>
      <c r="F43" s="187">
        <v>141</v>
      </c>
      <c r="G43" s="187">
        <v>0</v>
      </c>
      <c r="H43" s="187">
        <v>60</v>
      </c>
      <c r="I43" s="187">
        <v>57000</v>
      </c>
      <c r="J43" s="187">
        <v>150</v>
      </c>
      <c r="K43" s="187">
        <v>528000</v>
      </c>
      <c r="L43" s="193" t="s">
        <v>448</v>
      </c>
      <c r="M43" s="135">
        <v>12560</v>
      </c>
      <c r="N43" s="185">
        <v>12560</v>
      </c>
      <c r="O43" s="135">
        <v>4000</v>
      </c>
      <c r="P43" s="135">
        <v>1162453</v>
      </c>
      <c r="Q43" s="185">
        <v>1188171</v>
      </c>
      <c r="R43" s="135"/>
      <c r="S43" s="183">
        <v>1.2722020000000001</v>
      </c>
      <c r="T43" s="183">
        <v>0.34340500000000002</v>
      </c>
      <c r="U43" s="183">
        <v>1.3561909999999999</v>
      </c>
      <c r="V43" s="183">
        <v>2.9724379999999999</v>
      </c>
      <c r="W43" s="213">
        <v>104</v>
      </c>
      <c r="X43" s="186">
        <v>3.8461538461538547E-2</v>
      </c>
      <c r="Z43" s="135"/>
    </row>
    <row r="44" spans="1:26" s="185" customFormat="1" ht="11.25" customHeight="1" x14ac:dyDescent="0.15">
      <c r="A44" s="135" t="s">
        <v>146</v>
      </c>
      <c r="B44" s="135">
        <v>18612</v>
      </c>
      <c r="C44" s="135">
        <v>331</v>
      </c>
      <c r="D44" s="135">
        <v>55</v>
      </c>
      <c r="E44" s="135">
        <v>483</v>
      </c>
      <c r="F44" s="135">
        <v>25</v>
      </c>
      <c r="G44" s="135">
        <v>50</v>
      </c>
      <c r="H44" s="135">
        <v>66</v>
      </c>
      <c r="I44" s="135">
        <v>90000</v>
      </c>
      <c r="J44" s="135">
        <v>75</v>
      </c>
      <c r="K44" s="135">
        <v>550000</v>
      </c>
      <c r="L44" s="193"/>
      <c r="M44" s="200">
        <v>61177</v>
      </c>
      <c r="N44" s="200">
        <v>61177</v>
      </c>
      <c r="O44" s="200">
        <v>23053</v>
      </c>
      <c r="P44" s="200">
        <v>897507</v>
      </c>
      <c r="Q44" s="200">
        <v>1341898</v>
      </c>
      <c r="R44" s="135" t="s">
        <v>449</v>
      </c>
      <c r="S44" s="183">
        <v>3.0235789999999998</v>
      </c>
      <c r="T44" s="183">
        <v>7.3417079999999997</v>
      </c>
      <c r="U44" s="183">
        <v>4.4387730000000003</v>
      </c>
      <c r="V44" s="183">
        <v>15.174848000000001</v>
      </c>
      <c r="W44" s="213">
        <v>67.58</v>
      </c>
      <c r="X44" s="186">
        <v>2.1456052086416211E-2</v>
      </c>
      <c r="Z44" s="135"/>
    </row>
    <row r="45" spans="1:26" s="185" customFormat="1" ht="11.25" customHeight="1" x14ac:dyDescent="0.15">
      <c r="A45" s="135" t="s">
        <v>159</v>
      </c>
      <c r="B45" s="135">
        <v>37662</v>
      </c>
      <c r="C45" s="135">
        <v>1600</v>
      </c>
      <c r="D45" s="190" t="s">
        <v>675</v>
      </c>
      <c r="E45" s="135">
        <v>837</v>
      </c>
      <c r="F45" s="135">
        <v>82</v>
      </c>
      <c r="G45" s="135">
        <v>0</v>
      </c>
      <c r="H45" s="135">
        <v>136</v>
      </c>
      <c r="I45" s="135">
        <v>252904</v>
      </c>
      <c r="J45" s="135">
        <v>95</v>
      </c>
      <c r="K45" s="135">
        <v>1712397</v>
      </c>
      <c r="L45" s="193"/>
      <c r="M45" s="135">
        <v>160652</v>
      </c>
      <c r="N45" s="185">
        <v>160652</v>
      </c>
      <c r="O45" s="190" t="s">
        <v>675</v>
      </c>
      <c r="P45" s="135">
        <v>4850346</v>
      </c>
      <c r="Q45" s="185">
        <v>4982861</v>
      </c>
      <c r="R45" s="135"/>
      <c r="S45" s="183">
        <v>7.3872010000000001</v>
      </c>
      <c r="T45" s="183">
        <v>4.5184689999999996</v>
      </c>
      <c r="U45" s="183">
        <v>12.128030000000001</v>
      </c>
      <c r="V45" s="183">
        <v>24.0337</v>
      </c>
      <c r="W45" s="213">
        <v>75</v>
      </c>
      <c r="X45" s="186">
        <v>0.1333333333333333</v>
      </c>
      <c r="Z45" s="135"/>
    </row>
    <row r="46" spans="1:26" s="185" customFormat="1" ht="11.25" customHeight="1" x14ac:dyDescent="0.15">
      <c r="A46" s="184" t="s">
        <v>360</v>
      </c>
      <c r="B46" s="190" t="s">
        <v>675</v>
      </c>
      <c r="C46" s="190" t="s">
        <v>675</v>
      </c>
      <c r="D46" s="190" t="s">
        <v>675</v>
      </c>
      <c r="E46" s="190" t="s">
        <v>675</v>
      </c>
      <c r="F46" s="190" t="s">
        <v>675</v>
      </c>
      <c r="G46" s="190" t="s">
        <v>675</v>
      </c>
      <c r="H46" s="190" t="s">
        <v>675</v>
      </c>
      <c r="I46" s="190" t="s">
        <v>675</v>
      </c>
      <c r="J46" s="190" t="s">
        <v>675</v>
      </c>
      <c r="K46" s="190" t="s">
        <v>675</v>
      </c>
      <c r="L46" s="190" t="s">
        <v>675</v>
      </c>
      <c r="M46" s="190" t="s">
        <v>675</v>
      </c>
      <c r="N46" s="190" t="s">
        <v>675</v>
      </c>
      <c r="O46" s="190" t="s">
        <v>675</v>
      </c>
      <c r="P46" s="190" t="s">
        <v>675</v>
      </c>
      <c r="Q46" s="190" t="s">
        <v>675</v>
      </c>
      <c r="R46" s="190" t="s">
        <v>675</v>
      </c>
      <c r="S46" s="190" t="s">
        <v>675</v>
      </c>
      <c r="T46" s="190" t="s">
        <v>675</v>
      </c>
      <c r="U46" s="190" t="s">
        <v>675</v>
      </c>
      <c r="V46" s="190" t="s">
        <v>675</v>
      </c>
      <c r="W46" s="213" t="s">
        <v>675</v>
      </c>
      <c r="X46" s="190" t="s">
        <v>675</v>
      </c>
      <c r="Y46" s="190" t="s">
        <v>675</v>
      </c>
      <c r="Z46" s="190"/>
    </row>
    <row r="47" spans="1:26" s="185" customFormat="1" ht="11.25" customHeight="1" x14ac:dyDescent="0.15">
      <c r="A47" s="184" t="s">
        <v>361</v>
      </c>
      <c r="B47" s="190" t="s">
        <v>675</v>
      </c>
      <c r="C47" s="190" t="s">
        <v>675</v>
      </c>
      <c r="D47" s="190" t="s">
        <v>675</v>
      </c>
      <c r="E47" s="190" t="s">
        <v>675</v>
      </c>
      <c r="F47" s="190" t="s">
        <v>675</v>
      </c>
      <c r="G47" s="190" t="s">
        <v>675</v>
      </c>
      <c r="H47" s="190" t="s">
        <v>675</v>
      </c>
      <c r="I47" s="190" t="s">
        <v>675</v>
      </c>
      <c r="J47" s="190" t="s">
        <v>675</v>
      </c>
      <c r="K47" s="190" t="s">
        <v>675</v>
      </c>
      <c r="L47" s="190" t="s">
        <v>675</v>
      </c>
      <c r="M47" s="190" t="s">
        <v>675</v>
      </c>
      <c r="N47" s="190" t="s">
        <v>675</v>
      </c>
      <c r="O47" s="190" t="s">
        <v>675</v>
      </c>
      <c r="P47" s="190" t="s">
        <v>675</v>
      </c>
      <c r="Q47" s="190" t="s">
        <v>675</v>
      </c>
      <c r="R47" s="190" t="s">
        <v>675</v>
      </c>
      <c r="S47" s="190" t="s">
        <v>675</v>
      </c>
      <c r="T47" s="190" t="s">
        <v>675</v>
      </c>
      <c r="U47" s="190" t="s">
        <v>675</v>
      </c>
      <c r="V47" s="190" t="s">
        <v>675</v>
      </c>
      <c r="W47" s="213" t="s">
        <v>675</v>
      </c>
      <c r="X47" s="190" t="s">
        <v>675</v>
      </c>
      <c r="Y47" s="190" t="s">
        <v>675</v>
      </c>
      <c r="Z47" s="190"/>
    </row>
    <row r="48" spans="1:26" s="185" customFormat="1" ht="11.25" customHeight="1" x14ac:dyDescent="0.15">
      <c r="A48" s="135" t="s">
        <v>147</v>
      </c>
      <c r="B48" s="135">
        <v>6522</v>
      </c>
      <c r="C48" s="135">
        <v>300</v>
      </c>
      <c r="D48" s="135">
        <v>25</v>
      </c>
      <c r="E48" s="135">
        <v>276</v>
      </c>
      <c r="F48" s="135">
        <v>9</v>
      </c>
      <c r="G48" s="135">
        <v>0</v>
      </c>
      <c r="H48" s="135">
        <v>64</v>
      </c>
      <c r="I48" s="135">
        <v>128000</v>
      </c>
      <c r="J48" s="135">
        <v>63</v>
      </c>
      <c r="K48" s="135">
        <v>180000</v>
      </c>
      <c r="L48" s="193"/>
      <c r="M48" s="200">
        <v>132271</v>
      </c>
      <c r="N48" s="200">
        <v>132271</v>
      </c>
      <c r="O48" s="200">
        <v>7430</v>
      </c>
      <c r="P48" s="200">
        <v>22743778</v>
      </c>
      <c r="Q48" s="200">
        <v>22903062</v>
      </c>
      <c r="R48" s="135" t="s">
        <v>449</v>
      </c>
      <c r="S48" s="183">
        <v>9.9279720000000005</v>
      </c>
      <c r="T48" s="183">
        <v>11.050538</v>
      </c>
      <c r="U48" s="183">
        <v>9.9590519999999998</v>
      </c>
      <c r="V48" s="183">
        <v>30.937562</v>
      </c>
      <c r="W48" s="213">
        <v>77</v>
      </c>
      <c r="X48" s="186">
        <v>3.5064935064935021E-2</v>
      </c>
      <c r="Z48" s="135"/>
    </row>
    <row r="49" spans="1:26" s="185" customFormat="1" ht="11.25" customHeight="1" x14ac:dyDescent="0.15">
      <c r="A49" s="184" t="s">
        <v>362</v>
      </c>
      <c r="B49" s="190" t="s">
        <v>675</v>
      </c>
      <c r="C49" s="190" t="s">
        <v>675</v>
      </c>
      <c r="D49" s="190" t="s">
        <v>675</v>
      </c>
      <c r="E49" s="190" t="s">
        <v>675</v>
      </c>
      <c r="F49" s="190" t="s">
        <v>675</v>
      </c>
      <c r="G49" s="190" t="s">
        <v>675</v>
      </c>
      <c r="H49" s="190" t="s">
        <v>675</v>
      </c>
      <c r="I49" s="190" t="s">
        <v>675</v>
      </c>
      <c r="J49" s="190" t="s">
        <v>675</v>
      </c>
      <c r="K49" s="190" t="s">
        <v>675</v>
      </c>
      <c r="L49" s="190" t="s">
        <v>675</v>
      </c>
      <c r="M49" s="190" t="s">
        <v>675</v>
      </c>
      <c r="N49" s="190" t="s">
        <v>675</v>
      </c>
      <c r="O49" s="190" t="s">
        <v>675</v>
      </c>
      <c r="P49" s="190" t="s">
        <v>675</v>
      </c>
      <c r="Q49" s="190" t="s">
        <v>675</v>
      </c>
      <c r="R49" s="190" t="s">
        <v>675</v>
      </c>
      <c r="S49" s="190" t="s">
        <v>675</v>
      </c>
      <c r="T49" s="190" t="s">
        <v>675</v>
      </c>
      <c r="U49" s="190" t="s">
        <v>675</v>
      </c>
      <c r="V49" s="190" t="s">
        <v>675</v>
      </c>
      <c r="W49" s="213" t="s">
        <v>675</v>
      </c>
      <c r="X49" s="190" t="s">
        <v>675</v>
      </c>
      <c r="Y49" s="190" t="s">
        <v>675</v>
      </c>
      <c r="Z49" s="190"/>
    </row>
    <row r="50" spans="1:26" s="185" customFormat="1" ht="11.25" customHeight="1" x14ac:dyDescent="0.15">
      <c r="A50" s="135" t="s">
        <v>148</v>
      </c>
      <c r="B50" s="135">
        <v>18600</v>
      </c>
      <c r="C50" s="135">
        <v>1110</v>
      </c>
      <c r="D50" s="135">
        <v>166</v>
      </c>
      <c r="E50" s="135">
        <v>500</v>
      </c>
      <c r="F50" s="135">
        <v>35</v>
      </c>
      <c r="G50" s="135">
        <v>20</v>
      </c>
      <c r="H50" s="135">
        <v>139</v>
      </c>
      <c r="I50" s="135">
        <v>54000</v>
      </c>
      <c r="J50" s="135">
        <v>127</v>
      </c>
      <c r="K50" s="135">
        <v>1100000</v>
      </c>
      <c r="L50" s="193"/>
      <c r="M50" s="200">
        <v>31698</v>
      </c>
      <c r="N50" s="200">
        <v>31698</v>
      </c>
      <c r="O50" s="200">
        <v>8000</v>
      </c>
      <c r="P50" s="200">
        <v>1200000</v>
      </c>
      <c r="Q50" s="200">
        <v>2174650</v>
      </c>
      <c r="R50" s="135" t="s">
        <v>449</v>
      </c>
      <c r="S50" s="183">
        <v>12.450362</v>
      </c>
      <c r="T50" s="183">
        <v>11.548672</v>
      </c>
      <c r="U50" s="183">
        <v>7.0225210000000002</v>
      </c>
      <c r="V50" s="183">
        <v>34</v>
      </c>
      <c r="W50" s="213">
        <v>121</v>
      </c>
      <c r="X50" s="186">
        <v>-1.6528925619834656E-2</v>
      </c>
      <c r="Z50" s="135"/>
    </row>
    <row r="51" spans="1:26" s="185" customFormat="1" ht="11.25" customHeight="1" x14ac:dyDescent="0.15">
      <c r="A51" s="135" t="s">
        <v>149</v>
      </c>
      <c r="B51" s="135">
        <v>75000</v>
      </c>
      <c r="C51" s="187">
        <v>4500</v>
      </c>
      <c r="D51" s="187">
        <v>125</v>
      </c>
      <c r="E51" s="187">
        <v>1020</v>
      </c>
      <c r="F51" s="187">
        <v>137</v>
      </c>
      <c r="G51" s="187">
        <v>29</v>
      </c>
      <c r="H51" s="187">
        <v>158</v>
      </c>
      <c r="I51" s="187">
        <v>177000</v>
      </c>
      <c r="J51" s="190" t="s">
        <v>675</v>
      </c>
      <c r="K51" s="190" t="s">
        <v>675</v>
      </c>
      <c r="L51" s="193" t="s">
        <v>448</v>
      </c>
      <c r="M51" s="135">
        <v>253575</v>
      </c>
      <c r="N51" s="185">
        <v>253775</v>
      </c>
      <c r="O51" s="135">
        <v>381425</v>
      </c>
      <c r="P51" s="135">
        <v>681000</v>
      </c>
      <c r="Q51" s="185">
        <v>781000</v>
      </c>
      <c r="R51" s="135"/>
      <c r="S51" s="190" t="s">
        <v>675</v>
      </c>
      <c r="T51" s="190" t="s">
        <v>675</v>
      </c>
      <c r="U51" s="190" t="s">
        <v>675</v>
      </c>
      <c r="V51" s="183">
        <v>61.53</v>
      </c>
      <c r="W51" s="213">
        <v>80.930000000000007</v>
      </c>
      <c r="X51" s="190" t="s">
        <v>675</v>
      </c>
      <c r="Z51" s="135"/>
    </row>
    <row r="52" spans="1:26" s="185" customFormat="1" ht="11.25" customHeight="1" x14ac:dyDescent="0.15">
      <c r="A52" s="135" t="s">
        <v>75</v>
      </c>
      <c r="B52" s="135">
        <v>34535</v>
      </c>
      <c r="C52" s="187">
        <v>0</v>
      </c>
      <c r="D52" s="187">
        <v>0</v>
      </c>
      <c r="E52" s="187">
        <v>1517</v>
      </c>
      <c r="F52" s="187">
        <v>762</v>
      </c>
      <c r="G52" s="187">
        <v>31</v>
      </c>
      <c r="H52" s="187">
        <v>262</v>
      </c>
      <c r="I52" s="187">
        <v>525456</v>
      </c>
      <c r="J52" s="190" t="s">
        <v>675</v>
      </c>
      <c r="K52" s="190" t="s">
        <v>675</v>
      </c>
      <c r="L52" s="193" t="s">
        <v>448</v>
      </c>
      <c r="M52" s="135">
        <v>388797</v>
      </c>
      <c r="N52" s="185">
        <v>388917</v>
      </c>
      <c r="O52" s="135">
        <v>31221</v>
      </c>
      <c r="P52" s="135">
        <v>3300471</v>
      </c>
      <c r="Q52" s="185">
        <v>3567774</v>
      </c>
      <c r="R52" s="135"/>
      <c r="S52" s="183">
        <v>19.007154</v>
      </c>
      <c r="T52" s="183">
        <v>23.767883000000001</v>
      </c>
      <c r="U52" s="183">
        <v>31.419463</v>
      </c>
      <c r="V52" s="183">
        <v>74.194500000000005</v>
      </c>
      <c r="W52" s="213">
        <v>69.010000000000005</v>
      </c>
      <c r="X52" s="186">
        <v>3.3908129256629227E-2</v>
      </c>
      <c r="Z52" s="135"/>
    </row>
    <row r="53" spans="1:26" s="185" customFormat="1" ht="11.25" customHeight="1" x14ac:dyDescent="0.15">
      <c r="A53" s="184" t="s">
        <v>363</v>
      </c>
      <c r="B53" s="190" t="s">
        <v>675</v>
      </c>
      <c r="C53" s="190" t="s">
        <v>675</v>
      </c>
      <c r="D53" s="190" t="s">
        <v>675</v>
      </c>
      <c r="E53" s="190" t="s">
        <v>675</v>
      </c>
      <c r="F53" s="190" t="s">
        <v>675</v>
      </c>
      <c r="G53" s="190" t="s">
        <v>675</v>
      </c>
      <c r="H53" s="190" t="s">
        <v>675</v>
      </c>
      <c r="I53" s="190" t="s">
        <v>675</v>
      </c>
      <c r="J53" s="190" t="s">
        <v>675</v>
      </c>
      <c r="K53" s="190" t="s">
        <v>675</v>
      </c>
      <c r="L53" s="190" t="s">
        <v>675</v>
      </c>
      <c r="M53" s="190" t="s">
        <v>675</v>
      </c>
      <c r="N53" s="190" t="s">
        <v>675</v>
      </c>
      <c r="O53" s="190" t="s">
        <v>675</v>
      </c>
      <c r="P53" s="190" t="s">
        <v>675</v>
      </c>
      <c r="Q53" s="190" t="s">
        <v>675</v>
      </c>
      <c r="R53" s="190" t="s">
        <v>675</v>
      </c>
      <c r="S53" s="190" t="s">
        <v>675</v>
      </c>
      <c r="T53" s="190" t="s">
        <v>675</v>
      </c>
      <c r="U53" s="190" t="s">
        <v>675</v>
      </c>
      <c r="V53" s="190" t="s">
        <v>675</v>
      </c>
      <c r="W53" s="190" t="s">
        <v>675</v>
      </c>
      <c r="X53" s="190" t="s">
        <v>675</v>
      </c>
      <c r="Y53" s="190" t="s">
        <v>675</v>
      </c>
      <c r="Z53" s="190"/>
    </row>
    <row r="54" spans="1:26" s="181" customFormat="1" ht="11.25" customHeight="1" x14ac:dyDescent="0.2">
      <c r="A54" s="176"/>
      <c r="B54" s="176"/>
      <c r="C54" s="176"/>
      <c r="D54" s="176"/>
      <c r="E54" s="176"/>
      <c r="F54" s="176"/>
      <c r="G54" s="176"/>
      <c r="L54" s="192"/>
    </row>
    <row r="55" spans="1:26" s="181" customFormat="1" ht="11.25" customHeight="1" x14ac:dyDescent="0.2">
      <c r="A55" s="176">
        <f t="shared" ref="A55:K55" si="0">COUNTA(A3:A53)</f>
        <v>51</v>
      </c>
      <c r="B55" s="176">
        <f t="shared" si="0"/>
        <v>51</v>
      </c>
      <c r="C55" s="176">
        <f t="shared" si="0"/>
        <v>51</v>
      </c>
      <c r="D55" s="176">
        <f t="shared" si="0"/>
        <v>51</v>
      </c>
      <c r="E55" s="176">
        <f t="shared" si="0"/>
        <v>51</v>
      </c>
      <c r="F55" s="176">
        <f t="shared" si="0"/>
        <v>51</v>
      </c>
      <c r="G55" s="176">
        <f t="shared" si="0"/>
        <v>51</v>
      </c>
      <c r="H55" s="176">
        <f t="shared" si="0"/>
        <v>51</v>
      </c>
      <c r="I55" s="176">
        <f t="shared" si="0"/>
        <v>51</v>
      </c>
      <c r="J55" s="176">
        <f t="shared" si="0"/>
        <v>51</v>
      </c>
      <c r="K55" s="176">
        <f t="shared" si="0"/>
        <v>51</v>
      </c>
      <c r="L55" s="192"/>
      <c r="M55" s="176">
        <f t="shared" ref="M55:Q55" si="1">COUNTA(M3:M53)</f>
        <v>51</v>
      </c>
      <c r="N55" s="176">
        <f t="shared" si="1"/>
        <v>51</v>
      </c>
      <c r="O55" s="176">
        <f t="shared" si="1"/>
        <v>51</v>
      </c>
      <c r="P55" s="176">
        <f t="shared" si="1"/>
        <v>51</v>
      </c>
      <c r="Q55" s="176">
        <f t="shared" si="1"/>
        <v>51</v>
      </c>
      <c r="S55" s="176">
        <f t="shared" ref="S55:X55" si="2">COUNTA(S3:S53)</f>
        <v>51</v>
      </c>
      <c r="T55" s="176">
        <f t="shared" si="2"/>
        <v>51</v>
      </c>
      <c r="U55" s="176">
        <f t="shared" si="2"/>
        <v>51</v>
      </c>
      <c r="V55" s="176">
        <f t="shared" si="2"/>
        <v>51</v>
      </c>
      <c r="W55" s="176">
        <f t="shared" si="2"/>
        <v>51</v>
      </c>
      <c r="X55" s="176">
        <f t="shared" si="2"/>
        <v>51</v>
      </c>
    </row>
    <row r="56" spans="1:26" s="181" customFormat="1" ht="11.25" customHeight="1" x14ac:dyDescent="0.2">
      <c r="A56" s="176"/>
      <c r="B56" s="176"/>
      <c r="C56" s="176"/>
      <c r="D56" s="176"/>
      <c r="E56" s="176"/>
      <c r="F56" s="176"/>
      <c r="G56" s="176"/>
      <c r="L56" s="192"/>
    </row>
    <row r="57" spans="1:26" s="181" customFormat="1" ht="11.25" customHeight="1" x14ac:dyDescent="0.2">
      <c r="A57" s="176"/>
      <c r="B57" s="176"/>
      <c r="C57" s="176"/>
      <c r="D57" s="176"/>
      <c r="E57" s="176"/>
      <c r="F57" s="176"/>
      <c r="G57" s="176"/>
      <c r="L57" s="192"/>
    </row>
    <row r="58" spans="1:26" s="181" customFormat="1" ht="11.25" customHeight="1" x14ac:dyDescent="0.2">
      <c r="A58" s="176"/>
      <c r="B58" s="176"/>
      <c r="C58" s="176"/>
      <c r="D58" s="176"/>
      <c r="E58" s="176"/>
      <c r="F58" s="176"/>
      <c r="G58" s="176"/>
      <c r="L58" s="192"/>
    </row>
    <row r="59" spans="1:26" s="181" customFormat="1" ht="11.25" customHeight="1" x14ac:dyDescent="0.2">
      <c r="A59" s="176"/>
      <c r="B59" s="176"/>
      <c r="C59" s="176"/>
      <c r="D59" s="176"/>
      <c r="E59" s="176"/>
      <c r="F59" s="176"/>
      <c r="G59" s="176"/>
      <c r="L59" s="192"/>
    </row>
    <row r="60" spans="1:26" s="181" customFormat="1" ht="11.25" customHeight="1" x14ac:dyDescent="0.2">
      <c r="A60" s="176"/>
      <c r="B60" s="176"/>
      <c r="C60" s="176"/>
      <c r="D60" s="176"/>
      <c r="E60" s="176"/>
      <c r="F60" s="176"/>
      <c r="G60" s="176"/>
      <c r="L60" s="192"/>
    </row>
    <row r="61" spans="1:26" s="181" customFormat="1" ht="11.25" customHeight="1" x14ac:dyDescent="0.2">
      <c r="A61" s="176"/>
      <c r="B61" s="176"/>
      <c r="C61" s="176"/>
      <c r="D61" s="176"/>
      <c r="E61" s="176"/>
      <c r="F61" s="176"/>
      <c r="G61" s="176"/>
      <c r="L61" s="192"/>
    </row>
    <row r="62" spans="1:26" s="181" customFormat="1" ht="11.25" customHeight="1" x14ac:dyDescent="0.2">
      <c r="A62" s="176"/>
      <c r="B62" s="176"/>
      <c r="C62" s="176"/>
      <c r="D62" s="176"/>
      <c r="E62" s="176"/>
      <c r="F62" s="176"/>
      <c r="G62" s="176"/>
      <c r="L62" s="192"/>
    </row>
    <row r="63" spans="1:26" s="181" customFormat="1" ht="11.25" customHeight="1" x14ac:dyDescent="0.2">
      <c r="A63" s="176"/>
      <c r="B63" s="176"/>
      <c r="C63" s="176"/>
      <c r="D63" s="176"/>
      <c r="E63" s="176"/>
      <c r="F63" s="176"/>
      <c r="G63" s="176"/>
      <c r="L63" s="192"/>
    </row>
    <row r="64" spans="1:26" s="181" customFormat="1" ht="11.25" customHeight="1" x14ac:dyDescent="0.2">
      <c r="A64" s="176"/>
      <c r="B64" s="176"/>
      <c r="C64" s="176"/>
      <c r="D64" s="176"/>
      <c r="E64" s="176"/>
      <c r="F64" s="176"/>
      <c r="G64" s="176"/>
      <c r="L64" s="192"/>
    </row>
    <row r="65" spans="1:12" s="181" customFormat="1" ht="11.25" customHeight="1" x14ac:dyDescent="0.2">
      <c r="A65" s="176"/>
      <c r="B65" s="176"/>
      <c r="C65" s="176"/>
      <c r="D65" s="176"/>
      <c r="E65" s="176"/>
      <c r="F65" s="176"/>
      <c r="G65" s="176"/>
      <c r="L65" s="192"/>
    </row>
    <row r="66" spans="1:12" s="181" customFormat="1" ht="11.25" customHeight="1" x14ac:dyDescent="0.2">
      <c r="A66" s="176"/>
      <c r="B66" s="176"/>
      <c r="C66" s="176"/>
      <c r="D66" s="176"/>
      <c r="E66" s="176"/>
      <c r="F66" s="176"/>
      <c r="G66" s="176"/>
      <c r="L66" s="192"/>
    </row>
    <row r="67" spans="1:12" s="181" customFormat="1" ht="11.25" customHeight="1" x14ac:dyDescent="0.2">
      <c r="A67" s="176"/>
      <c r="B67" s="176"/>
      <c r="C67" s="176"/>
      <c r="D67" s="176"/>
      <c r="E67" s="176"/>
      <c r="F67" s="176"/>
      <c r="G67" s="176"/>
      <c r="L67" s="192"/>
    </row>
    <row r="68" spans="1:12" s="181" customFormat="1" ht="11.25" customHeight="1" x14ac:dyDescent="0.2">
      <c r="A68" s="176"/>
      <c r="B68" s="176"/>
      <c r="C68" s="176"/>
      <c r="D68" s="176"/>
      <c r="E68" s="176"/>
      <c r="F68" s="176"/>
      <c r="G68" s="176"/>
      <c r="L68" s="192"/>
    </row>
    <row r="69" spans="1:12" s="181" customFormat="1" ht="11.25" customHeight="1" x14ac:dyDescent="0.2">
      <c r="A69" s="176"/>
      <c r="B69" s="176"/>
      <c r="C69" s="176"/>
      <c r="D69" s="176"/>
      <c r="E69" s="176"/>
      <c r="F69" s="176"/>
      <c r="G69" s="176"/>
      <c r="L69" s="192"/>
    </row>
    <row r="70" spans="1:12" s="181" customFormat="1" ht="11.25" customHeight="1" x14ac:dyDescent="0.2">
      <c r="A70" s="176"/>
      <c r="B70" s="176"/>
      <c r="C70" s="176"/>
      <c r="D70" s="176"/>
      <c r="E70" s="176"/>
      <c r="F70" s="176"/>
      <c r="G70" s="176"/>
      <c r="L70" s="192"/>
    </row>
    <row r="71" spans="1:12" s="181" customFormat="1" ht="11.25" customHeight="1" x14ac:dyDescent="0.2">
      <c r="A71" s="176"/>
      <c r="B71" s="176"/>
      <c r="C71" s="176"/>
      <c r="D71" s="176"/>
      <c r="E71" s="176"/>
      <c r="F71" s="176"/>
      <c r="G71" s="176"/>
      <c r="L71" s="192"/>
    </row>
    <row r="72" spans="1:12" s="181" customFormat="1" ht="11.25" customHeight="1" x14ac:dyDescent="0.2">
      <c r="A72" s="176"/>
      <c r="B72" s="176"/>
      <c r="C72" s="176"/>
      <c r="D72" s="176"/>
      <c r="E72" s="176"/>
      <c r="F72" s="176"/>
      <c r="G72" s="176"/>
      <c r="L72" s="192"/>
    </row>
    <row r="73" spans="1:12" s="181" customFormat="1" ht="11.25" customHeight="1" x14ac:dyDescent="0.2">
      <c r="A73" s="176"/>
      <c r="B73" s="176"/>
      <c r="C73" s="176"/>
      <c r="D73" s="176"/>
      <c r="E73" s="176"/>
      <c r="F73" s="176"/>
      <c r="G73" s="176"/>
      <c r="L73" s="192"/>
    </row>
    <row r="74" spans="1:12" s="181" customFormat="1" ht="11.25" customHeight="1" x14ac:dyDescent="0.2">
      <c r="A74" s="176"/>
      <c r="B74" s="176"/>
      <c r="C74" s="176"/>
      <c r="D74" s="176"/>
      <c r="E74" s="176"/>
      <c r="F74" s="176"/>
      <c r="G74" s="176"/>
      <c r="L74" s="192"/>
    </row>
    <row r="75" spans="1:12" s="181" customFormat="1" ht="11.25" customHeight="1" x14ac:dyDescent="0.2">
      <c r="A75" s="176"/>
      <c r="B75" s="176"/>
      <c r="C75" s="176"/>
      <c r="D75" s="176"/>
      <c r="E75" s="176"/>
      <c r="F75" s="176"/>
      <c r="G75" s="176"/>
      <c r="L75" s="192"/>
    </row>
    <row r="76" spans="1:12" s="181" customFormat="1" ht="11.25" customHeight="1" x14ac:dyDescent="0.2">
      <c r="A76" s="176"/>
      <c r="B76" s="176"/>
      <c r="C76" s="176"/>
      <c r="D76" s="176"/>
      <c r="E76" s="176"/>
      <c r="F76" s="176"/>
      <c r="G76" s="176"/>
      <c r="L76" s="192"/>
    </row>
    <row r="77" spans="1:12" s="181" customFormat="1" ht="11.25" customHeight="1" x14ac:dyDescent="0.2">
      <c r="A77" s="176"/>
      <c r="B77" s="176"/>
      <c r="C77" s="176"/>
      <c r="D77" s="176"/>
      <c r="E77" s="176"/>
      <c r="F77" s="176"/>
      <c r="G77" s="176"/>
      <c r="L77" s="192"/>
    </row>
    <row r="78" spans="1:12" s="181" customFormat="1" ht="11.25" customHeight="1" x14ac:dyDescent="0.2">
      <c r="A78" s="176"/>
      <c r="B78" s="176"/>
      <c r="C78" s="176"/>
      <c r="D78" s="176"/>
      <c r="E78" s="176"/>
      <c r="F78" s="176"/>
      <c r="G78" s="176"/>
      <c r="L78" s="192"/>
    </row>
    <row r="79" spans="1:12" s="181" customFormat="1" ht="11.25" customHeight="1" x14ac:dyDescent="0.2">
      <c r="A79" s="176"/>
      <c r="B79" s="176"/>
      <c r="C79" s="176"/>
      <c r="D79" s="176"/>
      <c r="E79" s="176"/>
      <c r="F79" s="176"/>
      <c r="G79" s="176"/>
      <c r="L79" s="192"/>
    </row>
    <row r="80" spans="1:12" s="181" customFormat="1" ht="11.25" customHeight="1" x14ac:dyDescent="0.2">
      <c r="A80" s="176"/>
      <c r="B80" s="176"/>
      <c r="C80" s="176"/>
      <c r="D80" s="176"/>
      <c r="E80" s="176"/>
      <c r="F80" s="176"/>
      <c r="G80" s="176"/>
      <c r="L80" s="192"/>
    </row>
    <row r="81" spans="1:12" s="181" customFormat="1" ht="11.25" customHeight="1" x14ac:dyDescent="0.2">
      <c r="A81" s="176"/>
      <c r="B81" s="176"/>
      <c r="C81" s="176"/>
      <c r="D81" s="176"/>
      <c r="E81" s="176"/>
      <c r="F81" s="176"/>
      <c r="G81" s="176"/>
      <c r="L81" s="192"/>
    </row>
    <row r="82" spans="1:12" s="181" customFormat="1" ht="11.25" customHeight="1" x14ac:dyDescent="0.2">
      <c r="A82" s="176"/>
      <c r="B82" s="176"/>
      <c r="C82" s="176"/>
      <c r="D82" s="176"/>
      <c r="E82" s="176"/>
      <c r="F82" s="176"/>
      <c r="G82" s="176"/>
      <c r="L82" s="192"/>
    </row>
    <row r="83" spans="1:12" s="181" customFormat="1" ht="11.25" customHeight="1" x14ac:dyDescent="0.2">
      <c r="A83" s="176"/>
      <c r="B83" s="176"/>
      <c r="C83" s="176"/>
      <c r="D83" s="176"/>
      <c r="E83" s="176"/>
      <c r="F83" s="176"/>
      <c r="G83" s="176"/>
      <c r="L83" s="192"/>
    </row>
    <row r="84" spans="1:12" s="181" customFormat="1" ht="11.25" customHeight="1" x14ac:dyDescent="0.2">
      <c r="A84" s="176"/>
      <c r="B84" s="176"/>
      <c r="C84" s="176"/>
      <c r="D84" s="176"/>
      <c r="E84" s="176"/>
      <c r="F84" s="176"/>
      <c r="G84" s="176"/>
      <c r="L84" s="192"/>
    </row>
    <row r="85" spans="1:12" s="181" customFormat="1" ht="11.25" customHeight="1" x14ac:dyDescent="0.2">
      <c r="A85" s="176"/>
      <c r="B85" s="176"/>
      <c r="C85" s="176"/>
      <c r="D85" s="176"/>
      <c r="E85" s="176"/>
      <c r="F85" s="176"/>
      <c r="G85" s="176"/>
      <c r="L85" s="192"/>
    </row>
    <row r="86" spans="1:12" s="181" customFormat="1" ht="11.25" customHeight="1" x14ac:dyDescent="0.2">
      <c r="A86" s="176"/>
      <c r="B86" s="176"/>
      <c r="C86" s="176"/>
      <c r="D86" s="176"/>
      <c r="E86" s="176"/>
      <c r="F86" s="176"/>
      <c r="G86" s="176"/>
      <c r="L86" s="192"/>
    </row>
    <row r="87" spans="1:12" s="181" customFormat="1" ht="11.25" customHeight="1" x14ac:dyDescent="0.2">
      <c r="A87" s="176"/>
      <c r="B87" s="176"/>
      <c r="C87" s="176"/>
      <c r="D87" s="176"/>
      <c r="E87" s="176"/>
      <c r="F87" s="176"/>
      <c r="G87" s="176"/>
      <c r="L87" s="192"/>
    </row>
    <row r="88" spans="1:12" s="181" customFormat="1" ht="11.25" customHeight="1" x14ac:dyDescent="0.2">
      <c r="A88" s="176"/>
      <c r="B88" s="176"/>
      <c r="C88" s="176"/>
      <c r="D88" s="176"/>
      <c r="E88" s="176"/>
      <c r="F88" s="176"/>
      <c r="G88" s="176"/>
      <c r="L88" s="192"/>
    </row>
    <row r="89" spans="1:12" s="181" customFormat="1" ht="11.25" customHeight="1" x14ac:dyDescent="0.2">
      <c r="A89" s="176"/>
      <c r="B89" s="176"/>
      <c r="C89" s="176"/>
      <c r="D89" s="176"/>
      <c r="E89" s="176"/>
      <c r="F89" s="176"/>
      <c r="G89" s="176"/>
      <c r="L89" s="192"/>
    </row>
    <row r="90" spans="1:12" s="181" customFormat="1" ht="11.25" customHeight="1" x14ac:dyDescent="0.2">
      <c r="A90" s="176"/>
      <c r="B90" s="176"/>
      <c r="C90" s="176"/>
      <c r="D90" s="176"/>
      <c r="E90" s="176"/>
      <c r="F90" s="176"/>
      <c r="G90" s="176"/>
      <c r="L90" s="192"/>
    </row>
    <row r="91" spans="1:12" s="181" customFormat="1" ht="11.25" customHeight="1" x14ac:dyDescent="0.2">
      <c r="A91" s="176"/>
      <c r="B91" s="176"/>
      <c r="C91" s="176"/>
      <c r="D91" s="176"/>
      <c r="E91" s="176"/>
      <c r="F91" s="176"/>
      <c r="G91" s="176"/>
      <c r="L91" s="192"/>
    </row>
    <row r="92" spans="1:12" s="181" customFormat="1" ht="11.25" customHeight="1" x14ac:dyDescent="0.2">
      <c r="A92" s="176"/>
      <c r="B92" s="176"/>
      <c r="C92" s="176"/>
      <c r="D92" s="176"/>
      <c r="E92" s="176"/>
      <c r="F92" s="176"/>
      <c r="G92" s="176"/>
      <c r="L92" s="192"/>
    </row>
    <row r="93" spans="1:12" s="181" customFormat="1" ht="11.25" customHeight="1" x14ac:dyDescent="0.2">
      <c r="A93" s="176"/>
      <c r="B93" s="176"/>
      <c r="C93" s="176"/>
      <c r="D93" s="176"/>
      <c r="E93" s="176"/>
      <c r="F93" s="176"/>
      <c r="G93" s="176"/>
      <c r="L93" s="192"/>
    </row>
    <row r="94" spans="1:12" s="181" customFormat="1" ht="11.25" customHeight="1" x14ac:dyDescent="0.2">
      <c r="A94" s="176"/>
      <c r="B94" s="176"/>
      <c r="C94" s="176"/>
      <c r="D94" s="176"/>
      <c r="E94" s="176"/>
      <c r="F94" s="176"/>
      <c r="G94" s="176"/>
      <c r="L94" s="192"/>
    </row>
    <row r="95" spans="1:12" s="181" customFormat="1" ht="11.25" customHeight="1" x14ac:dyDescent="0.2">
      <c r="A95" s="176"/>
      <c r="B95" s="176"/>
      <c r="C95" s="176"/>
      <c r="D95" s="176"/>
      <c r="E95" s="176"/>
      <c r="F95" s="176"/>
      <c r="G95" s="176"/>
      <c r="L95" s="192"/>
    </row>
    <row r="96" spans="1:12" s="181" customFormat="1" ht="11.25" customHeight="1" x14ac:dyDescent="0.2">
      <c r="A96" s="176"/>
      <c r="B96" s="176"/>
      <c r="C96" s="176"/>
      <c r="D96" s="176"/>
      <c r="E96" s="176"/>
      <c r="F96" s="176"/>
      <c r="G96" s="176"/>
      <c r="L96" s="192"/>
    </row>
    <row r="97" spans="1:12" s="181" customFormat="1" ht="11.25" customHeight="1" x14ac:dyDescent="0.2">
      <c r="A97" s="176"/>
      <c r="B97" s="176"/>
      <c r="C97" s="176"/>
      <c r="D97" s="176"/>
      <c r="E97" s="176"/>
      <c r="F97" s="176"/>
      <c r="G97" s="176"/>
      <c r="L97" s="192"/>
    </row>
    <row r="98" spans="1:12" s="181" customFormat="1" ht="11.25" customHeight="1" x14ac:dyDescent="0.2">
      <c r="A98" s="176"/>
      <c r="B98" s="176"/>
      <c r="C98" s="176"/>
      <c r="D98" s="176"/>
      <c r="E98" s="176"/>
      <c r="F98" s="176"/>
      <c r="G98" s="176"/>
      <c r="L98" s="192"/>
    </row>
    <row r="99" spans="1:12" s="181" customFormat="1" ht="11.25" customHeight="1" x14ac:dyDescent="0.2">
      <c r="A99" s="176"/>
      <c r="B99" s="176"/>
      <c r="C99" s="176"/>
      <c r="D99" s="176"/>
      <c r="E99" s="176"/>
      <c r="F99" s="176"/>
      <c r="G99" s="176"/>
      <c r="L99" s="192"/>
    </row>
    <row r="100" spans="1:12" s="181" customFormat="1" ht="11.25" customHeight="1" x14ac:dyDescent="0.2">
      <c r="A100" s="176"/>
      <c r="B100" s="176"/>
      <c r="C100" s="176"/>
      <c r="D100" s="176"/>
      <c r="E100" s="176"/>
      <c r="F100" s="176"/>
      <c r="G100" s="176"/>
      <c r="L100" s="192"/>
    </row>
    <row r="101" spans="1:12" s="181" customFormat="1" ht="11.25" customHeight="1" x14ac:dyDescent="0.2">
      <c r="A101" s="176"/>
      <c r="B101" s="176"/>
      <c r="C101" s="176"/>
      <c r="D101" s="176"/>
      <c r="E101" s="176"/>
      <c r="F101" s="176"/>
      <c r="G101" s="176"/>
      <c r="L101" s="192"/>
    </row>
    <row r="102" spans="1:12" s="181" customFormat="1" ht="11.25" customHeight="1" x14ac:dyDescent="0.2">
      <c r="A102" s="176"/>
      <c r="B102" s="176"/>
      <c r="C102" s="176"/>
      <c r="D102" s="176"/>
      <c r="E102" s="176"/>
      <c r="F102" s="176"/>
      <c r="G102" s="176"/>
      <c r="L102" s="192"/>
    </row>
    <row r="103" spans="1:12" s="181" customFormat="1" ht="11.25" customHeight="1" x14ac:dyDescent="0.2">
      <c r="A103" s="176"/>
      <c r="B103" s="176"/>
      <c r="C103" s="176"/>
      <c r="D103" s="176"/>
      <c r="E103" s="176"/>
      <c r="F103" s="176"/>
      <c r="G103" s="176"/>
      <c r="L103" s="192"/>
    </row>
    <row r="104" spans="1:12" s="181" customFormat="1" ht="11.25" customHeight="1" x14ac:dyDescent="0.2">
      <c r="A104" s="176"/>
      <c r="B104" s="176"/>
      <c r="C104" s="176"/>
      <c r="D104" s="176"/>
      <c r="E104" s="176"/>
      <c r="F104" s="176"/>
      <c r="G104" s="176"/>
      <c r="L104" s="192"/>
    </row>
    <row r="105" spans="1:12" s="181" customFormat="1" ht="11.25" customHeight="1" x14ac:dyDescent="0.2">
      <c r="A105" s="176"/>
      <c r="B105" s="176"/>
      <c r="C105" s="176"/>
      <c r="D105" s="176"/>
      <c r="E105" s="176"/>
      <c r="F105" s="176"/>
      <c r="G105" s="176"/>
      <c r="L105" s="192"/>
    </row>
    <row r="106" spans="1:12" s="181" customFormat="1" ht="11.25" customHeight="1" x14ac:dyDescent="0.2">
      <c r="A106" s="176"/>
      <c r="B106" s="176"/>
      <c r="C106" s="176"/>
      <c r="D106" s="176"/>
      <c r="E106" s="176"/>
      <c r="F106" s="176"/>
      <c r="G106" s="176"/>
      <c r="L106" s="192"/>
    </row>
    <row r="107" spans="1:12" s="181" customFormat="1" ht="11.25" customHeight="1" x14ac:dyDescent="0.2">
      <c r="A107" s="176"/>
      <c r="B107" s="176"/>
      <c r="C107" s="176"/>
      <c r="D107" s="176"/>
      <c r="E107" s="176"/>
      <c r="F107" s="176"/>
      <c r="G107" s="176"/>
      <c r="L107" s="192"/>
    </row>
    <row r="108" spans="1:12" s="181" customFormat="1" ht="11.25" customHeight="1" x14ac:dyDescent="0.2">
      <c r="A108" s="176"/>
      <c r="B108" s="176"/>
      <c r="C108" s="176"/>
      <c r="D108" s="176"/>
      <c r="E108" s="176"/>
      <c r="F108" s="176"/>
      <c r="G108" s="176"/>
      <c r="L108" s="192"/>
    </row>
    <row r="109" spans="1:12" s="181" customFormat="1" ht="11.25" customHeight="1" x14ac:dyDescent="0.2">
      <c r="A109" s="176"/>
      <c r="B109" s="176"/>
      <c r="C109" s="176"/>
      <c r="D109" s="176"/>
      <c r="E109" s="176"/>
      <c r="F109" s="176"/>
      <c r="G109" s="176"/>
      <c r="L109" s="192"/>
    </row>
    <row r="110" spans="1:12" s="181" customFormat="1" ht="11.25" customHeight="1" x14ac:dyDescent="0.2">
      <c r="A110" s="176"/>
      <c r="B110" s="176"/>
      <c r="C110" s="176"/>
      <c r="D110" s="176"/>
      <c r="E110" s="176"/>
      <c r="F110" s="176"/>
      <c r="G110" s="176"/>
      <c r="L110" s="192"/>
    </row>
    <row r="111" spans="1:12" s="181" customFormat="1" ht="11.25" customHeight="1" x14ac:dyDescent="0.2">
      <c r="A111" s="176"/>
      <c r="B111" s="176"/>
      <c r="C111" s="176"/>
      <c r="D111" s="176"/>
      <c r="E111" s="176"/>
      <c r="F111" s="176"/>
      <c r="G111" s="176"/>
      <c r="L111" s="192"/>
    </row>
    <row r="112" spans="1:12" s="181" customFormat="1" ht="11.25" customHeight="1" x14ac:dyDescent="0.2">
      <c r="A112" s="176"/>
      <c r="B112" s="176"/>
      <c r="C112" s="176"/>
      <c r="D112" s="176"/>
      <c r="E112" s="176"/>
      <c r="F112" s="176"/>
      <c r="G112" s="176"/>
      <c r="L112" s="192"/>
    </row>
    <row r="113" spans="1:12" s="181" customFormat="1" ht="11.25" customHeight="1" x14ac:dyDescent="0.2">
      <c r="A113" s="176"/>
      <c r="B113" s="176"/>
      <c r="C113" s="176"/>
      <c r="D113" s="176"/>
      <c r="E113" s="176"/>
      <c r="F113" s="176"/>
      <c r="G113" s="176"/>
      <c r="L113" s="192"/>
    </row>
    <row r="114" spans="1:12" s="181" customFormat="1" ht="11.25" customHeight="1" x14ac:dyDescent="0.2">
      <c r="A114" s="176"/>
      <c r="B114" s="176"/>
      <c r="C114" s="176"/>
      <c r="D114" s="176"/>
      <c r="E114" s="176"/>
      <c r="F114" s="176"/>
      <c r="G114" s="176"/>
      <c r="L114" s="192"/>
    </row>
    <row r="115" spans="1:12" s="181" customFormat="1" ht="11.25" customHeight="1" x14ac:dyDescent="0.2">
      <c r="A115" s="176"/>
      <c r="B115" s="176"/>
      <c r="C115" s="176"/>
      <c r="D115" s="176"/>
      <c r="E115" s="176"/>
      <c r="F115" s="176"/>
      <c r="G115" s="176"/>
      <c r="L115" s="192"/>
    </row>
    <row r="116" spans="1:12" s="181" customFormat="1" ht="11.25" customHeight="1" x14ac:dyDescent="0.2">
      <c r="A116" s="176"/>
      <c r="B116" s="176"/>
      <c r="C116" s="176"/>
      <c r="D116" s="176"/>
      <c r="E116" s="176"/>
      <c r="F116" s="176"/>
      <c r="G116" s="176"/>
      <c r="L116" s="192"/>
    </row>
    <row r="117" spans="1:12" s="181" customFormat="1" ht="11.25" customHeight="1" x14ac:dyDescent="0.2">
      <c r="A117" s="176"/>
      <c r="B117" s="176"/>
      <c r="C117" s="176"/>
      <c r="D117" s="176"/>
      <c r="E117" s="176"/>
      <c r="F117" s="176"/>
      <c r="G117" s="176"/>
      <c r="L117" s="192"/>
    </row>
    <row r="118" spans="1:12" s="181" customFormat="1" ht="11.25" customHeight="1" x14ac:dyDescent="0.2">
      <c r="A118" s="176"/>
      <c r="B118" s="176"/>
      <c r="C118" s="176"/>
      <c r="D118" s="176"/>
      <c r="E118" s="176"/>
      <c r="F118" s="176"/>
      <c r="G118" s="176"/>
      <c r="L118" s="192"/>
    </row>
    <row r="119" spans="1:12" s="181" customFormat="1" ht="11.25" customHeight="1" x14ac:dyDescent="0.2">
      <c r="A119" s="176"/>
      <c r="B119" s="176"/>
      <c r="C119" s="176"/>
      <c r="D119" s="176"/>
      <c r="E119" s="176"/>
      <c r="F119" s="176"/>
      <c r="G119" s="176"/>
      <c r="L119" s="192"/>
    </row>
    <row r="120" spans="1:12" s="181" customFormat="1" ht="11.25" customHeight="1" x14ac:dyDescent="0.2">
      <c r="A120" s="176"/>
      <c r="B120" s="176"/>
      <c r="C120" s="176"/>
      <c r="D120" s="176"/>
      <c r="E120" s="176"/>
      <c r="F120" s="176"/>
      <c r="G120" s="176"/>
      <c r="L120" s="192"/>
    </row>
    <row r="121" spans="1:12" s="181" customFormat="1" ht="11.25" customHeight="1" x14ac:dyDescent="0.2">
      <c r="A121" s="176"/>
      <c r="B121" s="176"/>
      <c r="C121" s="176"/>
      <c r="D121" s="176"/>
      <c r="E121" s="176"/>
      <c r="F121" s="176"/>
      <c r="G121" s="176"/>
      <c r="L121" s="192"/>
    </row>
    <row r="122" spans="1:12" s="181" customFormat="1" ht="11.25" customHeight="1" x14ac:dyDescent="0.2">
      <c r="A122" s="176"/>
      <c r="B122" s="176"/>
      <c r="C122" s="176"/>
      <c r="D122" s="176"/>
      <c r="E122" s="176"/>
      <c r="F122" s="176"/>
      <c r="G122" s="176"/>
      <c r="L122" s="192"/>
    </row>
    <row r="123" spans="1:12" s="181" customFormat="1" ht="11.25" customHeight="1" x14ac:dyDescent="0.2">
      <c r="A123" s="176"/>
      <c r="B123" s="176"/>
      <c r="C123" s="176"/>
      <c r="D123" s="176"/>
      <c r="E123" s="176"/>
      <c r="F123" s="176"/>
      <c r="G123" s="176"/>
      <c r="L123" s="192"/>
    </row>
    <row r="124" spans="1:12" s="181" customFormat="1" ht="11.25" customHeight="1" x14ac:dyDescent="0.2">
      <c r="A124" s="176"/>
      <c r="B124" s="176"/>
      <c r="C124" s="176"/>
      <c r="D124" s="176"/>
      <c r="E124" s="176"/>
      <c r="F124" s="176"/>
      <c r="G124" s="176"/>
      <c r="L124" s="192"/>
    </row>
    <row r="125" spans="1:12" s="181" customFormat="1" ht="11.25" customHeight="1" x14ac:dyDescent="0.2">
      <c r="A125" s="176"/>
      <c r="B125" s="176"/>
      <c r="C125" s="176"/>
      <c r="D125" s="176"/>
      <c r="E125" s="176"/>
      <c r="F125" s="176"/>
      <c r="G125" s="176"/>
      <c r="L125" s="192"/>
    </row>
    <row r="126" spans="1:12" s="181" customFormat="1" ht="11.25" customHeight="1" x14ac:dyDescent="0.2">
      <c r="A126" s="176"/>
      <c r="B126" s="176"/>
      <c r="C126" s="176"/>
      <c r="D126" s="176"/>
      <c r="E126" s="176"/>
      <c r="F126" s="176"/>
      <c r="G126" s="176"/>
      <c r="L126" s="192"/>
    </row>
    <row r="127" spans="1:12" s="181" customFormat="1" ht="11.25" customHeight="1" x14ac:dyDescent="0.2">
      <c r="A127" s="176"/>
      <c r="B127" s="176"/>
      <c r="C127" s="176"/>
      <c r="D127" s="176"/>
      <c r="E127" s="176"/>
      <c r="F127" s="176"/>
      <c r="G127" s="176"/>
      <c r="L127" s="192"/>
    </row>
    <row r="128" spans="1:12" s="181" customFormat="1" ht="11.25" customHeight="1" x14ac:dyDescent="0.2">
      <c r="A128" s="176"/>
      <c r="B128" s="176"/>
      <c r="C128" s="176"/>
      <c r="D128" s="176"/>
      <c r="E128" s="176"/>
      <c r="F128" s="176"/>
      <c r="G128" s="176"/>
      <c r="L128" s="192"/>
    </row>
    <row r="129" spans="1:12" s="181" customFormat="1" ht="11.25" customHeight="1" x14ac:dyDescent="0.2">
      <c r="A129" s="176"/>
      <c r="B129" s="176"/>
      <c r="C129" s="176"/>
      <c r="D129" s="176"/>
      <c r="E129" s="176"/>
      <c r="F129" s="176"/>
      <c r="G129" s="176"/>
      <c r="L129" s="192"/>
    </row>
    <row r="130" spans="1:12" s="181" customFormat="1" ht="11.25" customHeight="1" x14ac:dyDescent="0.2">
      <c r="A130" s="176"/>
      <c r="B130" s="176"/>
      <c r="C130" s="176"/>
      <c r="D130" s="176"/>
      <c r="E130" s="176"/>
      <c r="F130" s="176"/>
      <c r="G130" s="176"/>
      <c r="L130" s="192"/>
    </row>
    <row r="131" spans="1:12" s="181" customFormat="1" ht="11.25" customHeight="1" x14ac:dyDescent="0.2">
      <c r="A131" s="176"/>
      <c r="B131" s="176"/>
      <c r="C131" s="176"/>
      <c r="D131" s="176"/>
      <c r="E131" s="176"/>
      <c r="F131" s="176"/>
      <c r="G131" s="176"/>
      <c r="L131" s="192"/>
    </row>
    <row r="132" spans="1:12" s="181" customFormat="1" ht="11.25" customHeight="1" x14ac:dyDescent="0.2">
      <c r="A132" s="176"/>
      <c r="B132" s="176"/>
      <c r="C132" s="176"/>
      <c r="D132" s="176"/>
      <c r="E132" s="176"/>
      <c r="F132" s="176"/>
      <c r="G132" s="176"/>
      <c r="L132" s="192"/>
    </row>
    <row r="133" spans="1:12" s="181" customFormat="1" ht="11.25" customHeight="1" x14ac:dyDescent="0.2">
      <c r="A133" s="176"/>
      <c r="B133" s="176"/>
      <c r="C133" s="176"/>
      <c r="D133" s="176"/>
      <c r="E133" s="176"/>
      <c r="F133" s="176"/>
      <c r="G133" s="176"/>
      <c r="L133" s="192"/>
    </row>
    <row r="134" spans="1:12" s="181" customFormat="1" ht="11.25" customHeight="1" x14ac:dyDescent="0.2">
      <c r="A134" s="176"/>
      <c r="B134" s="176"/>
      <c r="C134" s="176"/>
      <c r="D134" s="176"/>
      <c r="E134" s="176"/>
      <c r="F134" s="176"/>
      <c r="G134" s="176"/>
      <c r="L134" s="192"/>
    </row>
    <row r="135" spans="1:12" s="181" customFormat="1" ht="11.25" customHeight="1" x14ac:dyDescent="0.2">
      <c r="A135" s="176"/>
      <c r="B135" s="176"/>
      <c r="C135" s="176"/>
      <c r="D135" s="176"/>
      <c r="E135" s="176"/>
      <c r="F135" s="176"/>
      <c r="G135" s="176"/>
      <c r="L135" s="192"/>
    </row>
    <row r="136" spans="1:12" s="181" customFormat="1" ht="11.25" customHeight="1" x14ac:dyDescent="0.2">
      <c r="A136" s="176"/>
      <c r="B136" s="176"/>
      <c r="C136" s="176"/>
      <c r="D136" s="176"/>
      <c r="E136" s="176"/>
      <c r="F136" s="176"/>
      <c r="G136" s="176"/>
      <c r="L136" s="192"/>
    </row>
    <row r="137" spans="1:12" s="181" customFormat="1" ht="11.25" customHeight="1" x14ac:dyDescent="0.2">
      <c r="A137" s="176"/>
      <c r="B137" s="176"/>
      <c r="C137" s="176"/>
      <c r="D137" s="176"/>
      <c r="E137" s="176"/>
      <c r="F137" s="176"/>
      <c r="G137" s="176"/>
      <c r="L137" s="192"/>
    </row>
    <row r="138" spans="1:12" s="181" customFormat="1" ht="11.25" customHeight="1" x14ac:dyDescent="0.2">
      <c r="A138" s="176"/>
      <c r="B138" s="176"/>
      <c r="C138" s="176"/>
      <c r="D138" s="176"/>
      <c r="E138" s="176"/>
      <c r="F138" s="176"/>
      <c r="G138" s="176"/>
      <c r="L138" s="192"/>
    </row>
    <row r="139" spans="1:12" s="181" customFormat="1" ht="11.25" customHeight="1" x14ac:dyDescent="0.2">
      <c r="A139" s="176"/>
      <c r="B139" s="176"/>
      <c r="C139" s="176"/>
      <c r="D139" s="176"/>
      <c r="E139" s="176"/>
      <c r="F139" s="176"/>
      <c r="G139" s="176"/>
      <c r="L139" s="192"/>
    </row>
    <row r="140" spans="1:12" s="181" customFormat="1" ht="11.25" customHeight="1" x14ac:dyDescent="0.2">
      <c r="A140" s="176"/>
      <c r="B140" s="176"/>
      <c r="C140" s="176"/>
      <c r="D140" s="176"/>
      <c r="E140" s="176"/>
      <c r="F140" s="176"/>
      <c r="G140" s="176"/>
      <c r="L140" s="192"/>
    </row>
    <row r="141" spans="1:12" s="181" customFormat="1" ht="11.25" customHeight="1" x14ac:dyDescent="0.2">
      <c r="A141" s="176"/>
      <c r="B141" s="176"/>
      <c r="C141" s="176"/>
      <c r="D141" s="176"/>
      <c r="E141" s="176"/>
      <c r="F141" s="176"/>
      <c r="G141" s="176"/>
      <c r="L141" s="192"/>
    </row>
    <row r="142" spans="1:12" s="181" customFormat="1" ht="11.25" customHeight="1" x14ac:dyDescent="0.2">
      <c r="A142" s="176"/>
      <c r="B142" s="176"/>
      <c r="C142" s="176"/>
      <c r="D142" s="176"/>
      <c r="E142" s="176"/>
      <c r="F142" s="176"/>
      <c r="G142" s="176"/>
      <c r="L142" s="192"/>
    </row>
    <row r="143" spans="1:12" s="181" customFormat="1" ht="11.25" customHeight="1" x14ac:dyDescent="0.2">
      <c r="A143" s="176"/>
      <c r="B143" s="176"/>
      <c r="C143" s="176"/>
      <c r="D143" s="176"/>
      <c r="E143" s="176"/>
      <c r="F143" s="176"/>
      <c r="G143" s="176"/>
      <c r="L143" s="192"/>
    </row>
    <row r="144" spans="1:12" s="181" customFormat="1" ht="11.25" customHeight="1" x14ac:dyDescent="0.2">
      <c r="A144" s="176"/>
      <c r="B144" s="176"/>
      <c r="C144" s="176"/>
      <c r="D144" s="176"/>
      <c r="E144" s="176"/>
      <c r="F144" s="176"/>
      <c r="G144" s="176"/>
      <c r="L144" s="192"/>
    </row>
    <row r="145" spans="1:12" s="181" customFormat="1" ht="11.25" customHeight="1" x14ac:dyDescent="0.2">
      <c r="A145" s="176"/>
      <c r="B145" s="176"/>
      <c r="C145" s="176"/>
      <c r="D145" s="176"/>
      <c r="E145" s="176"/>
      <c r="F145" s="176"/>
      <c r="G145" s="176"/>
      <c r="L145" s="192"/>
    </row>
    <row r="146" spans="1:12" s="181" customFormat="1" ht="11.25" customHeight="1" x14ac:dyDescent="0.2">
      <c r="A146" s="176"/>
      <c r="B146" s="176"/>
      <c r="C146" s="176"/>
      <c r="D146" s="176"/>
      <c r="E146" s="176"/>
      <c r="F146" s="176"/>
      <c r="G146" s="176"/>
      <c r="L146" s="192"/>
    </row>
    <row r="147" spans="1:12" s="181" customFormat="1" ht="11.25" customHeight="1" x14ac:dyDescent="0.2">
      <c r="A147" s="176"/>
      <c r="B147" s="176"/>
      <c r="C147" s="176"/>
      <c r="D147" s="176"/>
      <c r="E147" s="176"/>
      <c r="F147" s="176"/>
      <c r="G147" s="176"/>
      <c r="L147" s="192"/>
    </row>
    <row r="148" spans="1:12" s="181" customFormat="1" ht="11.25" customHeight="1" x14ac:dyDescent="0.2">
      <c r="A148" s="176"/>
      <c r="B148" s="176"/>
      <c r="C148" s="176"/>
      <c r="D148" s="176"/>
      <c r="E148" s="176"/>
      <c r="F148" s="176"/>
      <c r="G148" s="176"/>
      <c r="L148" s="192"/>
    </row>
    <row r="149" spans="1:12" s="181" customFormat="1" ht="11.25" customHeight="1" x14ac:dyDescent="0.2">
      <c r="A149" s="176"/>
      <c r="B149" s="176"/>
      <c r="C149" s="176"/>
      <c r="D149" s="176"/>
      <c r="E149" s="176"/>
      <c r="F149" s="176"/>
      <c r="G149" s="176"/>
      <c r="L149" s="192"/>
    </row>
    <row r="150" spans="1:12" s="181" customFormat="1" ht="11.25" customHeight="1" x14ac:dyDescent="0.2">
      <c r="A150" s="176"/>
      <c r="B150" s="176"/>
      <c r="C150" s="176"/>
      <c r="D150" s="176"/>
      <c r="E150" s="176"/>
      <c r="F150" s="176"/>
      <c r="G150" s="176"/>
      <c r="L150" s="192"/>
    </row>
    <row r="151" spans="1:12" s="181" customFormat="1" ht="11.25" customHeight="1" x14ac:dyDescent="0.2">
      <c r="A151" s="176"/>
      <c r="B151" s="176"/>
      <c r="C151" s="176"/>
      <c r="D151" s="176"/>
      <c r="E151" s="176"/>
      <c r="F151" s="176"/>
      <c r="G151" s="176"/>
      <c r="L151" s="192"/>
    </row>
    <row r="152" spans="1:12" s="181" customFormat="1" ht="11.25" customHeight="1" x14ac:dyDescent="0.2">
      <c r="A152" s="176"/>
      <c r="B152" s="176"/>
      <c r="C152" s="176"/>
      <c r="D152" s="176"/>
      <c r="E152" s="176"/>
      <c r="F152" s="176"/>
      <c r="G152" s="176"/>
      <c r="L152" s="192"/>
    </row>
    <row r="153" spans="1:12" s="181" customFormat="1" ht="11.25" customHeight="1" x14ac:dyDescent="0.2">
      <c r="A153" s="176"/>
      <c r="B153" s="176"/>
      <c r="C153" s="176"/>
      <c r="D153" s="176"/>
      <c r="E153" s="176"/>
      <c r="F153" s="176"/>
      <c r="G153" s="176"/>
      <c r="L153" s="192"/>
    </row>
    <row r="154" spans="1:12" s="181" customFormat="1" ht="11.25" customHeight="1" x14ac:dyDescent="0.2">
      <c r="A154" s="176"/>
      <c r="B154" s="176"/>
      <c r="C154" s="176"/>
      <c r="D154" s="176"/>
      <c r="E154" s="176"/>
      <c r="F154" s="176"/>
      <c r="G154" s="176"/>
      <c r="L154" s="192"/>
    </row>
    <row r="155" spans="1:12" s="181" customFormat="1" ht="11.25" customHeight="1" x14ac:dyDescent="0.2">
      <c r="A155" s="176"/>
      <c r="B155" s="176"/>
      <c r="C155" s="176"/>
      <c r="D155" s="176"/>
      <c r="E155" s="176"/>
      <c r="F155" s="176"/>
      <c r="G155" s="176"/>
      <c r="L155" s="192"/>
    </row>
    <row r="156" spans="1:12" s="181" customFormat="1" ht="11.25" customHeight="1" x14ac:dyDescent="0.2">
      <c r="A156" s="176"/>
      <c r="B156" s="176"/>
      <c r="C156" s="176"/>
      <c r="D156" s="176"/>
      <c r="E156" s="176"/>
      <c r="F156" s="176"/>
      <c r="G156" s="176"/>
      <c r="L156" s="192"/>
    </row>
    <row r="157" spans="1:12" s="181" customFormat="1" ht="11.25" customHeight="1" x14ac:dyDescent="0.2">
      <c r="A157" s="176"/>
      <c r="B157" s="176"/>
      <c r="C157" s="176"/>
      <c r="D157" s="176"/>
      <c r="E157" s="176"/>
      <c r="F157" s="176"/>
      <c r="G157" s="176"/>
      <c r="L157" s="192"/>
    </row>
    <row r="158" spans="1:12" s="181" customFormat="1" ht="11.25" customHeight="1" x14ac:dyDescent="0.2">
      <c r="A158" s="176"/>
      <c r="B158" s="176"/>
      <c r="C158" s="176"/>
      <c r="D158" s="176"/>
      <c r="E158" s="176"/>
      <c r="F158" s="176"/>
      <c r="G158" s="176"/>
      <c r="L158" s="192"/>
    </row>
    <row r="159" spans="1:12" s="181" customFormat="1" ht="11.25" customHeight="1" x14ac:dyDescent="0.2">
      <c r="A159" s="176"/>
      <c r="B159" s="176"/>
      <c r="C159" s="176"/>
      <c r="D159" s="176"/>
      <c r="E159" s="176"/>
      <c r="F159" s="176"/>
      <c r="G159" s="176"/>
      <c r="L159" s="192"/>
    </row>
    <row r="160" spans="1:12" s="181" customFormat="1" ht="11.25" customHeight="1" x14ac:dyDescent="0.2">
      <c r="A160" s="176"/>
      <c r="B160" s="176"/>
      <c r="C160" s="176"/>
      <c r="D160" s="176"/>
      <c r="E160" s="176"/>
      <c r="F160" s="176"/>
      <c r="G160" s="176"/>
      <c r="L160" s="192"/>
    </row>
    <row r="161" spans="1:12" s="181" customFormat="1" ht="11.25" customHeight="1" x14ac:dyDescent="0.2">
      <c r="A161" s="176"/>
      <c r="B161" s="176"/>
      <c r="C161" s="176"/>
      <c r="D161" s="176"/>
      <c r="E161" s="176"/>
      <c r="F161" s="176"/>
      <c r="G161" s="176"/>
      <c r="L161" s="192"/>
    </row>
    <row r="162" spans="1:12" s="181" customFormat="1" ht="11.25" customHeight="1" x14ac:dyDescent="0.2">
      <c r="A162" s="176"/>
      <c r="B162" s="176"/>
      <c r="C162" s="176"/>
      <c r="D162" s="176"/>
      <c r="E162" s="176"/>
      <c r="F162" s="176"/>
      <c r="G162" s="176"/>
      <c r="L162" s="192"/>
    </row>
    <row r="163" spans="1:12" s="181" customFormat="1" ht="11.25" customHeight="1" x14ac:dyDescent="0.2">
      <c r="A163" s="176"/>
      <c r="B163" s="176"/>
      <c r="C163" s="176"/>
      <c r="D163" s="176"/>
      <c r="E163" s="176"/>
      <c r="F163" s="176"/>
      <c r="G163" s="176"/>
      <c r="L163" s="192"/>
    </row>
    <row r="164" spans="1:12" s="181" customFormat="1" ht="11.25" customHeight="1" x14ac:dyDescent="0.2">
      <c r="A164" s="176"/>
      <c r="B164" s="176"/>
      <c r="C164" s="176"/>
      <c r="D164" s="176"/>
      <c r="E164" s="176"/>
      <c r="F164" s="176"/>
      <c r="G164" s="176"/>
      <c r="L164" s="192"/>
    </row>
    <row r="165" spans="1:12" s="181" customFormat="1" ht="11.25" customHeight="1" x14ac:dyDescent="0.2">
      <c r="A165" s="176"/>
      <c r="B165" s="176"/>
      <c r="C165" s="176"/>
      <c r="D165" s="176"/>
      <c r="E165" s="176"/>
      <c r="F165" s="176"/>
      <c r="G165" s="176"/>
      <c r="L165" s="192"/>
    </row>
    <row r="166" spans="1:12" s="181" customFormat="1" ht="11.25" customHeight="1" x14ac:dyDescent="0.2">
      <c r="A166" s="176"/>
      <c r="B166" s="176"/>
      <c r="C166" s="176"/>
      <c r="D166" s="176"/>
      <c r="E166" s="176"/>
      <c r="F166" s="176"/>
      <c r="G166" s="176"/>
      <c r="L166" s="192"/>
    </row>
    <row r="167" spans="1:12" s="181" customFormat="1" ht="11.25" customHeight="1" x14ac:dyDescent="0.2">
      <c r="A167" s="176"/>
      <c r="B167" s="176"/>
      <c r="C167" s="176"/>
      <c r="D167" s="176"/>
      <c r="E167" s="176"/>
      <c r="F167" s="176"/>
      <c r="G167" s="176"/>
      <c r="L167" s="192"/>
    </row>
    <row r="168" spans="1:12" s="181" customFormat="1" ht="11.25" customHeight="1" x14ac:dyDescent="0.2">
      <c r="A168" s="176"/>
      <c r="B168" s="176"/>
      <c r="C168" s="176"/>
      <c r="D168" s="176"/>
      <c r="E168" s="176"/>
      <c r="F168" s="176"/>
      <c r="G168" s="176"/>
      <c r="L168" s="192"/>
    </row>
    <row r="169" spans="1:12" s="181" customFormat="1" ht="11.25" customHeight="1" x14ac:dyDescent="0.2">
      <c r="A169" s="176"/>
      <c r="B169" s="176"/>
      <c r="C169" s="176"/>
      <c r="D169" s="176"/>
      <c r="E169" s="176"/>
      <c r="F169" s="176"/>
      <c r="G169" s="176"/>
      <c r="L169" s="192"/>
    </row>
    <row r="170" spans="1:12" s="181" customFormat="1" ht="11.25" customHeight="1" x14ac:dyDescent="0.2">
      <c r="A170" s="176"/>
      <c r="B170" s="176"/>
      <c r="C170" s="176"/>
      <c r="D170" s="176"/>
      <c r="E170" s="176"/>
      <c r="F170" s="176"/>
      <c r="G170" s="176"/>
      <c r="L170" s="192"/>
    </row>
    <row r="171" spans="1:12" s="181" customFormat="1" ht="11.25" customHeight="1" x14ac:dyDescent="0.2">
      <c r="A171" s="176"/>
      <c r="B171" s="176"/>
      <c r="C171" s="176"/>
      <c r="D171" s="176"/>
      <c r="E171" s="176"/>
      <c r="F171" s="176"/>
      <c r="G171" s="176"/>
      <c r="L171" s="192"/>
    </row>
    <row r="172" spans="1:12" s="181" customFormat="1" ht="11.25" customHeight="1" x14ac:dyDescent="0.2">
      <c r="A172" s="176"/>
      <c r="B172" s="176"/>
      <c r="C172" s="176"/>
      <c r="D172" s="176"/>
      <c r="E172" s="176"/>
      <c r="F172" s="176"/>
      <c r="G172" s="176"/>
      <c r="L172" s="192"/>
    </row>
    <row r="173" spans="1:12" s="181" customFormat="1" ht="11.25" customHeight="1" x14ac:dyDescent="0.2">
      <c r="A173" s="176"/>
      <c r="B173" s="176"/>
      <c r="C173" s="176"/>
      <c r="D173" s="176"/>
      <c r="E173" s="176"/>
      <c r="F173" s="176"/>
      <c r="G173" s="176"/>
      <c r="L173" s="192"/>
    </row>
    <row r="174" spans="1:12" s="181" customFormat="1" ht="11.25" customHeight="1" x14ac:dyDescent="0.2">
      <c r="A174" s="176"/>
      <c r="B174" s="176"/>
      <c r="C174" s="176"/>
      <c r="D174" s="176"/>
      <c r="E174" s="176"/>
      <c r="F174" s="176"/>
      <c r="G174" s="176"/>
      <c r="L174" s="192"/>
    </row>
    <row r="175" spans="1:12" s="181" customFormat="1" ht="11.25" customHeight="1" x14ac:dyDescent="0.2">
      <c r="A175" s="176"/>
      <c r="B175" s="176"/>
      <c r="C175" s="176"/>
      <c r="D175" s="176"/>
      <c r="E175" s="176"/>
      <c r="F175" s="176"/>
      <c r="G175" s="176"/>
      <c r="L175" s="192"/>
    </row>
    <row r="176" spans="1:12" s="181" customFormat="1" ht="11.25" customHeight="1" x14ac:dyDescent="0.2">
      <c r="A176" s="176"/>
      <c r="B176" s="176"/>
      <c r="C176" s="176"/>
      <c r="D176" s="176"/>
      <c r="E176" s="176"/>
      <c r="F176" s="176"/>
      <c r="G176" s="176"/>
      <c r="L176" s="192"/>
    </row>
    <row r="177" spans="1:12" s="181" customFormat="1" ht="11.25" customHeight="1" x14ac:dyDescent="0.2">
      <c r="A177" s="176"/>
      <c r="B177" s="176"/>
      <c r="C177" s="176"/>
      <c r="D177" s="176"/>
      <c r="E177" s="176"/>
      <c r="F177" s="176"/>
      <c r="G177" s="176"/>
      <c r="L177" s="192"/>
    </row>
    <row r="178" spans="1:12" s="181" customFormat="1" ht="11.25" customHeight="1" x14ac:dyDescent="0.2">
      <c r="A178" s="176"/>
      <c r="B178" s="176"/>
      <c r="C178" s="176"/>
      <c r="D178" s="176"/>
      <c r="E178" s="176"/>
      <c r="F178" s="176"/>
      <c r="G178" s="176"/>
      <c r="L178" s="192"/>
    </row>
    <row r="179" spans="1:12" s="181" customFormat="1" ht="11.25" customHeight="1" x14ac:dyDescent="0.2">
      <c r="A179" s="176"/>
      <c r="B179" s="176"/>
      <c r="C179" s="176"/>
      <c r="D179" s="176"/>
      <c r="E179" s="176"/>
      <c r="F179" s="176"/>
      <c r="G179" s="176"/>
      <c r="L179" s="192"/>
    </row>
    <row r="180" spans="1:12" s="181" customFormat="1" ht="11.25" customHeight="1" x14ac:dyDescent="0.2">
      <c r="A180" s="176"/>
      <c r="B180" s="176"/>
      <c r="C180" s="176"/>
      <c r="D180" s="176"/>
      <c r="E180" s="176"/>
      <c r="F180" s="176"/>
      <c r="G180" s="176"/>
      <c r="L180" s="192"/>
    </row>
    <row r="181" spans="1:12" s="181" customFormat="1" ht="11.25" customHeight="1" x14ac:dyDescent="0.2">
      <c r="A181" s="176"/>
      <c r="B181" s="176"/>
      <c r="C181" s="176"/>
      <c r="D181" s="176"/>
      <c r="E181" s="176"/>
      <c r="F181" s="176"/>
      <c r="G181" s="176"/>
      <c r="L181" s="192"/>
    </row>
    <row r="182" spans="1:12" s="181" customFormat="1" ht="11.25" customHeight="1" x14ac:dyDescent="0.2">
      <c r="A182" s="176"/>
      <c r="B182" s="176"/>
      <c r="C182" s="176"/>
      <c r="D182" s="176"/>
      <c r="E182" s="176"/>
      <c r="F182" s="176"/>
      <c r="G182" s="176"/>
      <c r="L182" s="192"/>
    </row>
    <row r="183" spans="1:12" s="181" customFormat="1" ht="11.25" customHeight="1" x14ac:dyDescent="0.2">
      <c r="A183" s="176"/>
      <c r="B183" s="176"/>
      <c r="C183" s="176"/>
      <c r="D183" s="176"/>
      <c r="E183" s="176"/>
      <c r="F183" s="176"/>
      <c r="G183" s="176"/>
      <c r="L183" s="192"/>
    </row>
    <row r="184" spans="1:12" s="181" customFormat="1" ht="11.25" customHeight="1" x14ac:dyDescent="0.2">
      <c r="A184" s="176"/>
      <c r="B184" s="176"/>
      <c r="C184" s="176"/>
      <c r="D184" s="176"/>
      <c r="E184" s="176"/>
      <c r="F184" s="176"/>
      <c r="G184" s="176"/>
      <c r="L184" s="192"/>
    </row>
    <row r="185" spans="1:12" s="181" customFormat="1" ht="11.25" customHeight="1" x14ac:dyDescent="0.2">
      <c r="A185" s="176"/>
      <c r="B185" s="176"/>
      <c r="C185" s="176"/>
      <c r="D185" s="176"/>
      <c r="E185" s="176"/>
      <c r="F185" s="176"/>
      <c r="G185" s="176"/>
      <c r="L185" s="192"/>
    </row>
    <row r="186" spans="1:12" s="181" customFormat="1" ht="11.25" customHeight="1" x14ac:dyDescent="0.2">
      <c r="A186" s="176"/>
      <c r="B186" s="176"/>
      <c r="C186" s="176"/>
      <c r="D186" s="176"/>
      <c r="E186" s="176"/>
      <c r="F186" s="176"/>
      <c r="G186" s="176"/>
      <c r="L186" s="192"/>
    </row>
    <row r="187" spans="1:12" s="181" customFormat="1" ht="11.25" customHeight="1" x14ac:dyDescent="0.2">
      <c r="A187" s="176"/>
      <c r="B187" s="176"/>
      <c r="C187" s="176"/>
      <c r="D187" s="176"/>
      <c r="E187" s="176"/>
      <c r="F187" s="176"/>
      <c r="G187" s="176"/>
      <c r="L187" s="192"/>
    </row>
    <row r="188" spans="1:12" s="181" customFormat="1" ht="11.25" customHeight="1" x14ac:dyDescent="0.2">
      <c r="A188" s="176"/>
      <c r="B188" s="176"/>
      <c r="C188" s="176"/>
      <c r="D188" s="176"/>
      <c r="E188" s="176"/>
      <c r="F188" s="176"/>
      <c r="G188" s="176"/>
      <c r="L188" s="192"/>
    </row>
    <row r="189" spans="1:12" s="181" customFormat="1" ht="11.25" customHeight="1" x14ac:dyDescent="0.2">
      <c r="A189" s="176"/>
      <c r="B189" s="176"/>
      <c r="C189" s="176"/>
      <c r="D189" s="176"/>
      <c r="E189" s="176"/>
      <c r="F189" s="176"/>
      <c r="G189" s="176"/>
      <c r="L189" s="192"/>
    </row>
    <row r="190" spans="1:12" s="181" customFormat="1" ht="11.25" customHeight="1" x14ac:dyDescent="0.2">
      <c r="A190" s="176"/>
      <c r="B190" s="176"/>
      <c r="C190" s="176"/>
      <c r="D190" s="176"/>
      <c r="E190" s="176"/>
      <c r="F190" s="176"/>
      <c r="G190" s="176"/>
      <c r="L190" s="192"/>
    </row>
    <row r="191" spans="1:12" s="181" customFormat="1" ht="11.25" customHeight="1" x14ac:dyDescent="0.2">
      <c r="A191" s="176"/>
      <c r="B191" s="176"/>
      <c r="C191" s="176"/>
      <c r="D191" s="176"/>
      <c r="E191" s="176"/>
      <c r="F191" s="176"/>
      <c r="G191" s="176"/>
      <c r="L191" s="192"/>
    </row>
    <row r="192" spans="1:12" s="181" customFormat="1" ht="11.25" customHeight="1" x14ac:dyDescent="0.2">
      <c r="A192" s="176"/>
      <c r="B192" s="176"/>
      <c r="C192" s="176"/>
      <c r="D192" s="176"/>
      <c r="E192" s="176"/>
      <c r="F192" s="176"/>
      <c r="G192" s="176"/>
      <c r="L192" s="192"/>
    </row>
    <row r="193" spans="1:12" s="181" customFormat="1" ht="11.25" customHeight="1" x14ac:dyDescent="0.2">
      <c r="A193" s="176"/>
      <c r="B193" s="176"/>
      <c r="C193" s="176"/>
      <c r="D193" s="176"/>
      <c r="E193" s="176"/>
      <c r="F193" s="176"/>
      <c r="G193" s="176"/>
      <c r="L193" s="192"/>
    </row>
    <row r="194" spans="1:12" s="181" customFormat="1" ht="11.25" customHeight="1" x14ac:dyDescent="0.2">
      <c r="A194" s="176"/>
      <c r="B194" s="176"/>
      <c r="C194" s="176"/>
      <c r="D194" s="176"/>
      <c r="E194" s="176"/>
      <c r="F194" s="176"/>
      <c r="G194" s="176"/>
      <c r="L194" s="192"/>
    </row>
    <row r="195" spans="1:12" s="181" customFormat="1" ht="11.25" customHeight="1" x14ac:dyDescent="0.2">
      <c r="A195" s="176"/>
      <c r="B195" s="176"/>
      <c r="C195" s="176"/>
      <c r="D195" s="176"/>
      <c r="E195" s="176"/>
      <c r="F195" s="176"/>
      <c r="G195" s="176"/>
      <c r="L195" s="192"/>
    </row>
    <row r="196" spans="1:12" s="181" customFormat="1" ht="11.25" customHeight="1" x14ac:dyDescent="0.2">
      <c r="A196" s="176"/>
      <c r="B196" s="176"/>
      <c r="C196" s="176"/>
      <c r="D196" s="176"/>
      <c r="E196" s="176"/>
      <c r="F196" s="176"/>
      <c r="G196" s="176"/>
      <c r="L196" s="192"/>
    </row>
    <row r="197" spans="1:12" s="181" customFormat="1" ht="11.25" customHeight="1" x14ac:dyDescent="0.2">
      <c r="A197" s="176"/>
      <c r="B197" s="176"/>
      <c r="C197" s="176"/>
      <c r="D197" s="176"/>
      <c r="E197" s="176"/>
      <c r="F197" s="176"/>
      <c r="G197" s="176"/>
      <c r="L197" s="192"/>
    </row>
    <row r="198" spans="1:12" s="181" customFormat="1" ht="11.25" customHeight="1" x14ac:dyDescent="0.2">
      <c r="A198" s="176"/>
      <c r="B198" s="176"/>
      <c r="C198" s="176"/>
      <c r="D198" s="176"/>
      <c r="E198" s="176"/>
      <c r="F198" s="176"/>
      <c r="G198" s="176"/>
      <c r="L198" s="192"/>
    </row>
    <row r="199" spans="1:12" s="181" customFormat="1" ht="11.25" customHeight="1" x14ac:dyDescent="0.2">
      <c r="A199" s="176"/>
      <c r="B199" s="176"/>
      <c r="C199" s="176"/>
      <c r="D199" s="176"/>
      <c r="E199" s="176"/>
      <c r="F199" s="176"/>
      <c r="G199" s="176"/>
      <c r="L199" s="192"/>
    </row>
    <row r="200" spans="1:12" s="181" customFormat="1" ht="11.25" customHeight="1" x14ac:dyDescent="0.2">
      <c r="A200" s="176"/>
      <c r="B200" s="176"/>
      <c r="C200" s="176"/>
      <c r="D200" s="176"/>
      <c r="E200" s="176"/>
      <c r="F200" s="176"/>
      <c r="G200" s="176"/>
      <c r="L200" s="192"/>
    </row>
    <row r="201" spans="1:12" s="181" customFormat="1" ht="11.25" customHeight="1" x14ac:dyDescent="0.2">
      <c r="A201" s="176"/>
      <c r="B201" s="176"/>
      <c r="C201" s="176"/>
      <c r="D201" s="176"/>
      <c r="E201" s="176"/>
      <c r="F201" s="176"/>
      <c r="G201" s="176"/>
      <c r="L201" s="192"/>
    </row>
    <row r="202" spans="1:12" s="181" customFormat="1" ht="11.25" customHeight="1" x14ac:dyDescent="0.2">
      <c r="A202" s="176"/>
      <c r="B202" s="176"/>
      <c r="C202" s="176"/>
      <c r="D202" s="176"/>
      <c r="E202" s="176"/>
      <c r="F202" s="176"/>
      <c r="G202" s="176"/>
      <c r="L202" s="192"/>
    </row>
    <row r="203" spans="1:12" s="181" customFormat="1" ht="11.25" customHeight="1" x14ac:dyDescent="0.2">
      <c r="A203" s="176"/>
      <c r="B203" s="176"/>
      <c r="C203" s="176"/>
      <c r="D203" s="176"/>
      <c r="E203" s="176"/>
      <c r="F203" s="176"/>
      <c r="G203" s="176"/>
      <c r="L203" s="192"/>
    </row>
    <row r="204" spans="1:12" s="181" customFormat="1" ht="11.25" customHeight="1" x14ac:dyDescent="0.2">
      <c r="A204" s="176"/>
      <c r="B204" s="176"/>
      <c r="C204" s="176"/>
      <c r="D204" s="176"/>
      <c r="E204" s="176"/>
      <c r="F204" s="176"/>
      <c r="G204" s="176"/>
      <c r="L204" s="192"/>
    </row>
    <row r="205" spans="1:12" s="181" customFormat="1" ht="11.25" customHeight="1" x14ac:dyDescent="0.2">
      <c r="A205" s="176"/>
      <c r="B205" s="176"/>
      <c r="C205" s="176"/>
      <c r="D205" s="176"/>
      <c r="E205" s="176"/>
      <c r="F205" s="176"/>
      <c r="G205" s="176"/>
      <c r="L205" s="192"/>
    </row>
    <row r="206" spans="1:12" s="181" customFormat="1" ht="11.25" customHeight="1" x14ac:dyDescent="0.2">
      <c r="A206" s="176"/>
      <c r="B206" s="176"/>
      <c r="C206" s="176"/>
      <c r="D206" s="176"/>
      <c r="E206" s="176"/>
      <c r="F206" s="176"/>
      <c r="G206" s="176"/>
      <c r="L206" s="192"/>
    </row>
    <row r="207" spans="1:12" s="181" customFormat="1" ht="11.25" customHeight="1" x14ac:dyDescent="0.2">
      <c r="A207" s="176"/>
      <c r="B207" s="176"/>
      <c r="C207" s="176"/>
      <c r="D207" s="176"/>
      <c r="E207" s="176"/>
      <c r="F207" s="176"/>
      <c r="G207" s="176"/>
      <c r="L207" s="192"/>
    </row>
    <row r="208" spans="1:12" s="181" customFormat="1" ht="11.25" customHeight="1" x14ac:dyDescent="0.2">
      <c r="A208" s="176"/>
      <c r="B208" s="176"/>
      <c r="C208" s="176"/>
      <c r="D208" s="176"/>
      <c r="E208" s="176"/>
      <c r="F208" s="176"/>
      <c r="G208" s="176"/>
      <c r="L208" s="192"/>
    </row>
    <row r="209" spans="1:12" s="181" customFormat="1" ht="11.25" customHeight="1" x14ac:dyDescent="0.2">
      <c r="A209" s="176"/>
      <c r="B209" s="176"/>
      <c r="C209" s="176"/>
      <c r="D209" s="176"/>
      <c r="E209" s="176"/>
      <c r="F209" s="176"/>
      <c r="G209" s="176"/>
      <c r="L209" s="192"/>
    </row>
    <row r="210" spans="1:12" s="181" customFormat="1" ht="11.25" customHeight="1" x14ac:dyDescent="0.2">
      <c r="A210" s="176"/>
      <c r="B210" s="176"/>
      <c r="C210" s="176"/>
      <c r="D210" s="176"/>
      <c r="E210" s="176"/>
      <c r="F210" s="176"/>
      <c r="G210" s="176"/>
      <c r="L210" s="192"/>
    </row>
    <row r="211" spans="1:12" s="181" customFormat="1" ht="11.25" customHeight="1" x14ac:dyDescent="0.2">
      <c r="A211" s="176"/>
      <c r="B211" s="176"/>
      <c r="C211" s="176"/>
      <c r="D211" s="176"/>
      <c r="E211" s="176"/>
      <c r="F211" s="176"/>
      <c r="G211" s="176"/>
      <c r="L211" s="192"/>
    </row>
    <row r="212" spans="1:12" s="181" customFormat="1" ht="11.25" customHeight="1" x14ac:dyDescent="0.2">
      <c r="A212" s="176"/>
      <c r="B212" s="176"/>
      <c r="C212" s="176"/>
      <c r="D212" s="176"/>
      <c r="E212" s="176"/>
      <c r="F212" s="176"/>
      <c r="G212" s="176"/>
      <c r="L212" s="192"/>
    </row>
    <row r="213" spans="1:12" s="181" customFormat="1" ht="11.25" customHeight="1" x14ac:dyDescent="0.2">
      <c r="A213" s="176"/>
      <c r="B213" s="176"/>
      <c r="C213" s="176"/>
      <c r="D213" s="176"/>
      <c r="E213" s="176"/>
      <c r="F213" s="176"/>
      <c r="G213" s="176"/>
      <c r="L213" s="192"/>
    </row>
    <row r="214" spans="1:12" s="181" customFormat="1" ht="11.25" customHeight="1" x14ac:dyDescent="0.2">
      <c r="A214" s="176"/>
      <c r="B214" s="176"/>
      <c r="C214" s="176"/>
      <c r="D214" s="176"/>
      <c r="E214" s="176"/>
      <c r="F214" s="176"/>
      <c r="G214" s="176"/>
      <c r="L214" s="192"/>
    </row>
    <row r="215" spans="1:12" s="181" customFormat="1" ht="11.25" customHeight="1" x14ac:dyDescent="0.2">
      <c r="A215" s="176"/>
      <c r="B215" s="176"/>
      <c r="C215" s="176"/>
      <c r="D215" s="176"/>
      <c r="E215" s="176"/>
      <c r="F215" s="176"/>
      <c r="G215" s="176"/>
      <c r="L215" s="192"/>
    </row>
    <row r="216" spans="1:12" s="181" customFormat="1" ht="11.25" customHeight="1" x14ac:dyDescent="0.2">
      <c r="A216" s="176"/>
      <c r="B216" s="176"/>
      <c r="C216" s="176"/>
      <c r="D216" s="176"/>
      <c r="E216" s="176"/>
      <c r="F216" s="176"/>
      <c r="G216" s="176"/>
      <c r="L216" s="192"/>
    </row>
    <row r="217" spans="1:12" s="181" customFormat="1" ht="11.25" customHeight="1" x14ac:dyDescent="0.2">
      <c r="A217" s="176"/>
      <c r="B217" s="176"/>
      <c r="C217" s="176"/>
      <c r="D217" s="176"/>
      <c r="E217" s="176"/>
      <c r="F217" s="176"/>
      <c r="G217" s="176"/>
      <c r="L217" s="192"/>
    </row>
    <row r="218" spans="1:12" s="181" customFormat="1" ht="11.25" customHeight="1" x14ac:dyDescent="0.2">
      <c r="A218" s="176"/>
      <c r="B218" s="176"/>
      <c r="C218" s="176"/>
      <c r="D218" s="176"/>
      <c r="E218" s="176"/>
      <c r="F218" s="176"/>
      <c r="G218" s="176"/>
      <c r="L218" s="192"/>
    </row>
    <row r="219" spans="1:12" s="181" customFormat="1" ht="11.25" customHeight="1" x14ac:dyDescent="0.2">
      <c r="A219" s="176"/>
      <c r="B219" s="176"/>
      <c r="C219" s="176"/>
      <c r="D219" s="176"/>
      <c r="E219" s="176"/>
      <c r="F219" s="176"/>
      <c r="G219" s="176"/>
      <c r="L219" s="192"/>
    </row>
    <row r="220" spans="1:12" s="181" customFormat="1" ht="11.25" customHeight="1" x14ac:dyDescent="0.2">
      <c r="A220" s="176"/>
      <c r="B220" s="176"/>
      <c r="C220" s="176"/>
      <c r="D220" s="176"/>
      <c r="E220" s="176"/>
      <c r="F220" s="176"/>
      <c r="G220" s="176"/>
      <c r="L220" s="192"/>
    </row>
    <row r="221" spans="1:12" s="181" customFormat="1" ht="11.25" customHeight="1" x14ac:dyDescent="0.2">
      <c r="A221" s="176"/>
      <c r="B221" s="176"/>
      <c r="C221" s="176"/>
      <c r="D221" s="176"/>
      <c r="E221" s="176"/>
      <c r="F221" s="176"/>
      <c r="G221" s="176"/>
      <c r="L221" s="192"/>
    </row>
    <row r="222" spans="1:12" s="181" customFormat="1" ht="11.25" customHeight="1" x14ac:dyDescent="0.2">
      <c r="A222" s="176"/>
      <c r="B222" s="176"/>
      <c r="C222" s="176"/>
      <c r="D222" s="176"/>
      <c r="E222" s="176"/>
      <c r="F222" s="176"/>
      <c r="G222" s="176"/>
      <c r="L222" s="192"/>
    </row>
    <row r="223" spans="1:12" s="181" customFormat="1" ht="11.25" customHeight="1" x14ac:dyDescent="0.2">
      <c r="A223" s="176"/>
      <c r="B223" s="176"/>
      <c r="C223" s="176"/>
      <c r="D223" s="176"/>
      <c r="E223" s="176"/>
      <c r="F223" s="176"/>
      <c r="G223" s="176"/>
      <c r="L223" s="192"/>
    </row>
    <row r="224" spans="1:12" s="181" customFormat="1" ht="11.25" customHeight="1" x14ac:dyDescent="0.2">
      <c r="A224" s="176"/>
      <c r="B224" s="176"/>
      <c r="C224" s="176"/>
      <c r="D224" s="176"/>
      <c r="E224" s="176"/>
      <c r="F224" s="176"/>
      <c r="G224" s="176"/>
      <c r="L224" s="192"/>
    </row>
    <row r="225" spans="1:12" s="181" customFormat="1" ht="11.25" customHeight="1" x14ac:dyDescent="0.2">
      <c r="A225" s="176"/>
      <c r="B225" s="176"/>
      <c r="C225" s="176"/>
      <c r="D225" s="176"/>
      <c r="E225" s="176"/>
      <c r="F225" s="176"/>
      <c r="G225" s="176"/>
      <c r="L225" s="192"/>
    </row>
    <row r="226" spans="1:12" s="181" customFormat="1" ht="11.25" customHeight="1" x14ac:dyDescent="0.2">
      <c r="A226" s="176"/>
      <c r="B226" s="176"/>
      <c r="C226" s="176"/>
      <c r="D226" s="176"/>
      <c r="E226" s="176"/>
      <c r="F226" s="176"/>
      <c r="G226" s="176"/>
      <c r="L226" s="192"/>
    </row>
    <row r="227" spans="1:12" s="181" customFormat="1" ht="11.25" customHeight="1" x14ac:dyDescent="0.2">
      <c r="A227" s="176"/>
      <c r="B227" s="176"/>
      <c r="C227" s="176"/>
      <c r="D227" s="176"/>
      <c r="E227" s="176"/>
      <c r="F227" s="176"/>
      <c r="G227" s="176"/>
      <c r="L227" s="192"/>
    </row>
    <row r="228" spans="1:12" s="181" customFormat="1" ht="11.25" customHeight="1" x14ac:dyDescent="0.2">
      <c r="A228" s="176"/>
      <c r="B228" s="176"/>
      <c r="C228" s="176"/>
      <c r="D228" s="176"/>
      <c r="E228" s="176"/>
      <c r="F228" s="176"/>
      <c r="G228" s="176"/>
      <c r="L228" s="192"/>
    </row>
    <row r="229" spans="1:12" s="181" customFormat="1" ht="11.25" customHeight="1" x14ac:dyDescent="0.2">
      <c r="A229" s="176"/>
      <c r="B229" s="176"/>
      <c r="C229" s="176"/>
      <c r="D229" s="176"/>
      <c r="E229" s="176"/>
      <c r="F229" s="176"/>
      <c r="G229" s="176"/>
      <c r="L229" s="192"/>
    </row>
    <row r="230" spans="1:12" s="181" customFormat="1" ht="11.25" customHeight="1" x14ac:dyDescent="0.2">
      <c r="A230" s="176"/>
      <c r="B230" s="176"/>
      <c r="C230" s="176"/>
      <c r="D230" s="176"/>
      <c r="E230" s="176"/>
      <c r="F230" s="176"/>
      <c r="G230" s="176"/>
      <c r="L230" s="192"/>
    </row>
    <row r="231" spans="1:12" s="181" customFormat="1" ht="11.25" customHeight="1" x14ac:dyDescent="0.2">
      <c r="A231" s="176"/>
      <c r="B231" s="176"/>
      <c r="C231" s="176"/>
      <c r="D231" s="176"/>
      <c r="E231" s="176"/>
      <c r="F231" s="176"/>
      <c r="G231" s="176"/>
      <c r="L231" s="192"/>
    </row>
    <row r="232" spans="1:12" s="181" customFormat="1" ht="11.25" customHeight="1" x14ac:dyDescent="0.2">
      <c r="A232" s="176"/>
      <c r="B232" s="176"/>
      <c r="C232" s="176"/>
      <c r="D232" s="176"/>
      <c r="E232" s="176"/>
      <c r="F232" s="176"/>
      <c r="G232" s="176"/>
      <c r="L232" s="192"/>
    </row>
    <row r="233" spans="1:12" s="181" customFormat="1" ht="11.25" customHeight="1" x14ac:dyDescent="0.2">
      <c r="A233" s="176"/>
      <c r="B233" s="176"/>
      <c r="C233" s="176"/>
      <c r="D233" s="176"/>
      <c r="E233" s="176"/>
      <c r="F233" s="176"/>
      <c r="G233" s="176"/>
      <c r="L233" s="192"/>
    </row>
    <row r="234" spans="1:12" s="181" customFormat="1" ht="11.25" customHeight="1" x14ac:dyDescent="0.2">
      <c r="A234" s="176"/>
      <c r="B234" s="176"/>
      <c r="C234" s="176"/>
      <c r="D234" s="176"/>
      <c r="E234" s="176"/>
      <c r="F234" s="176"/>
      <c r="G234" s="176"/>
      <c r="L234" s="192"/>
    </row>
    <row r="235" spans="1:12" s="181" customFormat="1" ht="11.25" customHeight="1" x14ac:dyDescent="0.2">
      <c r="A235" s="176"/>
      <c r="B235" s="176"/>
      <c r="C235" s="176"/>
      <c r="D235" s="176"/>
      <c r="E235" s="176"/>
      <c r="F235" s="176"/>
      <c r="G235" s="176"/>
      <c r="L235" s="192"/>
    </row>
    <row r="236" spans="1:12" s="181" customFormat="1" ht="11.25" customHeight="1" x14ac:dyDescent="0.2">
      <c r="A236" s="176"/>
      <c r="B236" s="176"/>
      <c r="C236" s="176"/>
      <c r="D236" s="176"/>
      <c r="E236" s="176"/>
      <c r="F236" s="176"/>
      <c r="G236" s="176"/>
      <c r="L236" s="192"/>
    </row>
    <row r="237" spans="1:12" s="181" customFormat="1" ht="11.25" customHeight="1" x14ac:dyDescent="0.2">
      <c r="A237" s="176"/>
      <c r="B237" s="176"/>
      <c r="C237" s="176"/>
      <c r="D237" s="176"/>
      <c r="E237" s="176"/>
      <c r="F237" s="176"/>
      <c r="G237" s="176"/>
      <c r="L237" s="192"/>
    </row>
    <row r="238" spans="1:12" s="181" customFormat="1" ht="11.25" customHeight="1" x14ac:dyDescent="0.2">
      <c r="A238" s="176"/>
      <c r="B238" s="176"/>
      <c r="C238" s="176"/>
      <c r="D238" s="176"/>
      <c r="E238" s="176"/>
      <c r="F238" s="176"/>
      <c r="G238" s="176"/>
      <c r="L238" s="192"/>
    </row>
    <row r="239" spans="1:12" s="181" customFormat="1" ht="11.25" customHeight="1" x14ac:dyDescent="0.2">
      <c r="A239" s="176"/>
      <c r="B239" s="176"/>
      <c r="C239" s="176"/>
      <c r="D239" s="176"/>
      <c r="E239" s="176"/>
      <c r="F239" s="176"/>
      <c r="G239" s="176"/>
      <c r="L239" s="192"/>
    </row>
    <row r="240" spans="1:12" s="181" customFormat="1" ht="11.25" customHeight="1" x14ac:dyDescent="0.2">
      <c r="A240" s="176"/>
      <c r="B240" s="176"/>
      <c r="C240" s="176"/>
      <c r="D240" s="176"/>
      <c r="E240" s="176"/>
      <c r="F240" s="176"/>
      <c r="G240" s="176"/>
      <c r="L240" s="192"/>
    </row>
    <row r="241" spans="1:12" s="181" customFormat="1" ht="11.25" customHeight="1" x14ac:dyDescent="0.2">
      <c r="A241" s="176"/>
      <c r="B241" s="176"/>
      <c r="C241" s="176"/>
      <c r="D241" s="176"/>
      <c r="E241" s="176"/>
      <c r="F241" s="176"/>
      <c r="G241" s="176"/>
      <c r="L241" s="192"/>
    </row>
    <row r="242" spans="1:12" s="181" customFormat="1" ht="11.25" customHeight="1" x14ac:dyDescent="0.2">
      <c r="A242" s="176"/>
      <c r="B242" s="176"/>
      <c r="C242" s="176"/>
      <c r="D242" s="176"/>
      <c r="E242" s="176"/>
      <c r="F242" s="176"/>
      <c r="G242" s="176"/>
      <c r="L242" s="192"/>
    </row>
    <row r="243" spans="1:12" s="181" customFormat="1" ht="11.25" customHeight="1" x14ac:dyDescent="0.2">
      <c r="A243" s="176"/>
      <c r="B243" s="176"/>
      <c r="C243" s="176"/>
      <c r="D243" s="176"/>
      <c r="E243" s="176"/>
      <c r="F243" s="176"/>
      <c r="G243" s="176"/>
      <c r="L243" s="192"/>
    </row>
    <row r="244" spans="1:12" s="181" customFormat="1" ht="11.25" customHeight="1" x14ac:dyDescent="0.2">
      <c r="A244" s="176"/>
      <c r="B244" s="176"/>
      <c r="C244" s="176"/>
      <c r="D244" s="176"/>
      <c r="E244" s="176"/>
      <c r="F244" s="176"/>
      <c r="G244" s="176"/>
      <c r="L244" s="192"/>
    </row>
    <row r="245" spans="1:12" s="181" customFormat="1" ht="11.25" customHeight="1" x14ac:dyDescent="0.2">
      <c r="A245" s="176"/>
      <c r="B245" s="176"/>
      <c r="C245" s="176"/>
      <c r="D245" s="176"/>
      <c r="E245" s="176"/>
      <c r="F245" s="176"/>
      <c r="G245" s="176"/>
      <c r="L245" s="192"/>
    </row>
    <row r="246" spans="1:12" s="181" customFormat="1" ht="11.25" customHeight="1" x14ac:dyDescent="0.2">
      <c r="A246" s="176"/>
      <c r="B246" s="176"/>
      <c r="C246" s="176"/>
      <c r="D246" s="176"/>
      <c r="E246" s="176"/>
      <c r="F246" s="176"/>
      <c r="G246" s="176"/>
      <c r="L246" s="192"/>
    </row>
    <row r="247" spans="1:12" s="181" customFormat="1" ht="11.25" customHeight="1" x14ac:dyDescent="0.2">
      <c r="A247" s="176"/>
      <c r="B247" s="176"/>
      <c r="C247" s="176"/>
      <c r="D247" s="176"/>
      <c r="E247" s="176"/>
      <c r="F247" s="176"/>
      <c r="G247" s="176"/>
      <c r="L247" s="192"/>
    </row>
    <row r="248" spans="1:12" s="181" customFormat="1" ht="11.25" customHeight="1" x14ac:dyDescent="0.2">
      <c r="A248" s="176"/>
      <c r="B248" s="176"/>
      <c r="C248" s="176"/>
      <c r="D248" s="176"/>
      <c r="E248" s="176"/>
      <c r="F248" s="176"/>
      <c r="G248" s="176"/>
      <c r="L248" s="192"/>
    </row>
    <row r="249" spans="1:12" s="181" customFormat="1" ht="11.25" customHeight="1" x14ac:dyDescent="0.2">
      <c r="A249" s="176"/>
      <c r="B249" s="176"/>
      <c r="C249" s="176"/>
      <c r="D249" s="176"/>
      <c r="E249" s="176"/>
      <c r="F249" s="176"/>
      <c r="G249" s="176"/>
      <c r="L249" s="192"/>
    </row>
    <row r="250" spans="1:12" s="181" customFormat="1" ht="11.25" customHeight="1" x14ac:dyDescent="0.2">
      <c r="A250" s="176"/>
      <c r="B250" s="176"/>
      <c r="C250" s="176"/>
      <c r="D250" s="176"/>
      <c r="E250" s="176"/>
      <c r="F250" s="176"/>
      <c r="G250" s="176"/>
      <c r="L250" s="192"/>
    </row>
    <row r="251" spans="1:12" s="181" customFormat="1" ht="11.25" customHeight="1" x14ac:dyDescent="0.2">
      <c r="A251" s="176"/>
      <c r="B251" s="176"/>
      <c r="C251" s="176"/>
      <c r="D251" s="176"/>
      <c r="E251" s="176"/>
      <c r="F251" s="176"/>
      <c r="G251" s="176"/>
      <c r="L251" s="192"/>
    </row>
    <row r="252" spans="1:12" s="181" customFormat="1" ht="11.25" customHeight="1" x14ac:dyDescent="0.2">
      <c r="A252" s="176"/>
      <c r="B252" s="176"/>
      <c r="C252" s="176"/>
      <c r="D252" s="176"/>
      <c r="E252" s="176"/>
      <c r="F252" s="176"/>
      <c r="G252" s="176"/>
      <c r="L252" s="192"/>
    </row>
    <row r="253" spans="1:12" s="181" customFormat="1" ht="11.25" customHeight="1" x14ac:dyDescent="0.2">
      <c r="A253" s="176"/>
      <c r="B253" s="176"/>
      <c r="C253" s="176"/>
      <c r="D253" s="176"/>
      <c r="E253" s="176"/>
      <c r="F253" s="176"/>
      <c r="G253" s="176"/>
      <c r="L253" s="192"/>
    </row>
    <row r="254" spans="1:12" s="181" customFormat="1" ht="11.25" customHeight="1" x14ac:dyDescent="0.2">
      <c r="A254" s="176"/>
      <c r="B254" s="176"/>
      <c r="C254" s="176"/>
      <c r="D254" s="176"/>
      <c r="E254" s="176"/>
      <c r="F254" s="176"/>
      <c r="G254" s="176"/>
      <c r="L254" s="192"/>
    </row>
    <row r="255" spans="1:12" s="181" customFormat="1" ht="11.25" customHeight="1" x14ac:dyDescent="0.2">
      <c r="A255" s="176"/>
      <c r="B255" s="176"/>
      <c r="C255" s="176"/>
      <c r="D255" s="176"/>
      <c r="E255" s="176"/>
      <c r="F255" s="176"/>
      <c r="G255" s="176"/>
      <c r="L255" s="192"/>
    </row>
    <row r="256" spans="1:12" s="181" customFormat="1" ht="11.25" customHeight="1" x14ac:dyDescent="0.2">
      <c r="A256" s="176"/>
      <c r="B256" s="176"/>
      <c r="C256" s="176"/>
      <c r="D256" s="176"/>
      <c r="E256" s="176"/>
      <c r="F256" s="176"/>
      <c r="G256" s="176"/>
      <c r="L256" s="192"/>
    </row>
    <row r="257" spans="1:12" s="181" customFormat="1" ht="11.25" customHeight="1" x14ac:dyDescent="0.2">
      <c r="A257" s="176"/>
      <c r="B257" s="176"/>
      <c r="C257" s="176"/>
      <c r="D257" s="176"/>
      <c r="E257" s="176"/>
      <c r="F257" s="176"/>
      <c r="G257" s="176"/>
      <c r="L257" s="192"/>
    </row>
    <row r="258" spans="1:12" s="181" customFormat="1" ht="11.25" customHeight="1" x14ac:dyDescent="0.2">
      <c r="A258" s="176"/>
      <c r="B258" s="176"/>
      <c r="C258" s="176"/>
      <c r="D258" s="176"/>
      <c r="E258" s="176"/>
      <c r="F258" s="176"/>
      <c r="G258" s="176"/>
      <c r="L258" s="192"/>
    </row>
    <row r="259" spans="1:12" s="181" customFormat="1" ht="11.25" customHeight="1" x14ac:dyDescent="0.2">
      <c r="A259" s="176"/>
      <c r="B259" s="176"/>
      <c r="C259" s="176"/>
      <c r="D259" s="176"/>
      <c r="E259" s="176"/>
      <c r="F259" s="176"/>
      <c r="G259" s="176"/>
      <c r="L259" s="192"/>
    </row>
    <row r="260" spans="1:12" s="181" customFormat="1" ht="11.25" customHeight="1" x14ac:dyDescent="0.2">
      <c r="A260" s="176"/>
      <c r="B260" s="176"/>
      <c r="C260" s="176"/>
      <c r="D260" s="176"/>
      <c r="E260" s="176"/>
      <c r="F260" s="176"/>
      <c r="G260" s="176"/>
      <c r="L260" s="192"/>
    </row>
    <row r="261" spans="1:12" s="181" customFormat="1" ht="11.25" customHeight="1" x14ac:dyDescent="0.2">
      <c r="A261" s="176"/>
      <c r="B261" s="176"/>
      <c r="C261" s="176"/>
      <c r="D261" s="176"/>
      <c r="E261" s="176"/>
      <c r="F261" s="176"/>
      <c r="G261" s="176"/>
      <c r="L261" s="192"/>
    </row>
    <row r="262" spans="1:12" s="181" customFormat="1" ht="11.25" customHeight="1" x14ac:dyDescent="0.2">
      <c r="A262" s="176"/>
      <c r="B262" s="176"/>
      <c r="C262" s="176"/>
      <c r="D262" s="176"/>
      <c r="E262" s="176"/>
      <c r="F262" s="176"/>
      <c r="G262" s="176"/>
      <c r="L262" s="192"/>
    </row>
    <row r="263" spans="1:12" s="181" customFormat="1" ht="11.25" customHeight="1" x14ac:dyDescent="0.2">
      <c r="A263" s="176"/>
      <c r="B263" s="176"/>
      <c r="C263" s="176"/>
      <c r="D263" s="176"/>
      <c r="E263" s="176"/>
      <c r="F263" s="176"/>
      <c r="G263" s="176"/>
      <c r="L263" s="192"/>
    </row>
    <row r="264" spans="1:12" s="181" customFormat="1" ht="11.25" customHeight="1" x14ac:dyDescent="0.2">
      <c r="A264" s="176"/>
      <c r="B264" s="176"/>
      <c r="C264" s="176"/>
      <c r="D264" s="176"/>
      <c r="E264" s="176"/>
      <c r="F264" s="176"/>
      <c r="G264" s="176"/>
      <c r="L264" s="192"/>
    </row>
    <row r="265" spans="1:12" s="181" customFormat="1" ht="11.25" customHeight="1" x14ac:dyDescent="0.2">
      <c r="A265" s="176"/>
      <c r="B265" s="176"/>
      <c r="C265" s="176"/>
      <c r="D265" s="176"/>
      <c r="E265" s="176"/>
      <c r="F265" s="176"/>
      <c r="G265" s="176"/>
      <c r="L265" s="192"/>
    </row>
    <row r="266" spans="1:12" s="181" customFormat="1" ht="11.25" customHeight="1" x14ac:dyDescent="0.2">
      <c r="A266" s="176"/>
      <c r="B266" s="176"/>
      <c r="C266" s="176"/>
      <c r="D266" s="176"/>
      <c r="E266" s="176"/>
      <c r="F266" s="176"/>
      <c r="G266" s="176"/>
      <c r="L266" s="192"/>
    </row>
    <row r="267" spans="1:12" s="181" customFormat="1" ht="11.25" customHeight="1" x14ac:dyDescent="0.2">
      <c r="A267" s="176"/>
      <c r="B267" s="176"/>
      <c r="C267" s="176"/>
      <c r="D267" s="176"/>
      <c r="E267" s="176"/>
      <c r="F267" s="176"/>
      <c r="G267" s="176"/>
      <c r="L267" s="192"/>
    </row>
    <row r="268" spans="1:12" s="181" customFormat="1" ht="11.25" customHeight="1" x14ac:dyDescent="0.2">
      <c r="A268" s="176"/>
      <c r="B268" s="176"/>
      <c r="C268" s="176"/>
      <c r="D268" s="176"/>
      <c r="E268" s="176"/>
      <c r="F268" s="176"/>
      <c r="G268" s="176"/>
      <c r="L268" s="192"/>
    </row>
    <row r="269" spans="1:12" s="181" customFormat="1" ht="11.25" customHeight="1" x14ac:dyDescent="0.2">
      <c r="A269" s="176"/>
      <c r="B269" s="176"/>
      <c r="C269" s="176"/>
      <c r="D269" s="176"/>
      <c r="E269" s="176"/>
      <c r="F269" s="176"/>
      <c r="G269" s="176"/>
      <c r="L269" s="192"/>
    </row>
    <row r="270" spans="1:12" s="181" customFormat="1" ht="11.25" customHeight="1" x14ac:dyDescent="0.2">
      <c r="A270" s="176"/>
      <c r="B270" s="176"/>
      <c r="C270" s="176"/>
      <c r="D270" s="176"/>
      <c r="E270" s="176"/>
      <c r="F270" s="176"/>
      <c r="G270" s="176"/>
      <c r="L270" s="192"/>
    </row>
    <row r="271" spans="1:12" s="181" customFormat="1" ht="11.25" customHeight="1" x14ac:dyDescent="0.2">
      <c r="A271" s="176"/>
      <c r="B271" s="176"/>
      <c r="C271" s="176"/>
      <c r="D271" s="176"/>
      <c r="E271" s="176"/>
      <c r="F271" s="176"/>
      <c r="G271" s="176"/>
      <c r="L271" s="192"/>
    </row>
    <row r="272" spans="1:12" s="181" customFormat="1" ht="11.25" customHeight="1" x14ac:dyDescent="0.2">
      <c r="A272" s="176"/>
      <c r="B272" s="176"/>
      <c r="C272" s="176"/>
      <c r="D272" s="176"/>
      <c r="E272" s="176"/>
      <c r="F272" s="176"/>
      <c r="G272" s="176"/>
      <c r="L272" s="192"/>
    </row>
    <row r="273" spans="1:12" s="181" customFormat="1" ht="11.25" customHeight="1" x14ac:dyDescent="0.2">
      <c r="A273" s="176"/>
      <c r="B273" s="176"/>
      <c r="C273" s="176"/>
      <c r="D273" s="176"/>
      <c r="E273" s="176"/>
      <c r="F273" s="176"/>
      <c r="G273" s="176"/>
      <c r="L273" s="192"/>
    </row>
    <row r="274" spans="1:12" s="181" customFormat="1" ht="11.25" customHeight="1" x14ac:dyDescent="0.2">
      <c r="A274" s="176"/>
      <c r="B274" s="176"/>
      <c r="C274" s="176"/>
      <c r="D274" s="176"/>
      <c r="E274" s="176"/>
      <c r="F274" s="176"/>
      <c r="G274" s="176"/>
      <c r="L274" s="192"/>
    </row>
    <row r="275" spans="1:12" s="181" customFormat="1" ht="11.25" customHeight="1" x14ac:dyDescent="0.2">
      <c r="A275" s="176"/>
      <c r="B275" s="176"/>
      <c r="C275" s="176"/>
      <c r="D275" s="176"/>
      <c r="E275" s="176"/>
      <c r="F275" s="176"/>
      <c r="G275" s="176"/>
      <c r="L275" s="192"/>
    </row>
    <row r="276" spans="1:12" s="181" customFormat="1" ht="11.25" customHeight="1" x14ac:dyDescent="0.2">
      <c r="A276" s="176"/>
      <c r="B276" s="176"/>
      <c r="C276" s="176"/>
      <c r="D276" s="176"/>
      <c r="E276" s="176"/>
      <c r="F276" s="176"/>
      <c r="G276" s="176"/>
      <c r="L276" s="192"/>
    </row>
    <row r="277" spans="1:12" s="181" customFormat="1" ht="11.25" customHeight="1" x14ac:dyDescent="0.2">
      <c r="A277" s="176"/>
      <c r="B277" s="176"/>
      <c r="C277" s="176"/>
      <c r="D277" s="176"/>
      <c r="E277" s="176"/>
      <c r="F277" s="176"/>
      <c r="G277" s="176"/>
      <c r="L277" s="192"/>
    </row>
    <row r="278" spans="1:12" s="181" customFormat="1" ht="11.25" customHeight="1" x14ac:dyDescent="0.2">
      <c r="A278" s="176"/>
      <c r="B278" s="176"/>
      <c r="C278" s="176"/>
      <c r="D278" s="176"/>
      <c r="E278" s="176"/>
      <c r="F278" s="176"/>
      <c r="G278" s="176"/>
      <c r="L278" s="192"/>
    </row>
    <row r="279" spans="1:12" s="181" customFormat="1" ht="11.25" customHeight="1" x14ac:dyDescent="0.2">
      <c r="A279" s="176"/>
      <c r="B279" s="176"/>
      <c r="C279" s="176"/>
      <c r="D279" s="176"/>
      <c r="E279" s="176"/>
      <c r="F279" s="176"/>
      <c r="G279" s="176"/>
      <c r="L279" s="192"/>
    </row>
    <row r="280" spans="1:12" s="181" customFormat="1" ht="11.25" customHeight="1" x14ac:dyDescent="0.2">
      <c r="A280" s="176"/>
      <c r="B280" s="176"/>
      <c r="C280" s="176"/>
      <c r="D280" s="176"/>
      <c r="E280" s="176"/>
      <c r="F280" s="176"/>
      <c r="G280" s="176"/>
      <c r="L280" s="192"/>
    </row>
    <row r="281" spans="1:12" s="181" customFormat="1" ht="11.25" customHeight="1" x14ac:dyDescent="0.2">
      <c r="A281" s="176"/>
      <c r="B281" s="176"/>
      <c r="C281" s="176"/>
      <c r="D281" s="176"/>
      <c r="E281" s="176"/>
      <c r="F281" s="176"/>
      <c r="G281" s="176"/>
      <c r="L281" s="192"/>
    </row>
    <row r="282" spans="1:12" s="181" customFormat="1" ht="11.25" customHeight="1" x14ac:dyDescent="0.2">
      <c r="A282" s="176"/>
      <c r="B282" s="176"/>
      <c r="C282" s="176"/>
      <c r="D282" s="176"/>
      <c r="E282" s="176"/>
      <c r="F282" s="176"/>
      <c r="G282" s="176"/>
      <c r="L282" s="192"/>
    </row>
    <row r="283" spans="1:12" s="181" customFormat="1" ht="11.25" customHeight="1" x14ac:dyDescent="0.2">
      <c r="A283" s="176"/>
      <c r="B283" s="176"/>
      <c r="C283" s="176"/>
      <c r="D283" s="176"/>
      <c r="E283" s="176"/>
      <c r="F283" s="176"/>
      <c r="G283" s="176"/>
      <c r="L283" s="192"/>
    </row>
    <row r="284" spans="1:12" s="181" customFormat="1" ht="11.25" customHeight="1" x14ac:dyDescent="0.2">
      <c r="A284" s="176"/>
      <c r="B284" s="176"/>
      <c r="C284" s="176"/>
      <c r="D284" s="176"/>
      <c r="E284" s="176"/>
      <c r="F284" s="176"/>
      <c r="G284" s="176"/>
      <c r="L284" s="192"/>
    </row>
    <row r="285" spans="1:12" s="181" customFormat="1" ht="11.25" customHeight="1" x14ac:dyDescent="0.2">
      <c r="A285" s="176"/>
      <c r="B285" s="176"/>
      <c r="C285" s="176"/>
      <c r="D285" s="176"/>
      <c r="E285" s="176"/>
      <c r="F285" s="176"/>
      <c r="G285" s="176"/>
      <c r="L285" s="192"/>
    </row>
    <row r="286" spans="1:12" s="181" customFormat="1" ht="11.25" customHeight="1" x14ac:dyDescent="0.2">
      <c r="A286" s="176"/>
      <c r="B286" s="176"/>
      <c r="C286" s="176"/>
      <c r="D286" s="176"/>
      <c r="E286" s="176"/>
      <c r="F286" s="176"/>
      <c r="G286" s="176"/>
      <c r="L286" s="192"/>
    </row>
    <row r="287" spans="1:12" s="181" customFormat="1" ht="11.25" customHeight="1" x14ac:dyDescent="0.2">
      <c r="A287" s="176"/>
      <c r="B287" s="176"/>
      <c r="C287" s="176"/>
      <c r="D287" s="176"/>
      <c r="E287" s="176"/>
      <c r="F287" s="176"/>
      <c r="G287" s="176"/>
      <c r="L287" s="192"/>
    </row>
    <row r="288" spans="1:12" s="181" customFormat="1" ht="11.25" customHeight="1" x14ac:dyDescent="0.2">
      <c r="A288" s="176"/>
      <c r="B288" s="176"/>
      <c r="C288" s="176"/>
      <c r="D288" s="176"/>
      <c r="E288" s="176"/>
      <c r="F288" s="176"/>
      <c r="G288" s="176"/>
      <c r="L288" s="192"/>
    </row>
    <row r="289" spans="1:12" s="181" customFormat="1" ht="11.25" customHeight="1" x14ac:dyDescent="0.2">
      <c r="A289" s="176"/>
      <c r="B289" s="176"/>
      <c r="C289" s="176"/>
      <c r="D289" s="176"/>
      <c r="E289" s="176"/>
      <c r="F289" s="176"/>
      <c r="G289" s="176"/>
      <c r="L289" s="192"/>
    </row>
    <row r="290" spans="1:12" s="181" customFormat="1" ht="11.25" customHeight="1" x14ac:dyDescent="0.2">
      <c r="A290" s="176"/>
      <c r="B290" s="176"/>
      <c r="C290" s="176"/>
      <c r="D290" s="176"/>
      <c r="E290" s="176"/>
      <c r="F290" s="176"/>
      <c r="G290" s="176"/>
      <c r="L290" s="192"/>
    </row>
    <row r="291" spans="1:12" s="181" customFormat="1" ht="11.25" customHeight="1" x14ac:dyDescent="0.2">
      <c r="A291" s="176"/>
      <c r="B291" s="176"/>
      <c r="C291" s="176"/>
      <c r="D291" s="176"/>
      <c r="E291" s="176"/>
      <c r="F291" s="176"/>
      <c r="G291" s="176"/>
      <c r="L291" s="192"/>
    </row>
    <row r="292" spans="1:12" s="181" customFormat="1" ht="11.25" customHeight="1" x14ac:dyDescent="0.2">
      <c r="A292" s="176"/>
      <c r="B292" s="176"/>
      <c r="C292" s="176"/>
      <c r="D292" s="176"/>
      <c r="E292" s="176"/>
      <c r="F292" s="176"/>
      <c r="G292" s="176"/>
      <c r="L292" s="192"/>
    </row>
    <row r="293" spans="1:12" s="181" customFormat="1" ht="11.25" customHeight="1" x14ac:dyDescent="0.2">
      <c r="A293" s="176"/>
      <c r="B293" s="176"/>
      <c r="C293" s="176"/>
      <c r="D293" s="176"/>
      <c r="E293" s="176"/>
      <c r="F293" s="176"/>
      <c r="G293" s="176"/>
      <c r="L293" s="192"/>
    </row>
    <row r="294" spans="1:12" s="181" customFormat="1" ht="11.25" customHeight="1" x14ac:dyDescent="0.2">
      <c r="A294" s="176"/>
      <c r="B294" s="176"/>
      <c r="C294" s="176"/>
      <c r="D294" s="176"/>
      <c r="E294" s="176"/>
      <c r="F294" s="176"/>
      <c r="G294" s="176"/>
      <c r="L294" s="192"/>
    </row>
    <row r="295" spans="1:12" s="181" customFormat="1" ht="11.25" customHeight="1" x14ac:dyDescent="0.2">
      <c r="A295" s="176"/>
      <c r="B295" s="176"/>
      <c r="C295" s="176"/>
      <c r="D295" s="176"/>
      <c r="E295" s="176"/>
      <c r="F295" s="176"/>
      <c r="G295" s="176"/>
      <c r="L295" s="192"/>
    </row>
    <row r="296" spans="1:12" s="181" customFormat="1" ht="11.25" customHeight="1" x14ac:dyDescent="0.2">
      <c r="A296" s="176"/>
      <c r="B296" s="176"/>
      <c r="C296" s="176"/>
      <c r="D296" s="176"/>
      <c r="E296" s="176"/>
      <c r="F296" s="176"/>
      <c r="G296" s="176"/>
      <c r="L296" s="192"/>
    </row>
    <row r="297" spans="1:12" s="181" customFormat="1" ht="11.25" customHeight="1" x14ac:dyDescent="0.2">
      <c r="A297" s="176"/>
      <c r="B297" s="176"/>
      <c r="C297" s="176"/>
      <c r="D297" s="176"/>
      <c r="E297" s="176"/>
      <c r="F297" s="176"/>
      <c r="G297" s="176"/>
      <c r="L297" s="192"/>
    </row>
    <row r="298" spans="1:12" s="181" customFormat="1" ht="11.25" customHeight="1" x14ac:dyDescent="0.2">
      <c r="A298" s="176"/>
      <c r="B298" s="176"/>
      <c r="C298" s="176"/>
      <c r="D298" s="176"/>
      <c r="E298" s="176"/>
      <c r="F298" s="176"/>
      <c r="G298" s="176"/>
      <c r="L298" s="192"/>
    </row>
    <row r="299" spans="1:12" s="181" customFormat="1" ht="11.25" customHeight="1" x14ac:dyDescent="0.2">
      <c r="A299" s="176"/>
      <c r="B299" s="176"/>
      <c r="C299" s="176"/>
      <c r="D299" s="176"/>
      <c r="E299" s="176"/>
      <c r="F299" s="176"/>
      <c r="G299" s="176"/>
      <c r="L299" s="192"/>
    </row>
    <row r="300" spans="1:12" s="181" customFormat="1" ht="11.25" customHeight="1" x14ac:dyDescent="0.2">
      <c r="A300" s="176"/>
      <c r="B300" s="176"/>
      <c r="C300" s="176"/>
      <c r="D300" s="176"/>
      <c r="E300" s="176"/>
      <c r="F300" s="176"/>
      <c r="G300" s="176"/>
      <c r="L300" s="192"/>
    </row>
    <row r="301" spans="1:12" s="181" customFormat="1" ht="11.25" customHeight="1" x14ac:dyDescent="0.2">
      <c r="A301" s="176"/>
      <c r="B301" s="176"/>
      <c r="C301" s="176"/>
      <c r="D301" s="176"/>
      <c r="E301" s="176"/>
      <c r="F301" s="176"/>
      <c r="G301" s="176"/>
      <c r="L301" s="192"/>
    </row>
    <row r="302" spans="1:12" s="181" customFormat="1" ht="11.25" customHeight="1" x14ac:dyDescent="0.2">
      <c r="A302" s="176"/>
      <c r="B302" s="176"/>
      <c r="C302" s="176"/>
      <c r="D302" s="176"/>
      <c r="E302" s="176"/>
      <c r="F302" s="176"/>
      <c r="G302" s="176"/>
      <c r="L302" s="192"/>
    </row>
    <row r="303" spans="1:12" s="181" customFormat="1" ht="11.25" customHeight="1" x14ac:dyDescent="0.2">
      <c r="A303" s="176"/>
      <c r="B303" s="176"/>
      <c r="C303" s="176"/>
      <c r="D303" s="176"/>
      <c r="E303" s="176"/>
      <c r="F303" s="176"/>
      <c r="G303" s="176"/>
      <c r="L303" s="192"/>
    </row>
    <row r="304" spans="1:12" s="181" customFormat="1" ht="11.25" customHeight="1" x14ac:dyDescent="0.2">
      <c r="A304" s="176"/>
      <c r="B304" s="176"/>
      <c r="C304" s="176"/>
      <c r="D304" s="176"/>
      <c r="E304" s="176"/>
      <c r="F304" s="176"/>
      <c r="G304" s="176"/>
      <c r="L304" s="192"/>
    </row>
    <row r="305" spans="1:12" s="181" customFormat="1" ht="11.25" customHeight="1" x14ac:dyDescent="0.2">
      <c r="A305" s="176"/>
      <c r="B305" s="176"/>
      <c r="C305" s="176"/>
      <c r="D305" s="176"/>
      <c r="E305" s="176"/>
      <c r="F305" s="176"/>
      <c r="G305" s="176"/>
      <c r="L305" s="192"/>
    </row>
    <row r="306" spans="1:12" s="181" customFormat="1" ht="11.25" customHeight="1" x14ac:dyDescent="0.2">
      <c r="A306" s="176"/>
      <c r="B306" s="176"/>
      <c r="C306" s="176"/>
      <c r="D306" s="176"/>
      <c r="E306" s="176"/>
      <c r="F306" s="176"/>
      <c r="G306" s="176"/>
      <c r="L306" s="192"/>
    </row>
    <row r="307" spans="1:12" s="181" customFormat="1" ht="11.25" customHeight="1" x14ac:dyDescent="0.2">
      <c r="A307" s="176"/>
      <c r="B307" s="176"/>
      <c r="C307" s="176"/>
      <c r="D307" s="176"/>
      <c r="E307" s="176"/>
      <c r="F307" s="176"/>
      <c r="G307" s="176"/>
      <c r="L307" s="192"/>
    </row>
    <row r="308" spans="1:12" s="181" customFormat="1" ht="11.25" customHeight="1" x14ac:dyDescent="0.2">
      <c r="A308" s="176"/>
      <c r="B308" s="176"/>
      <c r="C308" s="176"/>
      <c r="D308" s="176"/>
      <c r="E308" s="176"/>
      <c r="F308" s="176"/>
      <c r="G308" s="176"/>
      <c r="L308" s="192"/>
    </row>
    <row r="309" spans="1:12" s="181" customFormat="1" ht="11.25" customHeight="1" x14ac:dyDescent="0.2">
      <c r="A309" s="176"/>
      <c r="B309" s="176"/>
      <c r="C309" s="176"/>
      <c r="D309" s="176"/>
      <c r="E309" s="176"/>
      <c r="F309" s="176"/>
      <c r="G309" s="176"/>
      <c r="L309" s="192"/>
    </row>
    <row r="310" spans="1:12" s="181" customFormat="1" ht="11.25" customHeight="1" x14ac:dyDescent="0.2">
      <c r="A310" s="176"/>
      <c r="B310" s="176"/>
      <c r="C310" s="176"/>
      <c r="D310" s="176"/>
      <c r="E310" s="176"/>
      <c r="F310" s="176"/>
      <c r="G310" s="176"/>
      <c r="L310" s="192"/>
    </row>
    <row r="311" spans="1:12" s="181" customFormat="1" ht="11.25" customHeight="1" x14ac:dyDescent="0.2">
      <c r="A311" s="176"/>
      <c r="B311" s="176"/>
      <c r="C311" s="176"/>
      <c r="D311" s="176"/>
      <c r="E311" s="176"/>
      <c r="F311" s="176"/>
      <c r="G311" s="176"/>
      <c r="L311" s="192"/>
    </row>
    <row r="312" spans="1:12" s="181" customFormat="1" ht="11.25" customHeight="1" x14ac:dyDescent="0.2">
      <c r="A312" s="176"/>
      <c r="B312" s="176"/>
      <c r="C312" s="176"/>
      <c r="D312" s="176"/>
      <c r="E312" s="176"/>
      <c r="F312" s="176"/>
      <c r="G312" s="176"/>
      <c r="L312" s="192"/>
    </row>
    <row r="313" spans="1:12" s="181" customFormat="1" ht="11.25" customHeight="1" x14ac:dyDescent="0.2">
      <c r="A313" s="176"/>
      <c r="B313" s="176"/>
      <c r="C313" s="176"/>
      <c r="D313" s="176"/>
      <c r="E313" s="176"/>
      <c r="F313" s="176"/>
      <c r="G313" s="176"/>
      <c r="L313" s="192"/>
    </row>
    <row r="314" spans="1:12" s="181" customFormat="1" ht="11.25" customHeight="1" x14ac:dyDescent="0.2">
      <c r="A314" s="176"/>
      <c r="B314" s="176"/>
      <c r="C314" s="176"/>
      <c r="D314" s="176"/>
      <c r="E314" s="176"/>
      <c r="F314" s="176"/>
      <c r="G314" s="176"/>
      <c r="L314" s="192"/>
    </row>
    <row r="315" spans="1:12" s="181" customFormat="1" ht="11.25" customHeight="1" x14ac:dyDescent="0.2">
      <c r="A315" s="176"/>
      <c r="B315" s="176"/>
      <c r="C315" s="176"/>
      <c r="D315" s="176"/>
      <c r="E315" s="176"/>
      <c r="F315" s="176"/>
      <c r="G315" s="176"/>
      <c r="L315" s="192"/>
    </row>
    <row r="316" spans="1:12" s="181" customFormat="1" ht="11.25" customHeight="1" x14ac:dyDescent="0.2">
      <c r="A316" s="176"/>
      <c r="B316" s="176"/>
      <c r="C316" s="176"/>
      <c r="D316" s="176"/>
      <c r="E316" s="176"/>
      <c r="F316" s="176"/>
      <c r="G316" s="176"/>
      <c r="L316" s="192"/>
    </row>
    <row r="317" spans="1:12" s="181" customFormat="1" ht="11.25" customHeight="1" x14ac:dyDescent="0.2">
      <c r="A317" s="176"/>
      <c r="B317" s="176"/>
      <c r="C317" s="176"/>
      <c r="D317" s="176"/>
      <c r="E317" s="176"/>
      <c r="F317" s="176"/>
      <c r="G317" s="176"/>
      <c r="L317" s="192"/>
    </row>
    <row r="318" spans="1:12" s="181" customFormat="1" ht="11.25" customHeight="1" x14ac:dyDescent="0.2">
      <c r="A318" s="176"/>
      <c r="B318" s="176"/>
      <c r="C318" s="176"/>
      <c r="D318" s="176"/>
      <c r="E318" s="176"/>
      <c r="F318" s="176"/>
      <c r="G318" s="176"/>
      <c r="L318" s="192"/>
    </row>
    <row r="319" spans="1:12" s="181" customFormat="1" ht="11.25" customHeight="1" x14ac:dyDescent="0.2">
      <c r="A319" s="176"/>
      <c r="B319" s="176"/>
      <c r="C319" s="176"/>
      <c r="D319" s="176"/>
      <c r="E319" s="176"/>
      <c r="F319" s="176"/>
      <c r="G319" s="176"/>
      <c r="L319" s="192"/>
    </row>
    <row r="320" spans="1:12" s="181" customFormat="1" ht="11.25" customHeight="1" x14ac:dyDescent="0.2">
      <c r="A320" s="176"/>
      <c r="B320" s="176"/>
      <c r="C320" s="176"/>
      <c r="D320" s="176"/>
      <c r="E320" s="176"/>
      <c r="F320" s="176"/>
      <c r="G320" s="176"/>
      <c r="L320" s="192"/>
    </row>
    <row r="321" spans="1:12" s="181" customFormat="1" ht="11.25" customHeight="1" x14ac:dyDescent="0.2">
      <c r="A321" s="176"/>
      <c r="B321" s="176"/>
      <c r="C321" s="176"/>
      <c r="D321" s="176"/>
      <c r="E321" s="176"/>
      <c r="F321" s="176"/>
      <c r="G321" s="176"/>
      <c r="L321" s="192"/>
    </row>
    <row r="322" spans="1:12" s="181" customFormat="1" ht="11.25" customHeight="1" x14ac:dyDescent="0.2">
      <c r="A322" s="176"/>
      <c r="B322" s="176"/>
      <c r="C322" s="176"/>
      <c r="D322" s="176"/>
      <c r="E322" s="176"/>
      <c r="F322" s="176"/>
      <c r="G322" s="176"/>
      <c r="L322" s="192"/>
    </row>
    <row r="323" spans="1:12" s="181" customFormat="1" ht="11.25" customHeight="1" x14ac:dyDescent="0.2">
      <c r="A323" s="176"/>
      <c r="B323" s="176"/>
      <c r="C323" s="176"/>
      <c r="D323" s="176"/>
      <c r="E323" s="176"/>
      <c r="F323" s="176"/>
      <c r="G323" s="176"/>
      <c r="L323" s="192"/>
    </row>
    <row r="324" spans="1:12" s="181" customFormat="1" ht="11.25" customHeight="1" x14ac:dyDescent="0.2">
      <c r="A324" s="176"/>
      <c r="B324" s="176"/>
      <c r="C324" s="176"/>
      <c r="D324" s="176"/>
      <c r="E324" s="176"/>
      <c r="F324" s="176"/>
      <c r="G324" s="176"/>
      <c r="L324" s="192"/>
    </row>
    <row r="325" spans="1:12" s="181" customFormat="1" ht="11.25" customHeight="1" x14ac:dyDescent="0.2">
      <c r="A325" s="176"/>
      <c r="B325" s="176"/>
      <c r="C325" s="176"/>
      <c r="D325" s="176"/>
      <c r="E325" s="176"/>
      <c r="F325" s="176"/>
      <c r="G325" s="176"/>
      <c r="L325" s="192"/>
    </row>
    <row r="326" spans="1:12" s="181" customFormat="1" ht="11.25" customHeight="1" x14ac:dyDescent="0.2">
      <c r="A326" s="176"/>
      <c r="B326" s="176"/>
      <c r="C326" s="176"/>
      <c r="D326" s="176"/>
      <c r="E326" s="176"/>
      <c r="F326" s="176"/>
      <c r="G326" s="176"/>
      <c r="L326" s="192"/>
    </row>
    <row r="327" spans="1:12" s="181" customFormat="1" ht="11.25" customHeight="1" x14ac:dyDescent="0.2">
      <c r="A327" s="176"/>
      <c r="B327" s="176"/>
      <c r="C327" s="176"/>
      <c r="D327" s="176"/>
      <c r="E327" s="176"/>
      <c r="F327" s="176"/>
      <c r="G327" s="176"/>
      <c r="L327" s="192"/>
    </row>
    <row r="328" spans="1:12" s="181" customFormat="1" ht="11.25" customHeight="1" x14ac:dyDescent="0.2">
      <c r="A328" s="176"/>
      <c r="B328" s="176"/>
      <c r="C328" s="176"/>
      <c r="D328" s="176"/>
      <c r="E328" s="176"/>
      <c r="F328" s="176"/>
      <c r="G328" s="176"/>
      <c r="L328" s="192"/>
    </row>
    <row r="329" spans="1:12" s="181" customFormat="1" ht="11.25" customHeight="1" x14ac:dyDescent="0.2">
      <c r="A329" s="176"/>
      <c r="B329" s="176"/>
      <c r="C329" s="176"/>
      <c r="D329" s="176"/>
      <c r="E329" s="176"/>
      <c r="F329" s="176"/>
      <c r="G329" s="176"/>
      <c r="L329" s="192"/>
    </row>
    <row r="330" spans="1:12" s="181" customFormat="1" ht="11.25" customHeight="1" x14ac:dyDescent="0.2">
      <c r="A330" s="176"/>
      <c r="B330" s="176"/>
      <c r="C330" s="176"/>
      <c r="D330" s="176"/>
      <c r="E330" s="176"/>
      <c r="F330" s="176"/>
      <c r="G330" s="176"/>
      <c r="L330" s="192"/>
    </row>
    <row r="331" spans="1:12" s="181" customFormat="1" ht="11.25" customHeight="1" x14ac:dyDescent="0.2">
      <c r="A331" s="176"/>
      <c r="B331" s="176"/>
      <c r="C331" s="176"/>
      <c r="D331" s="176"/>
      <c r="E331" s="176"/>
      <c r="F331" s="176"/>
      <c r="G331" s="176"/>
      <c r="L331" s="192"/>
    </row>
    <row r="332" spans="1:12" s="181" customFormat="1" ht="11.25" customHeight="1" x14ac:dyDescent="0.2">
      <c r="A332" s="176"/>
      <c r="B332" s="176"/>
      <c r="C332" s="176"/>
      <c r="D332" s="176"/>
      <c r="E332" s="176"/>
      <c r="F332" s="176"/>
      <c r="G332" s="176"/>
      <c r="L332" s="192"/>
    </row>
    <row r="333" spans="1:12" s="181" customFormat="1" ht="11.25" customHeight="1" x14ac:dyDescent="0.2">
      <c r="A333" s="176"/>
      <c r="B333" s="176"/>
      <c r="C333" s="176"/>
      <c r="D333" s="176"/>
      <c r="E333" s="176"/>
      <c r="F333" s="176"/>
      <c r="G333" s="176"/>
      <c r="L333" s="192"/>
    </row>
    <row r="334" spans="1:12" s="181" customFormat="1" ht="11.25" customHeight="1" x14ac:dyDescent="0.2">
      <c r="A334" s="176"/>
      <c r="B334" s="176"/>
      <c r="C334" s="176"/>
      <c r="D334" s="176"/>
      <c r="E334" s="176"/>
      <c r="F334" s="176"/>
      <c r="G334" s="176"/>
      <c r="L334" s="192"/>
    </row>
    <row r="335" spans="1:12" s="181" customFormat="1" ht="11.25" customHeight="1" x14ac:dyDescent="0.2">
      <c r="A335" s="176"/>
      <c r="B335" s="176"/>
      <c r="C335" s="176"/>
      <c r="D335" s="176"/>
      <c r="E335" s="176"/>
      <c r="F335" s="176"/>
      <c r="G335" s="176"/>
      <c r="L335" s="192"/>
    </row>
    <row r="336" spans="1:12" s="181" customFormat="1" ht="11.25" customHeight="1" x14ac:dyDescent="0.2">
      <c r="A336" s="176"/>
      <c r="B336" s="176"/>
      <c r="C336" s="176"/>
      <c r="D336" s="176"/>
      <c r="E336" s="176"/>
      <c r="F336" s="176"/>
      <c r="G336" s="176"/>
      <c r="L336" s="192"/>
    </row>
    <row r="337" spans="1:12" s="181" customFormat="1" ht="11.25" customHeight="1" x14ac:dyDescent="0.2">
      <c r="A337" s="176"/>
      <c r="B337" s="176"/>
      <c r="C337" s="176"/>
      <c r="D337" s="176"/>
      <c r="E337" s="176"/>
      <c r="F337" s="176"/>
      <c r="G337" s="176"/>
      <c r="L337" s="192"/>
    </row>
    <row r="338" spans="1:12" s="181" customFormat="1" ht="11.25" customHeight="1" x14ac:dyDescent="0.2">
      <c r="A338" s="176"/>
      <c r="B338" s="176"/>
      <c r="C338" s="176"/>
      <c r="D338" s="176"/>
      <c r="E338" s="176"/>
      <c r="F338" s="176"/>
      <c r="G338" s="176"/>
      <c r="L338" s="192"/>
    </row>
    <row r="339" spans="1:12" s="181" customFormat="1" ht="11.25" customHeight="1" x14ac:dyDescent="0.2">
      <c r="A339" s="176"/>
      <c r="B339" s="176"/>
      <c r="C339" s="176"/>
      <c r="D339" s="176"/>
      <c r="E339" s="176"/>
      <c r="F339" s="176"/>
      <c r="G339" s="176"/>
      <c r="L339" s="192"/>
    </row>
    <row r="340" spans="1:12" s="181" customFormat="1" ht="11.25" customHeight="1" x14ac:dyDescent="0.2">
      <c r="A340" s="176"/>
      <c r="B340" s="176"/>
      <c r="C340" s="176"/>
      <c r="D340" s="176"/>
      <c r="E340" s="176"/>
      <c r="F340" s="176"/>
      <c r="G340" s="176"/>
      <c r="L340" s="192"/>
    </row>
    <row r="341" spans="1:12" s="181" customFormat="1" ht="11.25" customHeight="1" x14ac:dyDescent="0.2">
      <c r="A341" s="176"/>
      <c r="B341" s="176"/>
      <c r="C341" s="176"/>
      <c r="D341" s="176"/>
      <c r="E341" s="176"/>
      <c r="F341" s="176"/>
      <c r="G341" s="176"/>
      <c r="L341" s="192"/>
    </row>
    <row r="342" spans="1:12" s="181" customFormat="1" ht="11.25" customHeight="1" x14ac:dyDescent="0.2">
      <c r="A342" s="176"/>
      <c r="B342" s="176"/>
      <c r="C342" s="176"/>
      <c r="D342" s="176"/>
      <c r="E342" s="176"/>
      <c r="F342" s="176"/>
      <c r="G342" s="176"/>
      <c r="L342" s="192"/>
    </row>
    <row r="343" spans="1:12" s="181" customFormat="1" ht="11.25" customHeight="1" x14ac:dyDescent="0.2">
      <c r="A343" s="176"/>
      <c r="B343" s="176"/>
      <c r="C343" s="176"/>
      <c r="D343" s="176"/>
      <c r="E343" s="176"/>
      <c r="F343" s="176"/>
      <c r="G343" s="176"/>
      <c r="L343" s="192"/>
    </row>
    <row r="344" spans="1:12" s="181" customFormat="1" ht="11.25" customHeight="1" x14ac:dyDescent="0.2">
      <c r="A344" s="176"/>
      <c r="B344" s="176"/>
      <c r="C344" s="176"/>
      <c r="D344" s="176"/>
      <c r="E344" s="176"/>
      <c r="F344" s="176"/>
      <c r="G344" s="176"/>
      <c r="L344" s="192"/>
    </row>
    <row r="345" spans="1:12" s="181" customFormat="1" ht="11.25" customHeight="1" x14ac:dyDescent="0.2">
      <c r="A345" s="176"/>
      <c r="B345" s="176"/>
      <c r="C345" s="176"/>
      <c r="D345" s="176"/>
      <c r="E345" s="176"/>
      <c r="F345" s="176"/>
      <c r="G345" s="176"/>
      <c r="L345" s="192"/>
    </row>
    <row r="346" spans="1:12" s="181" customFormat="1" ht="11.25" customHeight="1" x14ac:dyDescent="0.2">
      <c r="A346" s="176"/>
      <c r="B346" s="176"/>
      <c r="C346" s="176"/>
      <c r="D346" s="176"/>
      <c r="E346" s="176"/>
      <c r="F346" s="176"/>
      <c r="G346" s="176"/>
      <c r="L346" s="192"/>
    </row>
    <row r="347" spans="1:12" s="181" customFormat="1" ht="11.25" customHeight="1" x14ac:dyDescent="0.2">
      <c r="A347" s="176"/>
      <c r="B347" s="176"/>
      <c r="C347" s="176"/>
      <c r="D347" s="176"/>
      <c r="E347" s="176"/>
      <c r="F347" s="176"/>
      <c r="G347" s="176"/>
      <c r="L347" s="192"/>
    </row>
    <row r="348" spans="1:12" s="181" customFormat="1" ht="11.25" customHeight="1" x14ac:dyDescent="0.2">
      <c r="A348" s="176"/>
      <c r="B348" s="176"/>
      <c r="C348" s="176"/>
      <c r="D348" s="176"/>
      <c r="E348" s="176"/>
      <c r="F348" s="176"/>
      <c r="G348" s="176"/>
      <c r="L348" s="192"/>
    </row>
    <row r="349" spans="1:12" s="181" customFormat="1" ht="11.25" customHeight="1" x14ac:dyDescent="0.2">
      <c r="A349" s="176"/>
      <c r="B349" s="176"/>
      <c r="C349" s="176"/>
      <c r="D349" s="176"/>
      <c r="E349" s="176"/>
      <c r="F349" s="176"/>
      <c r="G349" s="176"/>
      <c r="L349" s="192"/>
    </row>
    <row r="350" spans="1:12" s="181" customFormat="1" ht="11.25" customHeight="1" x14ac:dyDescent="0.2">
      <c r="A350" s="176"/>
      <c r="B350" s="176"/>
      <c r="C350" s="176"/>
      <c r="D350" s="176"/>
      <c r="E350" s="176"/>
      <c r="F350" s="176"/>
      <c r="G350" s="176"/>
      <c r="L350" s="192"/>
    </row>
    <row r="351" spans="1:12" s="181" customFormat="1" ht="11.25" customHeight="1" x14ac:dyDescent="0.2">
      <c r="A351" s="176"/>
      <c r="B351" s="176"/>
      <c r="C351" s="176"/>
      <c r="D351" s="176"/>
      <c r="E351" s="176"/>
      <c r="F351" s="176"/>
      <c r="G351" s="176"/>
      <c r="L351" s="192"/>
    </row>
    <row r="352" spans="1:12" s="181" customFormat="1" ht="11.25" customHeight="1" x14ac:dyDescent="0.2">
      <c r="A352" s="176"/>
      <c r="B352" s="176"/>
      <c r="C352" s="176"/>
      <c r="D352" s="176"/>
      <c r="E352" s="176"/>
      <c r="F352" s="176"/>
      <c r="G352" s="176"/>
      <c r="L352" s="192"/>
    </row>
    <row r="353" spans="1:12" s="181" customFormat="1" ht="11.25" customHeight="1" x14ac:dyDescent="0.2">
      <c r="A353" s="176"/>
      <c r="B353" s="176"/>
      <c r="C353" s="176"/>
      <c r="D353" s="176"/>
      <c r="E353" s="176"/>
      <c r="F353" s="176"/>
      <c r="G353" s="176"/>
      <c r="L353" s="192"/>
    </row>
    <row r="354" spans="1:12" s="181" customFormat="1" ht="11.25" customHeight="1" x14ac:dyDescent="0.2">
      <c r="A354" s="176"/>
      <c r="B354" s="176"/>
      <c r="C354" s="176"/>
      <c r="D354" s="176"/>
      <c r="E354" s="176"/>
      <c r="F354" s="176"/>
      <c r="G354" s="176"/>
      <c r="L354" s="192"/>
    </row>
    <row r="355" spans="1:12" s="181" customFormat="1" ht="11.25" customHeight="1" x14ac:dyDescent="0.2">
      <c r="A355" s="176"/>
      <c r="B355" s="176"/>
      <c r="C355" s="176"/>
      <c r="D355" s="176"/>
      <c r="E355" s="176"/>
      <c r="F355" s="176"/>
      <c r="G355" s="176"/>
      <c r="L355" s="192"/>
    </row>
    <row r="356" spans="1:12" s="181" customFormat="1" ht="11.25" customHeight="1" x14ac:dyDescent="0.2">
      <c r="A356" s="176"/>
      <c r="B356" s="176"/>
      <c r="C356" s="176"/>
      <c r="D356" s="176"/>
      <c r="E356" s="176"/>
      <c r="F356" s="176"/>
      <c r="G356" s="176"/>
      <c r="L356" s="192"/>
    </row>
    <row r="357" spans="1:12" s="181" customFormat="1" ht="11.25" customHeight="1" x14ac:dyDescent="0.2">
      <c r="A357" s="176"/>
      <c r="B357" s="176"/>
      <c r="C357" s="176"/>
      <c r="D357" s="176"/>
      <c r="E357" s="176"/>
      <c r="F357" s="176"/>
      <c r="G357" s="176"/>
      <c r="L357" s="192"/>
    </row>
    <row r="358" spans="1:12" s="181" customFormat="1" ht="11.25" customHeight="1" x14ac:dyDescent="0.2">
      <c r="A358" s="176"/>
      <c r="B358" s="176"/>
      <c r="C358" s="176"/>
      <c r="D358" s="176"/>
      <c r="E358" s="176"/>
      <c r="F358" s="176"/>
      <c r="G358" s="176"/>
      <c r="L358" s="192"/>
    </row>
    <row r="359" spans="1:12" s="181" customFormat="1" ht="11.25" customHeight="1" x14ac:dyDescent="0.2">
      <c r="A359" s="176"/>
      <c r="B359" s="176"/>
      <c r="C359" s="176"/>
      <c r="D359" s="176"/>
      <c r="E359" s="176"/>
      <c r="F359" s="176"/>
      <c r="G359" s="176"/>
      <c r="L359" s="192"/>
    </row>
    <row r="360" spans="1:12" s="181" customFormat="1" ht="11.25" customHeight="1" x14ac:dyDescent="0.2">
      <c r="A360" s="176"/>
      <c r="B360" s="176"/>
      <c r="C360" s="176"/>
      <c r="D360" s="176"/>
      <c r="E360" s="176"/>
      <c r="F360" s="176"/>
      <c r="G360" s="176"/>
      <c r="L360" s="192"/>
    </row>
    <row r="361" spans="1:12" s="181" customFormat="1" ht="11.25" customHeight="1" x14ac:dyDescent="0.2">
      <c r="A361" s="176"/>
      <c r="B361" s="176"/>
      <c r="C361" s="176"/>
      <c r="D361" s="176"/>
      <c r="E361" s="176"/>
      <c r="F361" s="176"/>
      <c r="G361" s="176"/>
      <c r="L361" s="192"/>
    </row>
    <row r="362" spans="1:12" s="181" customFormat="1" ht="11.25" customHeight="1" x14ac:dyDescent="0.2">
      <c r="A362" s="176"/>
      <c r="B362" s="176"/>
      <c r="C362" s="176"/>
      <c r="D362" s="176"/>
      <c r="E362" s="176"/>
      <c r="F362" s="176"/>
      <c r="G362" s="176"/>
      <c r="L362" s="192"/>
    </row>
    <row r="363" spans="1:12" s="181" customFormat="1" ht="11.25" customHeight="1" x14ac:dyDescent="0.2">
      <c r="A363" s="176"/>
      <c r="B363" s="176"/>
      <c r="C363" s="176"/>
      <c r="D363" s="176"/>
      <c r="E363" s="176"/>
      <c r="F363" s="176"/>
      <c r="G363" s="176"/>
      <c r="L363" s="192"/>
    </row>
    <row r="364" spans="1:12" s="181" customFormat="1" ht="11.25" customHeight="1" x14ac:dyDescent="0.2">
      <c r="A364" s="176"/>
      <c r="B364" s="176"/>
      <c r="C364" s="176"/>
      <c r="D364" s="176"/>
      <c r="E364" s="176"/>
      <c r="F364" s="176"/>
      <c r="G364" s="176"/>
      <c r="L364" s="192"/>
    </row>
    <row r="365" spans="1:12" s="181" customFormat="1" ht="11.25" customHeight="1" x14ac:dyDescent="0.2">
      <c r="A365" s="176"/>
      <c r="B365" s="176"/>
      <c r="C365" s="176"/>
      <c r="D365" s="176"/>
      <c r="E365" s="176"/>
      <c r="F365" s="176"/>
      <c r="G365" s="176"/>
      <c r="L365" s="192"/>
    </row>
    <row r="366" spans="1:12" s="181" customFormat="1" ht="11.25" customHeight="1" x14ac:dyDescent="0.2">
      <c r="A366" s="176"/>
      <c r="B366" s="176"/>
      <c r="C366" s="176"/>
      <c r="D366" s="176"/>
      <c r="E366" s="176"/>
      <c r="F366" s="176"/>
      <c r="G366" s="176"/>
      <c r="L366" s="192"/>
    </row>
    <row r="367" spans="1:12" s="181" customFormat="1" ht="11.25" customHeight="1" x14ac:dyDescent="0.2">
      <c r="A367" s="176"/>
      <c r="B367" s="176"/>
      <c r="C367" s="176"/>
      <c r="D367" s="176"/>
      <c r="E367" s="176"/>
      <c r="F367" s="176"/>
      <c r="G367" s="176"/>
      <c r="L367" s="192"/>
    </row>
    <row r="368" spans="1:12" s="181" customFormat="1" ht="11.25" customHeight="1" x14ac:dyDescent="0.2">
      <c r="A368" s="176"/>
      <c r="B368" s="176"/>
      <c r="C368" s="176"/>
      <c r="D368" s="176"/>
      <c r="E368" s="176"/>
      <c r="F368" s="176"/>
      <c r="G368" s="176"/>
      <c r="L368" s="192"/>
    </row>
    <row r="369" spans="1:12" s="181" customFormat="1" ht="11.25" customHeight="1" x14ac:dyDescent="0.2">
      <c r="A369" s="176"/>
      <c r="B369" s="176"/>
      <c r="C369" s="176"/>
      <c r="D369" s="176"/>
      <c r="E369" s="176"/>
      <c r="F369" s="176"/>
      <c r="G369" s="176"/>
      <c r="L369" s="192"/>
    </row>
    <row r="370" spans="1:12" s="181" customFormat="1" ht="11.25" customHeight="1" x14ac:dyDescent="0.2">
      <c r="A370" s="176"/>
      <c r="B370" s="176"/>
      <c r="C370" s="176"/>
      <c r="D370" s="176"/>
      <c r="E370" s="176"/>
      <c r="F370" s="176"/>
      <c r="G370" s="176"/>
      <c r="L370" s="192"/>
    </row>
    <row r="371" spans="1:12" s="181" customFormat="1" ht="11.25" customHeight="1" x14ac:dyDescent="0.2">
      <c r="A371" s="176"/>
      <c r="B371" s="176"/>
      <c r="C371" s="176"/>
      <c r="D371" s="176"/>
      <c r="E371" s="176"/>
      <c r="F371" s="176"/>
      <c r="G371" s="176"/>
      <c r="L371" s="192"/>
    </row>
    <row r="372" spans="1:12" s="181" customFormat="1" ht="11.25" customHeight="1" x14ac:dyDescent="0.2">
      <c r="A372" s="176"/>
      <c r="B372" s="176"/>
      <c r="C372" s="176"/>
      <c r="D372" s="176"/>
      <c r="E372" s="176"/>
      <c r="F372" s="176"/>
      <c r="G372" s="176"/>
      <c r="L372" s="192"/>
    </row>
    <row r="373" spans="1:12" s="181" customFormat="1" ht="11.25" customHeight="1" x14ac:dyDescent="0.2">
      <c r="A373" s="176"/>
      <c r="B373" s="176"/>
      <c r="C373" s="176"/>
      <c r="D373" s="176"/>
      <c r="E373" s="176"/>
      <c r="F373" s="176"/>
      <c r="G373" s="176"/>
      <c r="L373" s="192"/>
    </row>
    <row r="374" spans="1:12" s="181" customFormat="1" ht="11.25" customHeight="1" x14ac:dyDescent="0.2">
      <c r="A374" s="176"/>
      <c r="B374" s="176"/>
      <c r="C374" s="176"/>
      <c r="D374" s="176"/>
      <c r="E374" s="176"/>
      <c r="F374" s="176"/>
      <c r="G374" s="176"/>
      <c r="L374" s="192"/>
    </row>
    <row r="375" spans="1:12" s="181" customFormat="1" ht="11.25" customHeight="1" x14ac:dyDescent="0.2">
      <c r="A375" s="176"/>
      <c r="B375" s="176"/>
      <c r="C375" s="176"/>
      <c r="D375" s="176"/>
      <c r="E375" s="176"/>
      <c r="F375" s="176"/>
      <c r="G375" s="176"/>
      <c r="L375" s="192"/>
    </row>
    <row r="376" spans="1:12" s="181" customFormat="1" ht="11.25" customHeight="1" x14ac:dyDescent="0.2">
      <c r="A376" s="176"/>
      <c r="B376" s="176"/>
      <c r="C376" s="176"/>
      <c r="D376" s="176"/>
      <c r="E376" s="176"/>
      <c r="F376" s="176"/>
      <c r="G376" s="176"/>
      <c r="L376" s="192"/>
    </row>
    <row r="377" spans="1:12" s="181" customFormat="1" ht="11.25" customHeight="1" x14ac:dyDescent="0.2">
      <c r="A377" s="176"/>
      <c r="B377" s="176"/>
      <c r="C377" s="176"/>
      <c r="D377" s="176"/>
      <c r="E377" s="176"/>
      <c r="F377" s="176"/>
      <c r="G377" s="176"/>
      <c r="L377" s="192"/>
    </row>
    <row r="378" spans="1:12" s="181" customFormat="1" ht="11.25" customHeight="1" x14ac:dyDescent="0.2">
      <c r="A378" s="176"/>
      <c r="B378" s="176"/>
      <c r="C378" s="176"/>
      <c r="D378" s="176"/>
      <c r="E378" s="176"/>
      <c r="F378" s="176"/>
      <c r="G378" s="176"/>
      <c r="L378" s="192"/>
    </row>
    <row r="379" spans="1:12" s="181" customFormat="1" ht="11.25" customHeight="1" x14ac:dyDescent="0.2">
      <c r="A379" s="176"/>
      <c r="B379" s="176"/>
      <c r="C379" s="176"/>
      <c r="D379" s="176"/>
      <c r="E379" s="176"/>
      <c r="F379" s="176"/>
      <c r="G379" s="176"/>
      <c r="L379" s="192"/>
    </row>
    <row r="380" spans="1:12" s="181" customFormat="1" ht="11.25" customHeight="1" x14ac:dyDescent="0.2">
      <c r="A380" s="176"/>
      <c r="B380" s="176"/>
      <c r="C380" s="176"/>
      <c r="D380" s="176"/>
      <c r="E380" s="176"/>
      <c r="F380" s="176"/>
      <c r="G380" s="176"/>
      <c r="L380" s="192"/>
    </row>
    <row r="381" spans="1:12" s="181" customFormat="1" ht="11.25" customHeight="1" x14ac:dyDescent="0.2">
      <c r="A381" s="176"/>
      <c r="B381" s="176"/>
      <c r="C381" s="176"/>
      <c r="D381" s="176"/>
      <c r="E381" s="176"/>
      <c r="F381" s="176"/>
      <c r="G381" s="176"/>
      <c r="L381" s="192"/>
    </row>
    <row r="382" spans="1:12" s="181" customFormat="1" ht="11.25" customHeight="1" x14ac:dyDescent="0.2">
      <c r="A382" s="176"/>
      <c r="B382" s="176"/>
      <c r="C382" s="176"/>
      <c r="D382" s="176"/>
      <c r="E382" s="176"/>
      <c r="F382" s="176"/>
      <c r="G382" s="176"/>
      <c r="L382" s="192"/>
    </row>
    <row r="383" spans="1:12" s="181" customFormat="1" ht="11.25" customHeight="1" x14ac:dyDescent="0.2">
      <c r="A383" s="176"/>
      <c r="B383" s="176"/>
      <c r="C383" s="176"/>
      <c r="D383" s="176"/>
      <c r="E383" s="176"/>
      <c r="F383" s="176"/>
      <c r="G383" s="176"/>
      <c r="L383" s="192"/>
    </row>
    <row r="384" spans="1:12" s="181" customFormat="1" ht="11.25" customHeight="1" x14ac:dyDescent="0.2">
      <c r="A384" s="176"/>
      <c r="B384" s="176"/>
      <c r="C384" s="176"/>
      <c r="D384" s="176"/>
      <c r="E384" s="176"/>
      <c r="F384" s="176"/>
      <c r="G384" s="176"/>
      <c r="L384" s="192"/>
    </row>
    <row r="385" spans="1:12" s="181" customFormat="1" ht="11.25" customHeight="1" x14ac:dyDescent="0.2">
      <c r="A385" s="176"/>
      <c r="B385" s="176"/>
      <c r="C385" s="176"/>
      <c r="D385" s="176"/>
      <c r="E385" s="176"/>
      <c r="F385" s="176"/>
      <c r="G385" s="176"/>
      <c r="L385" s="192"/>
    </row>
    <row r="386" spans="1:12" s="181" customFormat="1" ht="11.25" customHeight="1" x14ac:dyDescent="0.2">
      <c r="A386" s="176"/>
      <c r="B386" s="176"/>
      <c r="C386" s="176"/>
      <c r="D386" s="176"/>
      <c r="E386" s="176"/>
      <c r="F386" s="176"/>
      <c r="G386" s="176"/>
      <c r="L386" s="192"/>
    </row>
    <row r="387" spans="1:12" s="181" customFormat="1" ht="11.25" customHeight="1" x14ac:dyDescent="0.2">
      <c r="A387" s="176"/>
      <c r="B387" s="176"/>
      <c r="C387" s="176"/>
      <c r="D387" s="176"/>
      <c r="E387" s="176"/>
      <c r="F387" s="176"/>
      <c r="G387" s="176"/>
      <c r="L387" s="192"/>
    </row>
    <row r="388" spans="1:12" s="181" customFormat="1" ht="11.25" customHeight="1" x14ac:dyDescent="0.2">
      <c r="A388" s="176"/>
      <c r="B388" s="176"/>
      <c r="C388" s="176"/>
      <c r="D388" s="176"/>
      <c r="E388" s="176"/>
      <c r="F388" s="176"/>
      <c r="G388" s="176"/>
      <c r="L388" s="192"/>
    </row>
    <row r="389" spans="1:12" s="181" customFormat="1" ht="11.25" customHeight="1" x14ac:dyDescent="0.2">
      <c r="A389" s="176"/>
      <c r="B389" s="176"/>
      <c r="C389" s="176"/>
      <c r="D389" s="176"/>
      <c r="E389" s="176"/>
      <c r="F389" s="176"/>
      <c r="G389" s="176"/>
      <c r="L389" s="192"/>
    </row>
    <row r="390" spans="1:12" s="181" customFormat="1" ht="11.25" customHeight="1" x14ac:dyDescent="0.2">
      <c r="A390" s="176"/>
      <c r="B390" s="176"/>
      <c r="C390" s="176"/>
      <c r="D390" s="176"/>
      <c r="E390" s="176"/>
      <c r="F390" s="176"/>
      <c r="G390" s="176"/>
      <c r="L390" s="192"/>
    </row>
    <row r="391" spans="1:12" s="181" customFormat="1" ht="11.25" customHeight="1" x14ac:dyDescent="0.2">
      <c r="A391" s="176"/>
      <c r="B391" s="176"/>
      <c r="C391" s="176"/>
      <c r="D391" s="176"/>
      <c r="E391" s="176"/>
      <c r="F391" s="176"/>
      <c r="G391" s="176"/>
      <c r="L391" s="192"/>
    </row>
    <row r="392" spans="1:12" s="181" customFormat="1" ht="11.25" customHeight="1" x14ac:dyDescent="0.2">
      <c r="A392" s="176"/>
      <c r="B392" s="176"/>
      <c r="C392" s="176"/>
      <c r="D392" s="176"/>
      <c r="E392" s="176"/>
      <c r="F392" s="176"/>
      <c r="G392" s="176"/>
      <c r="L392" s="192"/>
    </row>
    <row r="393" spans="1:12" s="181" customFormat="1" ht="11.25" customHeight="1" x14ac:dyDescent="0.2">
      <c r="A393" s="176"/>
      <c r="B393" s="176"/>
      <c r="C393" s="176"/>
      <c r="D393" s="176"/>
      <c r="E393" s="176"/>
      <c r="F393" s="176"/>
      <c r="G393" s="176"/>
      <c r="L393" s="192"/>
    </row>
    <row r="394" spans="1:12" s="181" customFormat="1" ht="11.25" customHeight="1" x14ac:dyDescent="0.2">
      <c r="A394" s="176"/>
      <c r="B394" s="176"/>
      <c r="C394" s="176"/>
      <c r="D394" s="176"/>
      <c r="E394" s="176"/>
      <c r="F394" s="176"/>
      <c r="G394" s="176"/>
      <c r="L394" s="192"/>
    </row>
    <row r="395" spans="1:12" s="181" customFormat="1" ht="11.25" customHeight="1" x14ac:dyDescent="0.2">
      <c r="A395" s="176"/>
      <c r="B395" s="176"/>
      <c r="C395" s="176"/>
      <c r="D395" s="176"/>
      <c r="E395" s="176"/>
      <c r="F395" s="176"/>
      <c r="G395" s="176"/>
      <c r="L395" s="192"/>
    </row>
    <row r="396" spans="1:12" s="181" customFormat="1" ht="11.25" customHeight="1" x14ac:dyDescent="0.2">
      <c r="A396" s="176"/>
      <c r="B396" s="176"/>
      <c r="C396" s="176"/>
      <c r="D396" s="176"/>
      <c r="E396" s="176"/>
      <c r="F396" s="176"/>
      <c r="G396" s="176"/>
      <c r="L396" s="192"/>
    </row>
    <row r="397" spans="1:12" s="181" customFormat="1" ht="11.25" customHeight="1" x14ac:dyDescent="0.2">
      <c r="A397" s="176"/>
      <c r="B397" s="176"/>
      <c r="C397" s="176"/>
      <c r="D397" s="176"/>
      <c r="E397" s="176"/>
      <c r="F397" s="176"/>
      <c r="G397" s="176"/>
      <c r="L397" s="192"/>
    </row>
    <row r="398" spans="1:12" s="181" customFormat="1" ht="11.25" customHeight="1" x14ac:dyDescent="0.2">
      <c r="A398" s="176"/>
      <c r="B398" s="176"/>
      <c r="C398" s="176"/>
      <c r="D398" s="176"/>
      <c r="E398" s="176"/>
      <c r="F398" s="176"/>
      <c r="G398" s="176"/>
      <c r="L398" s="192"/>
    </row>
    <row r="399" spans="1:12" s="181" customFormat="1" ht="11.25" customHeight="1" x14ac:dyDescent="0.2">
      <c r="A399" s="176"/>
      <c r="B399" s="176"/>
      <c r="C399" s="176"/>
      <c r="D399" s="176"/>
      <c r="E399" s="176"/>
      <c r="F399" s="176"/>
      <c r="G399" s="176"/>
      <c r="L399" s="192"/>
    </row>
    <row r="400" spans="1:12" s="181" customFormat="1" ht="11.25" customHeight="1" x14ac:dyDescent="0.2">
      <c r="A400" s="176"/>
      <c r="B400" s="176"/>
      <c r="C400" s="176"/>
      <c r="D400" s="176"/>
      <c r="E400" s="176"/>
      <c r="F400" s="176"/>
      <c r="G400" s="176"/>
      <c r="L400" s="192"/>
    </row>
    <row r="401" spans="1:12" s="181" customFormat="1" ht="11.25" customHeight="1" x14ac:dyDescent="0.2">
      <c r="A401" s="176"/>
      <c r="B401" s="176"/>
      <c r="C401" s="176"/>
      <c r="D401" s="176"/>
      <c r="E401" s="176"/>
      <c r="F401" s="176"/>
      <c r="G401" s="176"/>
      <c r="L401" s="192"/>
    </row>
    <row r="402" spans="1:12" s="181" customFormat="1" ht="11.25" customHeight="1" x14ac:dyDescent="0.2">
      <c r="A402" s="176"/>
      <c r="B402" s="176"/>
      <c r="C402" s="176"/>
      <c r="D402" s="176"/>
      <c r="E402" s="176"/>
      <c r="F402" s="176"/>
      <c r="G402" s="176"/>
      <c r="L402" s="192"/>
    </row>
    <row r="403" spans="1:12" s="181" customFormat="1" ht="11.25" customHeight="1" x14ac:dyDescent="0.2">
      <c r="A403" s="176"/>
      <c r="B403" s="176"/>
      <c r="C403" s="176"/>
      <c r="D403" s="176"/>
      <c r="E403" s="176"/>
      <c r="F403" s="176"/>
      <c r="G403" s="176"/>
      <c r="L403" s="192"/>
    </row>
    <row r="404" spans="1:12" s="181" customFormat="1" ht="11.25" customHeight="1" x14ac:dyDescent="0.2">
      <c r="A404" s="176"/>
      <c r="B404" s="176"/>
      <c r="C404" s="176"/>
      <c r="D404" s="176"/>
      <c r="E404" s="176"/>
      <c r="F404" s="176"/>
      <c r="G404" s="176"/>
      <c r="L404" s="192"/>
    </row>
    <row r="405" spans="1:12" s="181" customFormat="1" ht="11.25" customHeight="1" x14ac:dyDescent="0.2">
      <c r="A405" s="176"/>
      <c r="B405" s="176"/>
      <c r="C405" s="176"/>
      <c r="D405" s="176"/>
      <c r="E405" s="176"/>
      <c r="F405" s="176"/>
      <c r="G405" s="176"/>
      <c r="L405" s="192"/>
    </row>
    <row r="406" spans="1:12" s="181" customFormat="1" ht="11.25" customHeight="1" x14ac:dyDescent="0.2">
      <c r="A406" s="176"/>
      <c r="B406" s="176"/>
      <c r="C406" s="176"/>
      <c r="D406" s="176"/>
      <c r="E406" s="176"/>
      <c r="F406" s="176"/>
      <c r="G406" s="176"/>
      <c r="L406" s="192"/>
    </row>
    <row r="407" spans="1:12" s="181" customFormat="1" ht="11.25" customHeight="1" x14ac:dyDescent="0.2">
      <c r="A407" s="176"/>
      <c r="B407" s="176"/>
      <c r="C407" s="176"/>
      <c r="D407" s="176"/>
      <c r="E407" s="176"/>
      <c r="F407" s="176"/>
      <c r="G407" s="176"/>
      <c r="L407" s="192"/>
    </row>
    <row r="408" spans="1:12" s="181" customFormat="1" ht="11.25" customHeight="1" x14ac:dyDescent="0.2">
      <c r="A408" s="176"/>
      <c r="B408" s="176"/>
      <c r="C408" s="176"/>
      <c r="D408" s="176"/>
      <c r="E408" s="176"/>
      <c r="F408" s="176"/>
      <c r="G408" s="176"/>
      <c r="L408" s="192"/>
    </row>
    <row r="409" spans="1:12" s="181" customFormat="1" ht="11.25" customHeight="1" x14ac:dyDescent="0.2">
      <c r="A409" s="176"/>
      <c r="B409" s="176"/>
      <c r="C409" s="176"/>
      <c r="D409" s="176"/>
      <c r="E409" s="176"/>
      <c r="F409" s="176"/>
      <c r="G409" s="176"/>
      <c r="L409" s="192"/>
    </row>
    <row r="410" spans="1:12" s="181" customFormat="1" ht="11.25" customHeight="1" x14ac:dyDescent="0.2">
      <c r="A410" s="176"/>
      <c r="B410" s="176"/>
      <c r="C410" s="176"/>
      <c r="D410" s="176"/>
      <c r="E410" s="176"/>
      <c r="F410" s="176"/>
      <c r="G410" s="176"/>
      <c r="L410" s="192"/>
    </row>
    <row r="411" spans="1:12" s="181" customFormat="1" ht="11.25" customHeight="1" x14ac:dyDescent="0.2">
      <c r="A411" s="176"/>
      <c r="B411" s="176"/>
      <c r="C411" s="176"/>
      <c r="D411" s="176"/>
      <c r="E411" s="176"/>
      <c r="F411" s="176"/>
      <c r="G411" s="176"/>
      <c r="L411" s="192"/>
    </row>
    <row r="412" spans="1:12" s="181" customFormat="1" ht="11.25" customHeight="1" x14ac:dyDescent="0.2">
      <c r="A412" s="176"/>
      <c r="B412" s="176"/>
      <c r="C412" s="176"/>
      <c r="D412" s="176"/>
      <c r="E412" s="176"/>
      <c r="F412" s="176"/>
      <c r="G412" s="176"/>
      <c r="L412" s="192"/>
    </row>
    <row r="413" spans="1:12" s="181" customFormat="1" ht="11.25" customHeight="1" x14ac:dyDescent="0.2">
      <c r="A413" s="176"/>
      <c r="B413" s="176"/>
      <c r="C413" s="176"/>
      <c r="D413" s="176"/>
      <c r="E413" s="176"/>
      <c r="F413" s="176"/>
      <c r="G413" s="176"/>
      <c r="L413" s="192"/>
    </row>
    <row r="414" spans="1:12" s="181" customFormat="1" ht="11.25" customHeight="1" x14ac:dyDescent="0.2">
      <c r="A414" s="176"/>
      <c r="B414" s="176"/>
      <c r="C414" s="176"/>
      <c r="D414" s="176"/>
      <c r="E414" s="176"/>
      <c r="F414" s="176"/>
      <c r="G414" s="176"/>
      <c r="L414" s="192"/>
    </row>
    <row r="415" spans="1:12" s="181" customFormat="1" ht="11.25" customHeight="1" x14ac:dyDescent="0.2">
      <c r="A415" s="176"/>
      <c r="B415" s="176"/>
      <c r="C415" s="176"/>
      <c r="D415" s="176"/>
      <c r="E415" s="176"/>
      <c r="F415" s="176"/>
      <c r="G415" s="176"/>
      <c r="L415" s="192"/>
    </row>
    <row r="416" spans="1:12" s="181" customFormat="1" ht="11.25" customHeight="1" x14ac:dyDescent="0.2">
      <c r="A416" s="176"/>
      <c r="B416" s="176"/>
      <c r="C416" s="176"/>
      <c r="D416" s="176"/>
      <c r="E416" s="176"/>
      <c r="F416" s="176"/>
      <c r="G416" s="176"/>
      <c r="L416" s="192"/>
    </row>
    <row r="417" spans="1:12" s="181" customFormat="1" ht="11.25" customHeight="1" x14ac:dyDescent="0.2">
      <c r="A417" s="176"/>
      <c r="B417" s="176"/>
      <c r="C417" s="176"/>
      <c r="D417" s="176"/>
      <c r="E417" s="176"/>
      <c r="F417" s="176"/>
      <c r="G417" s="176"/>
      <c r="L417" s="192"/>
    </row>
    <row r="418" spans="1:12" s="181" customFormat="1" ht="11.25" customHeight="1" x14ac:dyDescent="0.2">
      <c r="A418" s="176"/>
      <c r="B418" s="176"/>
      <c r="C418" s="176"/>
      <c r="D418" s="176"/>
      <c r="E418" s="176"/>
      <c r="F418" s="176"/>
      <c r="G418" s="176"/>
      <c r="L418" s="192"/>
    </row>
    <row r="419" spans="1:12" s="181" customFormat="1" ht="11.25" customHeight="1" x14ac:dyDescent="0.2">
      <c r="A419" s="176"/>
      <c r="B419" s="176"/>
      <c r="C419" s="176"/>
      <c r="D419" s="176"/>
      <c r="E419" s="176"/>
      <c r="F419" s="176"/>
      <c r="G419" s="176"/>
      <c r="L419" s="192"/>
    </row>
    <row r="420" spans="1:12" s="181" customFormat="1" ht="11.25" customHeight="1" x14ac:dyDescent="0.2">
      <c r="A420" s="176"/>
      <c r="B420" s="176"/>
      <c r="C420" s="176"/>
      <c r="D420" s="176"/>
      <c r="E420" s="176"/>
      <c r="F420" s="176"/>
      <c r="G420" s="176"/>
      <c r="L420" s="192"/>
    </row>
    <row r="421" spans="1:12" s="181" customFormat="1" ht="11.25" customHeight="1" x14ac:dyDescent="0.2">
      <c r="A421" s="176"/>
      <c r="B421" s="176"/>
      <c r="C421" s="176"/>
      <c r="D421" s="176"/>
      <c r="E421" s="176"/>
      <c r="F421" s="176"/>
      <c r="G421" s="176"/>
      <c r="L421" s="192"/>
    </row>
    <row r="422" spans="1:12" s="181" customFormat="1" ht="11.25" customHeight="1" x14ac:dyDescent="0.2">
      <c r="A422" s="176"/>
      <c r="B422" s="176"/>
      <c r="C422" s="176"/>
      <c r="D422" s="176"/>
      <c r="E422" s="176"/>
      <c r="F422" s="176"/>
      <c r="G422" s="176"/>
      <c r="L422" s="192"/>
    </row>
    <row r="423" spans="1:12" s="181" customFormat="1" ht="11.25" customHeight="1" x14ac:dyDescent="0.2">
      <c r="A423" s="176"/>
      <c r="B423" s="176"/>
      <c r="C423" s="176"/>
      <c r="D423" s="176"/>
      <c r="E423" s="176"/>
      <c r="F423" s="176"/>
      <c r="G423" s="176"/>
      <c r="L423" s="192"/>
    </row>
    <row r="424" spans="1:12" s="181" customFormat="1" ht="11.25" customHeight="1" x14ac:dyDescent="0.2">
      <c r="A424" s="176"/>
      <c r="B424" s="176"/>
      <c r="C424" s="176"/>
      <c r="D424" s="176"/>
      <c r="E424" s="176"/>
      <c r="F424" s="176"/>
      <c r="G424" s="176"/>
      <c r="L424" s="192"/>
    </row>
    <row r="425" spans="1:12" s="181" customFormat="1" ht="11.25" customHeight="1" x14ac:dyDescent="0.2">
      <c r="A425" s="176"/>
      <c r="B425" s="176"/>
      <c r="C425" s="176"/>
      <c r="D425" s="176"/>
      <c r="E425" s="176"/>
      <c r="F425" s="176"/>
      <c r="G425" s="176"/>
      <c r="L425" s="192"/>
    </row>
    <row r="426" spans="1:12" s="181" customFormat="1" ht="11.25" customHeight="1" x14ac:dyDescent="0.2">
      <c r="A426" s="176"/>
      <c r="B426" s="176"/>
      <c r="C426" s="176"/>
      <c r="D426" s="176"/>
      <c r="E426" s="176"/>
      <c r="F426" s="176"/>
      <c r="G426" s="176"/>
      <c r="L426" s="192"/>
    </row>
    <row r="427" spans="1:12" s="181" customFormat="1" ht="11.25" customHeight="1" x14ac:dyDescent="0.2">
      <c r="A427" s="176"/>
      <c r="B427" s="176"/>
      <c r="C427" s="176"/>
      <c r="D427" s="176"/>
      <c r="E427" s="176"/>
      <c r="F427" s="176"/>
      <c r="G427" s="176"/>
      <c r="L427" s="192"/>
    </row>
    <row r="428" spans="1:12" s="181" customFormat="1" ht="11.25" customHeight="1" x14ac:dyDescent="0.2">
      <c r="A428" s="176"/>
      <c r="B428" s="176"/>
      <c r="C428" s="176"/>
      <c r="D428" s="176"/>
      <c r="E428" s="176"/>
      <c r="F428" s="176"/>
      <c r="G428" s="176"/>
      <c r="L428" s="192"/>
    </row>
    <row r="429" spans="1:12" s="181" customFormat="1" ht="11.25" customHeight="1" x14ac:dyDescent="0.2">
      <c r="A429" s="176"/>
      <c r="B429" s="176"/>
      <c r="C429" s="176"/>
      <c r="D429" s="176"/>
      <c r="E429" s="176"/>
      <c r="F429" s="176"/>
      <c r="G429" s="176"/>
      <c r="L429" s="192"/>
    </row>
    <row r="430" spans="1:12" s="181" customFormat="1" ht="11.25" customHeight="1" x14ac:dyDescent="0.2">
      <c r="A430" s="176"/>
      <c r="B430" s="176"/>
      <c r="C430" s="176"/>
      <c r="D430" s="176"/>
      <c r="E430" s="176"/>
      <c r="F430" s="176"/>
      <c r="G430" s="176"/>
      <c r="L430" s="192"/>
    </row>
    <row r="431" spans="1:12" s="181" customFormat="1" ht="11.25" customHeight="1" x14ac:dyDescent="0.2">
      <c r="A431" s="176"/>
      <c r="B431" s="176"/>
      <c r="C431" s="176"/>
      <c r="D431" s="176"/>
      <c r="E431" s="176"/>
      <c r="F431" s="176"/>
      <c r="G431" s="176"/>
      <c r="L431" s="192"/>
    </row>
    <row r="432" spans="1:12" s="181" customFormat="1" ht="11.25" customHeight="1" x14ac:dyDescent="0.2">
      <c r="A432" s="176"/>
      <c r="B432" s="176"/>
      <c r="C432" s="176"/>
      <c r="D432" s="176"/>
      <c r="E432" s="176"/>
      <c r="F432" s="176"/>
      <c r="G432" s="176"/>
      <c r="L432" s="192"/>
    </row>
    <row r="433" spans="1:12" s="181" customFormat="1" ht="11.25" customHeight="1" x14ac:dyDescent="0.2">
      <c r="A433" s="176"/>
      <c r="B433" s="176"/>
      <c r="C433" s="176"/>
      <c r="D433" s="176"/>
      <c r="E433" s="176"/>
      <c r="F433" s="176"/>
      <c r="G433" s="176"/>
      <c r="L433" s="192"/>
    </row>
    <row r="434" spans="1:12" s="181" customFormat="1" ht="11.25" customHeight="1" x14ac:dyDescent="0.2">
      <c r="A434" s="176"/>
      <c r="B434" s="176"/>
      <c r="C434" s="176"/>
      <c r="D434" s="176"/>
      <c r="E434" s="176"/>
      <c r="F434" s="176"/>
      <c r="G434" s="176"/>
      <c r="L434" s="192"/>
    </row>
    <row r="435" spans="1:12" s="181" customFormat="1" ht="11.25" customHeight="1" x14ac:dyDescent="0.2">
      <c r="A435" s="176"/>
      <c r="B435" s="176"/>
      <c r="C435" s="176"/>
      <c r="D435" s="176"/>
      <c r="E435" s="176"/>
      <c r="F435" s="176"/>
      <c r="G435" s="176"/>
      <c r="L435" s="192"/>
    </row>
    <row r="436" spans="1:12" s="181" customFormat="1" ht="11.25" customHeight="1" x14ac:dyDescent="0.2">
      <c r="A436" s="176"/>
      <c r="B436" s="176"/>
      <c r="C436" s="176"/>
      <c r="D436" s="176"/>
      <c r="E436" s="176"/>
      <c r="F436" s="176"/>
      <c r="G436" s="176"/>
      <c r="L436" s="192"/>
    </row>
    <row r="437" spans="1:12" s="181" customFormat="1" ht="11.25" customHeight="1" x14ac:dyDescent="0.2">
      <c r="A437" s="176"/>
      <c r="B437" s="176"/>
      <c r="C437" s="176"/>
      <c r="D437" s="176"/>
      <c r="E437" s="176"/>
      <c r="F437" s="176"/>
      <c r="G437" s="176"/>
      <c r="L437" s="192"/>
    </row>
    <row r="438" spans="1:12" s="181" customFormat="1" ht="11.25" customHeight="1" x14ac:dyDescent="0.2">
      <c r="A438" s="176"/>
      <c r="B438" s="176"/>
      <c r="C438" s="176"/>
      <c r="D438" s="176"/>
      <c r="E438" s="176"/>
      <c r="F438" s="176"/>
      <c r="G438" s="176"/>
      <c r="L438" s="192"/>
    </row>
    <row r="439" spans="1:12" s="181" customFormat="1" ht="11.25" customHeight="1" x14ac:dyDescent="0.2">
      <c r="A439" s="176"/>
      <c r="B439" s="176"/>
      <c r="C439" s="176"/>
      <c r="D439" s="176"/>
      <c r="E439" s="176"/>
      <c r="F439" s="176"/>
      <c r="G439" s="176"/>
      <c r="L439" s="192"/>
    </row>
    <row r="440" spans="1:12" s="181" customFormat="1" ht="11.25" customHeight="1" x14ac:dyDescent="0.2">
      <c r="A440" s="176"/>
      <c r="B440" s="176"/>
      <c r="C440" s="176"/>
      <c r="D440" s="176"/>
      <c r="E440" s="176"/>
      <c r="F440" s="176"/>
      <c r="G440" s="176"/>
      <c r="L440" s="192"/>
    </row>
    <row r="441" spans="1:12" s="181" customFormat="1" ht="11.25" customHeight="1" x14ac:dyDescent="0.2">
      <c r="A441" s="176"/>
      <c r="B441" s="176"/>
      <c r="C441" s="176"/>
      <c r="D441" s="176"/>
      <c r="E441" s="176"/>
      <c r="F441" s="176"/>
      <c r="G441" s="176"/>
      <c r="L441" s="192"/>
    </row>
    <row r="442" spans="1:12" s="181" customFormat="1" ht="11.25" customHeight="1" x14ac:dyDescent="0.2">
      <c r="A442" s="176"/>
      <c r="B442" s="176"/>
      <c r="C442" s="176"/>
      <c r="D442" s="176"/>
      <c r="E442" s="176"/>
      <c r="F442" s="176"/>
      <c r="G442" s="176"/>
      <c r="L442" s="192"/>
    </row>
    <row r="443" spans="1:12" s="181" customFormat="1" ht="11.25" customHeight="1" x14ac:dyDescent="0.2">
      <c r="A443" s="176"/>
      <c r="B443" s="176"/>
      <c r="C443" s="176"/>
      <c r="D443" s="176"/>
      <c r="E443" s="176"/>
      <c r="F443" s="176"/>
      <c r="G443" s="176"/>
      <c r="L443" s="192"/>
    </row>
    <row r="444" spans="1:12" s="181" customFormat="1" ht="11.25" customHeight="1" x14ac:dyDescent="0.2">
      <c r="A444" s="176"/>
      <c r="B444" s="176"/>
      <c r="C444" s="176"/>
      <c r="D444" s="176"/>
      <c r="E444" s="176"/>
      <c r="F444" s="176"/>
      <c r="G444" s="176"/>
      <c r="L444" s="192"/>
    </row>
    <row r="445" spans="1:12" s="181" customFormat="1" ht="11.25" customHeight="1" x14ac:dyDescent="0.2">
      <c r="A445" s="176"/>
      <c r="B445" s="176"/>
      <c r="C445" s="176"/>
      <c r="D445" s="176"/>
      <c r="E445" s="176"/>
      <c r="F445" s="176"/>
      <c r="G445" s="176"/>
      <c r="L445" s="192"/>
    </row>
    <row r="446" spans="1:12" s="181" customFormat="1" ht="11.25" customHeight="1" x14ac:dyDescent="0.2">
      <c r="A446" s="176"/>
      <c r="B446" s="176"/>
      <c r="C446" s="176"/>
      <c r="D446" s="176"/>
      <c r="E446" s="176"/>
      <c r="F446" s="176"/>
      <c r="G446" s="176"/>
      <c r="L446" s="192"/>
    </row>
    <row r="447" spans="1:12" s="181" customFormat="1" ht="11.25" customHeight="1" x14ac:dyDescent="0.2">
      <c r="A447" s="176"/>
      <c r="B447" s="176"/>
      <c r="C447" s="176"/>
      <c r="D447" s="176"/>
      <c r="E447" s="176"/>
      <c r="F447" s="176"/>
      <c r="G447" s="176"/>
      <c r="L447" s="192"/>
    </row>
    <row r="448" spans="1:12" s="181" customFormat="1" ht="11.25" customHeight="1" x14ac:dyDescent="0.2">
      <c r="A448" s="176"/>
      <c r="B448" s="176"/>
      <c r="C448" s="176"/>
      <c r="D448" s="176"/>
      <c r="E448" s="176"/>
      <c r="F448" s="176"/>
      <c r="G448" s="176"/>
      <c r="L448" s="192"/>
    </row>
    <row r="449" spans="1:12" s="181" customFormat="1" ht="11.25" customHeight="1" x14ac:dyDescent="0.2">
      <c r="A449" s="176"/>
      <c r="B449" s="176"/>
      <c r="C449" s="176"/>
      <c r="D449" s="176"/>
      <c r="E449" s="176"/>
      <c r="F449" s="176"/>
      <c r="G449" s="176"/>
      <c r="L449" s="192"/>
    </row>
    <row r="450" spans="1:12" s="181" customFormat="1" ht="11.25" customHeight="1" x14ac:dyDescent="0.2">
      <c r="A450" s="176"/>
      <c r="B450" s="176"/>
      <c r="C450" s="176"/>
      <c r="D450" s="176"/>
      <c r="E450" s="176"/>
      <c r="F450" s="176"/>
      <c r="G450" s="176"/>
      <c r="L450" s="192"/>
    </row>
    <row r="451" spans="1:12" s="181" customFormat="1" ht="11.25" customHeight="1" x14ac:dyDescent="0.2">
      <c r="A451" s="176"/>
      <c r="B451" s="176"/>
      <c r="C451" s="176"/>
      <c r="D451" s="176"/>
      <c r="E451" s="176"/>
      <c r="F451" s="176"/>
      <c r="G451" s="176"/>
      <c r="L451" s="192"/>
    </row>
    <row r="452" spans="1:12" s="181" customFormat="1" ht="11.25" customHeight="1" x14ac:dyDescent="0.2">
      <c r="A452" s="176"/>
      <c r="B452" s="176"/>
      <c r="C452" s="176"/>
      <c r="D452" s="176"/>
      <c r="E452" s="176"/>
      <c r="F452" s="176"/>
      <c r="G452" s="176"/>
      <c r="L452" s="192"/>
    </row>
    <row r="453" spans="1:12" s="181" customFormat="1" ht="11.25" customHeight="1" x14ac:dyDescent="0.2">
      <c r="A453" s="176"/>
      <c r="B453" s="176"/>
      <c r="C453" s="176"/>
      <c r="D453" s="176"/>
      <c r="E453" s="176"/>
      <c r="F453" s="176"/>
      <c r="G453" s="176"/>
      <c r="L453" s="192"/>
    </row>
    <row r="454" spans="1:12" s="181" customFormat="1" ht="11.25" customHeight="1" x14ac:dyDescent="0.2">
      <c r="A454" s="176"/>
      <c r="B454" s="176"/>
      <c r="C454" s="176"/>
      <c r="D454" s="176"/>
      <c r="E454" s="176"/>
      <c r="F454" s="176"/>
      <c r="G454" s="176"/>
      <c r="L454" s="192"/>
    </row>
    <row r="455" spans="1:12" s="181" customFormat="1" ht="11.25" customHeight="1" x14ac:dyDescent="0.2">
      <c r="A455" s="176"/>
      <c r="B455" s="176"/>
      <c r="C455" s="176"/>
      <c r="D455" s="176"/>
      <c r="E455" s="176"/>
      <c r="F455" s="176"/>
      <c r="G455" s="176"/>
      <c r="L455" s="192"/>
    </row>
    <row r="456" spans="1:12" s="181" customFormat="1" ht="11.25" customHeight="1" x14ac:dyDescent="0.2">
      <c r="A456" s="176"/>
      <c r="B456" s="176"/>
      <c r="C456" s="176"/>
      <c r="D456" s="176"/>
      <c r="E456" s="176"/>
      <c r="F456" s="176"/>
      <c r="G456" s="176"/>
      <c r="L456" s="192"/>
    </row>
    <row r="457" spans="1:12" s="181" customFormat="1" ht="11.25" customHeight="1" x14ac:dyDescent="0.2">
      <c r="A457" s="176"/>
      <c r="B457" s="176"/>
      <c r="C457" s="176"/>
      <c r="D457" s="176"/>
      <c r="E457" s="176"/>
      <c r="F457" s="176"/>
      <c r="G457" s="176"/>
      <c r="L457" s="192"/>
    </row>
    <row r="458" spans="1:12" s="181" customFormat="1" ht="11.25" customHeight="1" x14ac:dyDescent="0.2">
      <c r="A458" s="176"/>
      <c r="B458" s="176"/>
      <c r="C458" s="176"/>
      <c r="D458" s="176"/>
      <c r="E458" s="176"/>
      <c r="F458" s="176"/>
      <c r="G458" s="176"/>
      <c r="L458" s="192"/>
    </row>
    <row r="459" spans="1:12" s="181" customFormat="1" ht="11.25" customHeight="1" x14ac:dyDescent="0.2">
      <c r="A459" s="176"/>
      <c r="B459" s="176"/>
      <c r="C459" s="176"/>
      <c r="D459" s="176"/>
      <c r="E459" s="176"/>
      <c r="F459" s="176"/>
      <c r="G459" s="176"/>
      <c r="L459" s="192"/>
    </row>
    <row r="460" spans="1:12" s="181" customFormat="1" ht="11.25" customHeight="1" x14ac:dyDescent="0.2">
      <c r="A460" s="176"/>
      <c r="B460" s="176"/>
      <c r="C460" s="176"/>
      <c r="D460" s="176"/>
      <c r="E460" s="176"/>
      <c r="F460" s="176"/>
      <c r="G460" s="176"/>
      <c r="L460" s="192"/>
    </row>
    <row r="461" spans="1:12" s="181" customFormat="1" ht="11.25" customHeight="1" x14ac:dyDescent="0.2">
      <c r="A461" s="176"/>
      <c r="B461" s="176"/>
      <c r="C461" s="176"/>
      <c r="D461" s="176"/>
      <c r="E461" s="176"/>
      <c r="F461" s="176"/>
      <c r="G461" s="176"/>
      <c r="L461" s="192"/>
    </row>
    <row r="462" spans="1:12" s="181" customFormat="1" ht="11.25" customHeight="1" x14ac:dyDescent="0.2">
      <c r="A462" s="176"/>
      <c r="B462" s="176"/>
      <c r="C462" s="176"/>
      <c r="D462" s="176"/>
      <c r="E462" s="176"/>
      <c r="F462" s="176"/>
      <c r="G462" s="176"/>
      <c r="L462" s="192"/>
    </row>
    <row r="463" spans="1:12" s="181" customFormat="1" ht="11.25" customHeight="1" x14ac:dyDescent="0.2">
      <c r="A463" s="176"/>
      <c r="B463" s="176"/>
      <c r="C463" s="176"/>
      <c r="D463" s="176"/>
      <c r="E463" s="176"/>
      <c r="F463" s="176"/>
      <c r="G463" s="176"/>
      <c r="L463" s="192"/>
    </row>
    <row r="464" spans="1:12" s="181" customFormat="1" ht="11.25" customHeight="1" x14ac:dyDescent="0.2">
      <c r="A464" s="176"/>
      <c r="B464" s="176"/>
      <c r="C464" s="176"/>
      <c r="D464" s="176"/>
      <c r="E464" s="176"/>
      <c r="F464" s="176"/>
      <c r="G464" s="176"/>
      <c r="L464" s="192"/>
    </row>
    <row r="465" spans="1:12" s="181" customFormat="1" ht="11.25" customHeight="1" x14ac:dyDescent="0.2">
      <c r="A465" s="176"/>
      <c r="B465" s="176"/>
      <c r="C465" s="176"/>
      <c r="D465" s="176"/>
      <c r="E465" s="176"/>
      <c r="F465" s="176"/>
      <c r="G465" s="176"/>
      <c r="L465" s="192"/>
    </row>
    <row r="466" spans="1:12" s="181" customFormat="1" ht="11.25" customHeight="1" x14ac:dyDescent="0.2">
      <c r="A466" s="176"/>
      <c r="B466" s="176"/>
      <c r="C466" s="176"/>
      <c r="D466" s="176"/>
      <c r="E466" s="176"/>
      <c r="F466" s="176"/>
      <c r="G466" s="176"/>
      <c r="L466" s="192"/>
    </row>
    <row r="467" spans="1:12" s="181" customFormat="1" ht="11.25" customHeight="1" x14ac:dyDescent="0.2">
      <c r="A467" s="176"/>
      <c r="B467" s="176"/>
      <c r="C467" s="176"/>
      <c r="D467" s="176"/>
      <c r="E467" s="176"/>
      <c r="F467" s="176"/>
      <c r="G467" s="176"/>
      <c r="L467" s="192"/>
    </row>
    <row r="468" spans="1:12" s="181" customFormat="1" ht="11.25" customHeight="1" x14ac:dyDescent="0.2">
      <c r="A468" s="176"/>
      <c r="B468" s="176"/>
      <c r="C468" s="176"/>
      <c r="D468" s="176"/>
      <c r="E468" s="176"/>
      <c r="F468" s="176"/>
      <c r="G468" s="176"/>
      <c r="L468" s="192"/>
    </row>
    <row r="469" spans="1:12" s="181" customFormat="1" ht="11.25" customHeight="1" x14ac:dyDescent="0.2">
      <c r="A469" s="176"/>
      <c r="B469" s="176"/>
      <c r="C469" s="176"/>
      <c r="D469" s="176"/>
      <c r="E469" s="176"/>
      <c r="F469" s="176"/>
      <c r="G469" s="176"/>
      <c r="L469" s="192"/>
    </row>
    <row r="470" spans="1:12" s="181" customFormat="1" ht="11.25" customHeight="1" x14ac:dyDescent="0.2">
      <c r="A470" s="176"/>
      <c r="B470" s="176"/>
      <c r="C470" s="176"/>
      <c r="D470" s="176"/>
      <c r="E470" s="176"/>
      <c r="F470" s="176"/>
      <c r="G470" s="176"/>
      <c r="L470" s="192"/>
    </row>
    <row r="471" spans="1:12" s="181" customFormat="1" ht="11.25" customHeight="1" x14ac:dyDescent="0.2">
      <c r="A471" s="176"/>
      <c r="B471" s="176"/>
      <c r="C471" s="176"/>
      <c r="D471" s="176"/>
      <c r="E471" s="176"/>
      <c r="F471" s="176"/>
      <c r="G471" s="176"/>
      <c r="L471" s="192"/>
    </row>
    <row r="472" spans="1:12" s="181" customFormat="1" ht="11.25" customHeight="1" x14ac:dyDescent="0.2">
      <c r="A472" s="176"/>
      <c r="B472" s="176"/>
      <c r="C472" s="176"/>
      <c r="D472" s="176"/>
      <c r="E472" s="176"/>
      <c r="F472" s="176"/>
      <c r="G472" s="176"/>
      <c r="L472" s="192"/>
    </row>
    <row r="473" spans="1:12" s="181" customFormat="1" ht="11.25" customHeight="1" x14ac:dyDescent="0.2">
      <c r="A473" s="176"/>
      <c r="B473" s="176"/>
      <c r="C473" s="176"/>
      <c r="D473" s="176"/>
      <c r="E473" s="176"/>
      <c r="F473" s="176"/>
      <c r="G473" s="176"/>
      <c r="L473" s="192"/>
    </row>
    <row r="474" spans="1:12" s="181" customFormat="1" ht="11.25" customHeight="1" x14ac:dyDescent="0.2">
      <c r="A474" s="176"/>
      <c r="B474" s="176"/>
      <c r="C474" s="176"/>
      <c r="D474" s="176"/>
      <c r="E474" s="176"/>
      <c r="F474" s="176"/>
      <c r="G474" s="176"/>
      <c r="L474" s="192"/>
    </row>
    <row r="475" spans="1:12" s="181" customFormat="1" ht="11.25" customHeight="1" x14ac:dyDescent="0.2">
      <c r="A475" s="176"/>
      <c r="B475" s="176"/>
      <c r="C475" s="176"/>
      <c r="D475" s="176"/>
      <c r="E475" s="176"/>
      <c r="F475" s="176"/>
      <c r="G475" s="176"/>
      <c r="L475" s="192"/>
    </row>
    <row r="476" spans="1:12" s="181" customFormat="1" ht="11.25" customHeight="1" x14ac:dyDescent="0.2">
      <c r="A476" s="176"/>
      <c r="B476" s="176"/>
      <c r="C476" s="176"/>
      <c r="D476" s="176"/>
      <c r="E476" s="176"/>
      <c r="F476" s="176"/>
      <c r="G476" s="176"/>
      <c r="L476" s="192"/>
    </row>
    <row r="477" spans="1:12" s="181" customFormat="1" ht="11.25" customHeight="1" x14ac:dyDescent="0.2">
      <c r="A477" s="176"/>
      <c r="B477" s="176"/>
      <c r="C477" s="176"/>
      <c r="D477" s="176"/>
      <c r="E477" s="176"/>
      <c r="F477" s="176"/>
      <c r="G477" s="176"/>
      <c r="L477" s="192"/>
    </row>
    <row r="478" spans="1:12" s="181" customFormat="1" ht="11.25" customHeight="1" x14ac:dyDescent="0.2">
      <c r="A478" s="176"/>
      <c r="B478" s="176"/>
      <c r="C478" s="176"/>
      <c r="D478" s="176"/>
      <c r="E478" s="176"/>
      <c r="F478" s="176"/>
      <c r="G478" s="176"/>
      <c r="L478" s="192"/>
    </row>
    <row r="479" spans="1:12" s="181" customFormat="1" ht="11.25" customHeight="1" x14ac:dyDescent="0.2">
      <c r="A479" s="176"/>
      <c r="B479" s="176"/>
      <c r="C479" s="176"/>
      <c r="D479" s="176"/>
      <c r="E479" s="176"/>
      <c r="F479" s="176"/>
      <c r="G479" s="176"/>
      <c r="L479" s="192"/>
    </row>
    <row r="480" spans="1:12" s="181" customFormat="1" ht="11.25" customHeight="1" x14ac:dyDescent="0.2">
      <c r="A480" s="176"/>
      <c r="B480" s="176"/>
      <c r="C480" s="176"/>
      <c r="D480" s="176"/>
      <c r="E480" s="176"/>
      <c r="F480" s="176"/>
      <c r="G480" s="176"/>
      <c r="L480" s="192"/>
    </row>
    <row r="481" spans="1:12" s="181" customFormat="1" ht="11.25" customHeight="1" x14ac:dyDescent="0.2">
      <c r="A481" s="176"/>
      <c r="B481" s="176"/>
      <c r="C481" s="176"/>
      <c r="D481" s="176"/>
      <c r="E481" s="176"/>
      <c r="F481" s="176"/>
      <c r="G481" s="176"/>
      <c r="L481" s="192"/>
    </row>
    <row r="482" spans="1:12" s="181" customFormat="1" ht="11.25" customHeight="1" x14ac:dyDescent="0.2">
      <c r="A482" s="176"/>
      <c r="B482" s="176"/>
      <c r="C482" s="176"/>
      <c r="D482" s="176"/>
      <c r="E482" s="176"/>
      <c r="F482" s="176"/>
      <c r="G482" s="176"/>
      <c r="L482" s="192"/>
    </row>
    <row r="483" spans="1:12" s="181" customFormat="1" ht="11.25" customHeight="1" x14ac:dyDescent="0.2">
      <c r="A483" s="176"/>
      <c r="B483" s="176"/>
      <c r="C483" s="176"/>
      <c r="D483" s="176"/>
      <c r="E483" s="176"/>
      <c r="F483" s="176"/>
      <c r="G483" s="176"/>
      <c r="L483" s="192"/>
    </row>
    <row r="484" spans="1:12" s="181" customFormat="1" ht="11.25" customHeight="1" x14ac:dyDescent="0.2">
      <c r="A484" s="176"/>
      <c r="B484" s="176"/>
      <c r="C484" s="176"/>
      <c r="D484" s="176"/>
      <c r="E484" s="176"/>
      <c r="F484" s="176"/>
      <c r="G484" s="176"/>
      <c r="L484" s="192"/>
    </row>
    <row r="485" spans="1:12" s="181" customFormat="1" ht="11.25" customHeight="1" x14ac:dyDescent="0.2">
      <c r="A485" s="176"/>
      <c r="B485" s="176"/>
      <c r="C485" s="176"/>
      <c r="D485" s="176"/>
      <c r="E485" s="176"/>
      <c r="F485" s="176"/>
      <c r="G485" s="176"/>
      <c r="L485" s="192"/>
    </row>
    <row r="486" spans="1:12" s="181" customFormat="1" ht="11.25" customHeight="1" x14ac:dyDescent="0.2">
      <c r="A486" s="176"/>
      <c r="B486" s="176"/>
      <c r="C486" s="176"/>
      <c r="D486" s="176"/>
      <c r="E486" s="176"/>
      <c r="F486" s="176"/>
      <c r="G486" s="176"/>
      <c r="L486" s="192"/>
    </row>
    <row r="487" spans="1:12" s="181" customFormat="1" ht="11.25" customHeight="1" x14ac:dyDescent="0.2">
      <c r="A487" s="176"/>
      <c r="B487" s="176"/>
      <c r="C487" s="176"/>
      <c r="D487" s="176"/>
      <c r="E487" s="176"/>
      <c r="F487" s="176"/>
      <c r="G487" s="176"/>
      <c r="L487" s="192"/>
    </row>
    <row r="488" spans="1:12" s="181" customFormat="1" ht="11.25" customHeight="1" x14ac:dyDescent="0.2">
      <c r="A488" s="176"/>
      <c r="B488" s="176"/>
      <c r="C488" s="176"/>
      <c r="D488" s="176"/>
      <c r="E488" s="176"/>
      <c r="F488" s="176"/>
      <c r="G488" s="176"/>
      <c r="L488" s="192"/>
    </row>
    <row r="489" spans="1:12" s="181" customFormat="1" ht="11.25" customHeight="1" x14ac:dyDescent="0.2">
      <c r="A489" s="176"/>
      <c r="B489" s="176"/>
      <c r="C489" s="176"/>
      <c r="D489" s="176"/>
      <c r="E489" s="176"/>
      <c r="F489" s="176"/>
      <c r="G489" s="176"/>
      <c r="L489" s="192"/>
    </row>
    <row r="490" spans="1:12" s="181" customFormat="1" ht="11.25" customHeight="1" x14ac:dyDescent="0.2">
      <c r="A490" s="176"/>
      <c r="B490" s="176"/>
      <c r="C490" s="176"/>
      <c r="D490" s="176"/>
      <c r="E490" s="176"/>
      <c r="F490" s="176"/>
      <c r="G490" s="176"/>
      <c r="L490" s="192"/>
    </row>
    <row r="491" spans="1:12" s="181" customFormat="1" ht="11.25" customHeight="1" x14ac:dyDescent="0.2">
      <c r="A491" s="176"/>
      <c r="B491" s="176"/>
      <c r="C491" s="176"/>
      <c r="D491" s="176"/>
      <c r="E491" s="176"/>
      <c r="F491" s="176"/>
      <c r="G491" s="176"/>
      <c r="L491" s="192"/>
    </row>
    <row r="492" spans="1:12" s="181" customFormat="1" ht="11.25" customHeight="1" x14ac:dyDescent="0.2">
      <c r="A492" s="176"/>
      <c r="B492" s="176"/>
      <c r="C492" s="176"/>
      <c r="D492" s="176"/>
      <c r="E492" s="176"/>
      <c r="F492" s="176"/>
      <c r="G492" s="176"/>
      <c r="L492" s="192"/>
    </row>
    <row r="493" spans="1:12" s="181" customFormat="1" ht="11.25" customHeight="1" x14ac:dyDescent="0.2">
      <c r="A493" s="176"/>
      <c r="B493" s="176"/>
      <c r="C493" s="176"/>
      <c r="D493" s="176"/>
      <c r="E493" s="176"/>
      <c r="F493" s="176"/>
      <c r="G493" s="176"/>
      <c r="L493" s="192"/>
    </row>
    <row r="494" spans="1:12" s="181" customFormat="1" ht="11.25" customHeight="1" x14ac:dyDescent="0.2">
      <c r="A494" s="176"/>
      <c r="B494" s="176"/>
      <c r="C494" s="176"/>
      <c r="D494" s="176"/>
      <c r="E494" s="176"/>
      <c r="F494" s="176"/>
      <c r="G494" s="176"/>
      <c r="L494" s="192"/>
    </row>
    <row r="495" spans="1:12" s="181" customFormat="1" ht="11.25" customHeight="1" x14ac:dyDescent="0.2">
      <c r="A495" s="176"/>
      <c r="B495" s="176"/>
      <c r="C495" s="176"/>
      <c r="D495" s="176"/>
      <c r="E495" s="176"/>
      <c r="F495" s="176"/>
      <c r="G495" s="176"/>
      <c r="L495" s="192"/>
    </row>
    <row r="496" spans="1:12" s="181" customFormat="1" ht="11.25" customHeight="1" x14ac:dyDescent="0.2">
      <c r="A496" s="176"/>
      <c r="B496" s="176"/>
      <c r="C496" s="176"/>
      <c r="D496" s="176"/>
      <c r="E496" s="176"/>
      <c r="F496" s="176"/>
      <c r="G496" s="176"/>
      <c r="L496" s="192"/>
    </row>
    <row r="497" spans="1:12" s="181" customFormat="1" ht="11.25" customHeight="1" x14ac:dyDescent="0.2">
      <c r="A497" s="176"/>
      <c r="B497" s="176"/>
      <c r="C497" s="176"/>
      <c r="D497" s="176"/>
      <c r="E497" s="176"/>
      <c r="F497" s="176"/>
      <c r="G497" s="176"/>
      <c r="L497" s="192"/>
    </row>
    <row r="498" spans="1:12" s="181" customFormat="1" ht="11.25" customHeight="1" x14ac:dyDescent="0.2">
      <c r="A498" s="176"/>
      <c r="B498" s="176"/>
      <c r="C498" s="176"/>
      <c r="D498" s="176"/>
      <c r="E498" s="176"/>
      <c r="F498" s="176"/>
      <c r="G498" s="176"/>
      <c r="L498" s="192"/>
    </row>
    <row r="499" spans="1:12" s="181" customFormat="1" ht="11.25" customHeight="1" x14ac:dyDescent="0.2">
      <c r="A499" s="176"/>
      <c r="B499" s="176"/>
      <c r="C499" s="176"/>
      <c r="D499" s="176"/>
      <c r="E499" s="176"/>
      <c r="F499" s="176"/>
      <c r="G499" s="176"/>
      <c r="L499" s="192"/>
    </row>
    <row r="500" spans="1:12" s="181" customFormat="1" ht="11.25" customHeight="1" x14ac:dyDescent="0.2">
      <c r="A500" s="176"/>
      <c r="B500" s="176"/>
      <c r="C500" s="176"/>
      <c r="D500" s="176"/>
      <c r="E500" s="176"/>
      <c r="F500" s="176"/>
      <c r="G500" s="176"/>
      <c r="L500" s="192"/>
    </row>
    <row r="501" spans="1:12" s="181" customFormat="1" ht="11.25" customHeight="1" x14ac:dyDescent="0.2">
      <c r="A501" s="176"/>
      <c r="B501" s="176"/>
      <c r="C501" s="176"/>
      <c r="D501" s="176"/>
      <c r="E501" s="176"/>
      <c r="F501" s="176"/>
      <c r="G501" s="176"/>
      <c r="L501" s="192"/>
    </row>
    <row r="502" spans="1:12" s="181" customFormat="1" ht="11.25" customHeight="1" x14ac:dyDescent="0.2">
      <c r="A502" s="176"/>
      <c r="B502" s="176"/>
      <c r="C502" s="176"/>
      <c r="D502" s="176"/>
      <c r="E502" s="176"/>
      <c r="F502" s="176"/>
      <c r="G502" s="176"/>
      <c r="L502" s="192"/>
    </row>
    <row r="503" spans="1:12" s="181" customFormat="1" ht="11.25" customHeight="1" x14ac:dyDescent="0.2">
      <c r="A503" s="176"/>
      <c r="B503" s="176"/>
      <c r="C503" s="176"/>
      <c r="D503" s="176"/>
      <c r="E503" s="176"/>
      <c r="F503" s="176"/>
      <c r="G503" s="176"/>
      <c r="L503" s="192"/>
    </row>
    <row r="504" spans="1:12" s="181" customFormat="1" ht="11.25" customHeight="1" x14ac:dyDescent="0.2">
      <c r="A504" s="176"/>
      <c r="B504" s="176"/>
      <c r="C504" s="176"/>
      <c r="D504" s="176"/>
      <c r="E504" s="176"/>
      <c r="F504" s="176"/>
      <c r="G504" s="176"/>
      <c r="L504" s="192"/>
    </row>
    <row r="505" spans="1:12" s="181" customFormat="1" ht="11.25" customHeight="1" x14ac:dyDescent="0.2">
      <c r="A505" s="176"/>
      <c r="B505" s="176"/>
      <c r="C505" s="176"/>
      <c r="D505" s="176"/>
      <c r="E505" s="176"/>
      <c r="F505" s="176"/>
      <c r="G505" s="176"/>
      <c r="L505" s="192"/>
    </row>
    <row r="506" spans="1:12" s="181" customFormat="1" ht="11.25" customHeight="1" x14ac:dyDescent="0.2">
      <c r="A506" s="176"/>
      <c r="B506" s="176"/>
      <c r="C506" s="176"/>
      <c r="D506" s="176"/>
      <c r="E506" s="176"/>
      <c r="F506" s="176"/>
      <c r="G506" s="176"/>
      <c r="L506" s="192"/>
    </row>
    <row r="507" spans="1:12" s="181" customFormat="1" ht="11.25" customHeight="1" x14ac:dyDescent="0.2">
      <c r="A507" s="176"/>
      <c r="B507" s="176"/>
      <c r="C507" s="176"/>
      <c r="D507" s="176"/>
      <c r="E507" s="176"/>
      <c r="F507" s="176"/>
      <c r="G507" s="176"/>
      <c r="L507" s="192"/>
    </row>
    <row r="508" spans="1:12" s="181" customFormat="1" ht="11.25" customHeight="1" x14ac:dyDescent="0.2">
      <c r="A508" s="176"/>
      <c r="B508" s="176"/>
      <c r="C508" s="176"/>
      <c r="D508" s="176"/>
      <c r="E508" s="176"/>
      <c r="F508" s="176"/>
      <c r="G508" s="176"/>
      <c r="L508" s="192"/>
    </row>
    <row r="509" spans="1:12" s="181" customFormat="1" ht="11.25" customHeight="1" x14ac:dyDescent="0.2">
      <c r="A509" s="176"/>
      <c r="B509" s="176"/>
      <c r="C509" s="176"/>
      <c r="D509" s="176"/>
      <c r="E509" s="176"/>
      <c r="F509" s="176"/>
      <c r="G509" s="176"/>
      <c r="L509" s="192"/>
    </row>
    <row r="510" spans="1:12" s="181" customFormat="1" ht="11.25" customHeight="1" x14ac:dyDescent="0.2">
      <c r="A510" s="176"/>
      <c r="B510" s="176"/>
      <c r="C510" s="176"/>
      <c r="D510" s="176"/>
      <c r="E510" s="176"/>
      <c r="F510" s="176"/>
      <c r="G510" s="176"/>
      <c r="L510" s="192"/>
    </row>
    <row r="511" spans="1:12" s="181" customFormat="1" ht="11.25" customHeight="1" x14ac:dyDescent="0.2">
      <c r="A511" s="176"/>
      <c r="B511" s="176"/>
      <c r="C511" s="176"/>
      <c r="D511" s="176"/>
      <c r="E511" s="176"/>
      <c r="F511" s="176"/>
      <c r="G511" s="176"/>
      <c r="L511" s="192"/>
    </row>
    <row r="512" spans="1:12" s="181" customFormat="1" ht="11.25" customHeight="1" x14ac:dyDescent="0.2">
      <c r="A512" s="176"/>
      <c r="B512" s="176"/>
      <c r="C512" s="176"/>
      <c r="D512" s="176"/>
      <c r="E512" s="176"/>
      <c r="F512" s="176"/>
      <c r="G512" s="176"/>
      <c r="L512" s="192"/>
    </row>
    <row r="513" spans="1:12" s="181" customFormat="1" ht="11.25" customHeight="1" x14ac:dyDescent="0.2">
      <c r="A513" s="176"/>
      <c r="B513" s="176"/>
      <c r="C513" s="176"/>
      <c r="D513" s="176"/>
      <c r="E513" s="176"/>
      <c r="F513" s="176"/>
      <c r="G513" s="176"/>
      <c r="L513" s="192"/>
    </row>
    <row r="514" spans="1:12" s="181" customFormat="1" ht="11.25" customHeight="1" x14ac:dyDescent="0.2">
      <c r="A514" s="176"/>
      <c r="B514" s="176"/>
      <c r="C514" s="176"/>
      <c r="D514" s="176"/>
      <c r="E514" s="176"/>
      <c r="F514" s="176"/>
      <c r="G514" s="176"/>
      <c r="L514" s="192"/>
    </row>
    <row r="515" spans="1:12" s="181" customFormat="1" ht="11.25" customHeight="1" x14ac:dyDescent="0.2">
      <c r="A515" s="176"/>
      <c r="B515" s="176"/>
      <c r="C515" s="176"/>
      <c r="D515" s="176"/>
      <c r="E515" s="176"/>
      <c r="F515" s="176"/>
      <c r="G515" s="176"/>
      <c r="L515" s="192"/>
    </row>
    <row r="516" spans="1:12" s="181" customFormat="1" ht="11.25" customHeight="1" x14ac:dyDescent="0.2">
      <c r="A516" s="176"/>
      <c r="B516" s="176"/>
      <c r="C516" s="176"/>
      <c r="D516" s="176"/>
      <c r="E516" s="176"/>
      <c r="F516" s="176"/>
      <c r="G516" s="176"/>
      <c r="L516" s="192"/>
    </row>
    <row r="517" spans="1:12" s="181" customFormat="1" ht="11.25" customHeight="1" x14ac:dyDescent="0.2">
      <c r="A517" s="176"/>
      <c r="B517" s="176"/>
      <c r="C517" s="176"/>
      <c r="D517" s="176"/>
      <c r="E517" s="176"/>
      <c r="F517" s="176"/>
      <c r="G517" s="176"/>
      <c r="L517" s="192"/>
    </row>
    <row r="518" spans="1:12" s="181" customFormat="1" ht="11.25" customHeight="1" x14ac:dyDescent="0.2">
      <c r="A518" s="176"/>
      <c r="B518" s="176"/>
      <c r="C518" s="176"/>
      <c r="D518" s="176"/>
      <c r="E518" s="176"/>
      <c r="F518" s="176"/>
      <c r="G518" s="176"/>
      <c r="L518" s="192"/>
    </row>
    <row r="519" spans="1:12" s="181" customFormat="1" ht="11.25" customHeight="1" x14ac:dyDescent="0.2">
      <c r="A519" s="176"/>
      <c r="B519" s="176"/>
      <c r="C519" s="176"/>
      <c r="D519" s="176"/>
      <c r="E519" s="176"/>
      <c r="F519" s="176"/>
      <c r="G519" s="176"/>
      <c r="L519" s="192"/>
    </row>
    <row r="520" spans="1:12" s="181" customFormat="1" ht="11.25" customHeight="1" x14ac:dyDescent="0.2">
      <c r="A520" s="176"/>
      <c r="B520" s="176"/>
      <c r="C520" s="176"/>
      <c r="D520" s="176"/>
      <c r="E520" s="176"/>
      <c r="F520" s="176"/>
      <c r="G520" s="176"/>
      <c r="L520" s="192"/>
    </row>
    <row r="521" spans="1:12" s="181" customFormat="1" ht="11.25" customHeight="1" x14ac:dyDescent="0.2">
      <c r="A521" s="176"/>
      <c r="B521" s="176"/>
      <c r="C521" s="176"/>
      <c r="D521" s="176"/>
      <c r="E521" s="176"/>
      <c r="F521" s="176"/>
      <c r="G521" s="176"/>
      <c r="L521" s="192"/>
    </row>
    <row r="522" spans="1:12" s="181" customFormat="1" ht="11.25" customHeight="1" x14ac:dyDescent="0.2">
      <c r="A522" s="176"/>
      <c r="B522" s="176"/>
      <c r="C522" s="176"/>
      <c r="D522" s="176"/>
      <c r="E522" s="176"/>
      <c r="F522" s="176"/>
      <c r="G522" s="176"/>
      <c r="L522" s="192"/>
    </row>
    <row r="523" spans="1:12" s="181" customFormat="1" ht="11.25" customHeight="1" x14ac:dyDescent="0.2">
      <c r="A523" s="176"/>
      <c r="B523" s="176"/>
      <c r="C523" s="176"/>
      <c r="D523" s="176"/>
      <c r="E523" s="176"/>
      <c r="F523" s="176"/>
      <c r="G523" s="176"/>
      <c r="L523" s="192"/>
    </row>
    <row r="524" spans="1:12" s="181" customFormat="1" ht="11.25" customHeight="1" x14ac:dyDescent="0.2">
      <c r="A524" s="176"/>
      <c r="B524" s="176"/>
      <c r="C524" s="176"/>
      <c r="D524" s="176"/>
      <c r="E524" s="176"/>
      <c r="F524" s="176"/>
      <c r="G524" s="176"/>
      <c r="L524" s="192"/>
    </row>
    <row r="525" spans="1:12" s="181" customFormat="1" ht="11.25" customHeight="1" x14ac:dyDescent="0.2">
      <c r="A525" s="176"/>
      <c r="B525" s="176"/>
      <c r="C525" s="176"/>
      <c r="D525" s="176"/>
      <c r="E525" s="176"/>
      <c r="F525" s="176"/>
      <c r="G525" s="176"/>
      <c r="L525" s="192"/>
    </row>
    <row r="526" spans="1:12" s="181" customFormat="1" ht="11.25" customHeight="1" x14ac:dyDescent="0.2">
      <c r="A526" s="176"/>
      <c r="B526" s="176"/>
      <c r="C526" s="176"/>
      <c r="D526" s="176"/>
      <c r="E526" s="176"/>
      <c r="F526" s="176"/>
      <c r="G526" s="176"/>
      <c r="L526" s="192"/>
    </row>
    <row r="527" spans="1:12" s="181" customFormat="1" ht="11.25" customHeight="1" x14ac:dyDescent="0.2">
      <c r="A527" s="176"/>
      <c r="B527" s="176"/>
      <c r="C527" s="176"/>
      <c r="D527" s="176"/>
      <c r="E527" s="176"/>
      <c r="F527" s="176"/>
      <c r="G527" s="176"/>
      <c r="L527" s="192"/>
    </row>
    <row r="528" spans="1:12" s="181" customFormat="1" ht="11.25" customHeight="1" x14ac:dyDescent="0.2">
      <c r="A528" s="176"/>
      <c r="B528" s="176"/>
      <c r="C528" s="176"/>
      <c r="D528" s="176"/>
      <c r="E528" s="176"/>
      <c r="F528" s="176"/>
      <c r="G528" s="176"/>
      <c r="L528" s="192"/>
    </row>
    <row r="529" spans="1:12" s="181" customFormat="1" ht="11.25" customHeight="1" x14ac:dyDescent="0.2">
      <c r="A529" s="176"/>
      <c r="B529" s="176"/>
      <c r="C529" s="176"/>
      <c r="D529" s="176"/>
      <c r="E529" s="176"/>
      <c r="F529" s="176"/>
      <c r="G529" s="176"/>
      <c r="L529" s="192"/>
    </row>
    <row r="530" spans="1:12" s="181" customFormat="1" ht="11.25" customHeight="1" x14ac:dyDescent="0.2">
      <c r="A530" s="176"/>
      <c r="B530" s="176"/>
      <c r="C530" s="176"/>
      <c r="D530" s="176"/>
      <c r="E530" s="176"/>
      <c r="F530" s="176"/>
      <c r="G530" s="176"/>
      <c r="L530" s="192"/>
    </row>
    <row r="531" spans="1:12" s="181" customFormat="1" ht="11.25" customHeight="1" x14ac:dyDescent="0.2">
      <c r="A531" s="176"/>
      <c r="B531" s="176"/>
      <c r="C531" s="176"/>
      <c r="D531" s="176"/>
      <c r="E531" s="176"/>
      <c r="F531" s="176"/>
      <c r="G531" s="176"/>
      <c r="L531" s="192"/>
    </row>
    <row r="532" spans="1:12" s="181" customFormat="1" ht="11.25" customHeight="1" x14ac:dyDescent="0.2">
      <c r="A532" s="176"/>
      <c r="B532" s="176"/>
      <c r="C532" s="176"/>
      <c r="D532" s="176"/>
      <c r="E532" s="176"/>
      <c r="F532" s="176"/>
      <c r="G532" s="176"/>
      <c r="L532" s="192"/>
    </row>
    <row r="533" spans="1:12" s="181" customFormat="1" ht="11.25" customHeight="1" x14ac:dyDescent="0.2">
      <c r="A533" s="176"/>
      <c r="B533" s="176"/>
      <c r="C533" s="176"/>
      <c r="D533" s="176"/>
      <c r="E533" s="176"/>
      <c r="F533" s="176"/>
      <c r="G533" s="176"/>
      <c r="L533" s="192"/>
    </row>
    <row r="534" spans="1:12" s="181" customFormat="1" ht="11.25" customHeight="1" x14ac:dyDescent="0.2">
      <c r="A534" s="176"/>
      <c r="B534" s="176"/>
      <c r="C534" s="176"/>
      <c r="D534" s="176"/>
      <c r="E534" s="176"/>
      <c r="F534" s="176"/>
      <c r="G534" s="176"/>
      <c r="L534" s="192"/>
    </row>
    <row r="535" spans="1:12" s="181" customFormat="1" ht="11.25" customHeight="1" x14ac:dyDescent="0.2">
      <c r="A535" s="176"/>
      <c r="B535" s="176"/>
      <c r="C535" s="176"/>
      <c r="D535" s="176"/>
      <c r="E535" s="176"/>
      <c r="F535" s="176"/>
      <c r="G535" s="176"/>
      <c r="L535" s="192"/>
    </row>
    <row r="536" spans="1:12" s="181" customFormat="1" ht="11.25" customHeight="1" x14ac:dyDescent="0.2">
      <c r="A536" s="176"/>
      <c r="B536" s="176"/>
      <c r="C536" s="176"/>
      <c r="D536" s="176"/>
      <c r="E536" s="176"/>
      <c r="F536" s="176"/>
      <c r="G536" s="176"/>
      <c r="L536" s="192"/>
    </row>
    <row r="537" spans="1:12" s="181" customFormat="1" ht="11.25" customHeight="1" x14ac:dyDescent="0.2">
      <c r="A537" s="176"/>
      <c r="B537" s="176"/>
      <c r="C537" s="176"/>
      <c r="D537" s="176"/>
      <c r="E537" s="176"/>
      <c r="F537" s="176"/>
      <c r="G537" s="176"/>
      <c r="L537" s="192"/>
    </row>
    <row r="538" spans="1:12" s="181" customFormat="1" ht="11.25" customHeight="1" x14ac:dyDescent="0.2">
      <c r="A538" s="176"/>
      <c r="B538" s="176"/>
      <c r="C538" s="176"/>
      <c r="D538" s="176"/>
      <c r="E538" s="176"/>
      <c r="F538" s="176"/>
      <c r="G538" s="176"/>
      <c r="L538" s="192"/>
    </row>
    <row r="539" spans="1:12" s="181" customFormat="1" ht="11.25" customHeight="1" x14ac:dyDescent="0.2">
      <c r="A539" s="176"/>
      <c r="B539" s="176"/>
      <c r="C539" s="176"/>
      <c r="D539" s="176"/>
      <c r="E539" s="176"/>
      <c r="F539" s="176"/>
      <c r="G539" s="176"/>
      <c r="L539" s="192"/>
    </row>
    <row r="540" spans="1:12" s="181" customFormat="1" ht="11.25" customHeight="1" x14ac:dyDescent="0.2">
      <c r="A540" s="176"/>
      <c r="B540" s="176"/>
      <c r="C540" s="176"/>
      <c r="D540" s="176"/>
      <c r="E540" s="176"/>
      <c r="F540" s="176"/>
      <c r="G540" s="176"/>
      <c r="L540" s="192"/>
    </row>
    <row r="541" spans="1:12" s="181" customFormat="1" ht="11.25" customHeight="1" x14ac:dyDescent="0.2">
      <c r="A541" s="176"/>
      <c r="B541" s="176"/>
      <c r="C541" s="176"/>
      <c r="D541" s="176"/>
      <c r="E541" s="176"/>
      <c r="F541" s="176"/>
      <c r="G541" s="176"/>
      <c r="L541" s="192"/>
    </row>
    <row r="542" spans="1:12" s="181" customFormat="1" ht="11.25" customHeight="1" x14ac:dyDescent="0.2">
      <c r="A542" s="176"/>
      <c r="B542" s="176"/>
      <c r="C542" s="176"/>
      <c r="D542" s="176"/>
      <c r="E542" s="176"/>
      <c r="F542" s="176"/>
      <c r="G542" s="176"/>
      <c r="L542" s="192"/>
    </row>
    <row r="543" spans="1:12" s="181" customFormat="1" ht="11.25" customHeight="1" x14ac:dyDescent="0.2">
      <c r="A543" s="176"/>
      <c r="B543" s="176"/>
      <c r="C543" s="176"/>
      <c r="D543" s="176"/>
      <c r="E543" s="176"/>
      <c r="F543" s="176"/>
      <c r="G543" s="176"/>
      <c r="L543" s="192"/>
    </row>
    <row r="544" spans="1:12" s="181" customFormat="1" ht="11.25" customHeight="1" x14ac:dyDescent="0.2">
      <c r="A544" s="176"/>
      <c r="B544" s="176"/>
      <c r="C544" s="176"/>
      <c r="D544" s="176"/>
      <c r="E544" s="176"/>
      <c r="F544" s="176"/>
      <c r="G544" s="176"/>
      <c r="L544" s="192"/>
    </row>
    <row r="545" spans="1:12" s="181" customFormat="1" ht="11.25" customHeight="1" x14ac:dyDescent="0.2">
      <c r="A545" s="176"/>
      <c r="B545" s="176"/>
      <c r="C545" s="176"/>
      <c r="D545" s="176"/>
      <c r="E545" s="176"/>
      <c r="F545" s="176"/>
      <c r="G545" s="176"/>
      <c r="L545" s="192"/>
    </row>
    <row r="546" spans="1:12" s="181" customFormat="1" ht="11.25" customHeight="1" x14ac:dyDescent="0.2">
      <c r="A546" s="176"/>
      <c r="B546" s="176"/>
      <c r="C546" s="176"/>
      <c r="D546" s="176"/>
      <c r="E546" s="176"/>
      <c r="F546" s="176"/>
      <c r="G546" s="176"/>
      <c r="L546" s="192"/>
    </row>
    <row r="547" spans="1:12" s="181" customFormat="1" ht="11.25" customHeight="1" x14ac:dyDescent="0.2">
      <c r="A547" s="176"/>
      <c r="B547" s="176"/>
      <c r="C547" s="176"/>
      <c r="D547" s="176"/>
      <c r="E547" s="176"/>
      <c r="F547" s="176"/>
      <c r="G547" s="176"/>
      <c r="L547" s="192"/>
    </row>
    <row r="548" spans="1:12" s="181" customFormat="1" ht="11.25" customHeight="1" x14ac:dyDescent="0.2">
      <c r="A548" s="176"/>
      <c r="B548" s="176"/>
      <c r="C548" s="176"/>
      <c r="D548" s="176"/>
      <c r="E548" s="176"/>
      <c r="F548" s="176"/>
      <c r="G548" s="176"/>
      <c r="L548" s="192"/>
    </row>
    <row r="549" spans="1:12" s="181" customFormat="1" ht="11.25" customHeight="1" x14ac:dyDescent="0.2">
      <c r="A549" s="176"/>
      <c r="B549" s="176"/>
      <c r="C549" s="176"/>
      <c r="D549" s="176"/>
      <c r="E549" s="176"/>
      <c r="F549" s="176"/>
      <c r="G549" s="176"/>
      <c r="L549" s="192"/>
    </row>
    <row r="550" spans="1:12" s="181" customFormat="1" ht="11.25" customHeight="1" x14ac:dyDescent="0.2">
      <c r="A550" s="176"/>
      <c r="B550" s="176"/>
      <c r="C550" s="176"/>
      <c r="D550" s="176"/>
      <c r="E550" s="176"/>
      <c r="F550" s="176"/>
      <c r="G550" s="176"/>
      <c r="L550" s="192"/>
    </row>
    <row r="551" spans="1:12" s="181" customFormat="1" ht="11.25" customHeight="1" x14ac:dyDescent="0.2">
      <c r="A551" s="176"/>
      <c r="B551" s="176"/>
      <c r="C551" s="176"/>
      <c r="D551" s="176"/>
      <c r="E551" s="176"/>
      <c r="F551" s="176"/>
      <c r="G551" s="176"/>
      <c r="L551" s="192"/>
    </row>
    <row r="552" spans="1:12" s="181" customFormat="1" ht="11.25" customHeight="1" x14ac:dyDescent="0.2">
      <c r="A552" s="176"/>
      <c r="B552" s="176"/>
      <c r="C552" s="176"/>
      <c r="D552" s="176"/>
      <c r="E552" s="176"/>
      <c r="F552" s="176"/>
      <c r="G552" s="176"/>
      <c r="L552" s="192"/>
    </row>
    <row r="553" spans="1:12" s="181" customFormat="1" ht="11.25" customHeight="1" x14ac:dyDescent="0.2">
      <c r="A553" s="176"/>
      <c r="B553" s="176"/>
      <c r="C553" s="176"/>
      <c r="D553" s="176"/>
      <c r="E553" s="176"/>
      <c r="F553" s="176"/>
      <c r="G553" s="176"/>
      <c r="L553" s="192"/>
    </row>
    <row r="554" spans="1:12" s="181" customFormat="1" ht="11.25" customHeight="1" x14ac:dyDescent="0.2">
      <c r="A554" s="176"/>
      <c r="B554" s="176"/>
      <c r="C554" s="176"/>
      <c r="D554" s="176"/>
      <c r="E554" s="176"/>
      <c r="F554" s="176"/>
      <c r="G554" s="176"/>
      <c r="L554" s="192"/>
    </row>
    <row r="555" spans="1:12" s="181" customFormat="1" ht="11.25" customHeight="1" x14ac:dyDescent="0.2">
      <c r="A555" s="176"/>
      <c r="B555" s="176"/>
      <c r="C555" s="176"/>
      <c r="D555" s="176"/>
      <c r="E555" s="176"/>
      <c r="F555" s="176"/>
      <c r="G555" s="176"/>
      <c r="L555" s="192"/>
    </row>
    <row r="556" spans="1:12" s="181" customFormat="1" ht="11.25" customHeight="1" x14ac:dyDescent="0.2">
      <c r="A556" s="176"/>
      <c r="B556" s="176"/>
      <c r="C556" s="176"/>
      <c r="D556" s="176"/>
      <c r="E556" s="176"/>
      <c r="F556" s="176"/>
      <c r="G556" s="176"/>
      <c r="L556" s="192"/>
    </row>
    <row r="557" spans="1:12" s="181" customFormat="1" ht="11.25" customHeight="1" x14ac:dyDescent="0.2">
      <c r="A557" s="176"/>
      <c r="B557" s="176"/>
      <c r="C557" s="176"/>
      <c r="D557" s="176"/>
      <c r="E557" s="176"/>
      <c r="F557" s="176"/>
      <c r="G557" s="176"/>
      <c r="L557" s="192"/>
    </row>
    <row r="558" spans="1:12" s="181" customFormat="1" ht="11.25" customHeight="1" x14ac:dyDescent="0.2">
      <c r="A558" s="176"/>
      <c r="B558" s="176"/>
      <c r="C558" s="176"/>
      <c r="D558" s="176"/>
      <c r="E558" s="176"/>
      <c r="F558" s="176"/>
      <c r="G558" s="176"/>
      <c r="L558" s="192"/>
    </row>
    <row r="559" spans="1:12" s="181" customFormat="1" ht="11.25" customHeight="1" x14ac:dyDescent="0.2">
      <c r="A559" s="176"/>
      <c r="B559" s="176"/>
      <c r="C559" s="176"/>
      <c r="D559" s="176"/>
      <c r="E559" s="176"/>
      <c r="F559" s="176"/>
      <c r="G559" s="176"/>
      <c r="L559" s="192"/>
    </row>
    <row r="560" spans="1:12" s="181" customFormat="1" ht="11.25" customHeight="1" x14ac:dyDescent="0.2">
      <c r="A560" s="176"/>
      <c r="B560" s="176"/>
      <c r="C560" s="176"/>
      <c r="D560" s="176"/>
      <c r="E560" s="176"/>
      <c r="F560" s="176"/>
      <c r="G560" s="176"/>
      <c r="L560" s="192"/>
    </row>
    <row r="561" spans="1:12" s="181" customFormat="1" ht="11.25" customHeight="1" x14ac:dyDescent="0.2">
      <c r="A561" s="176"/>
      <c r="B561" s="176"/>
      <c r="C561" s="176"/>
      <c r="D561" s="176"/>
      <c r="E561" s="176"/>
      <c r="F561" s="176"/>
      <c r="G561" s="176"/>
      <c r="L561" s="192"/>
    </row>
    <row r="562" spans="1:12" s="181" customFormat="1" ht="11.25" customHeight="1" x14ac:dyDescent="0.2">
      <c r="A562" s="176"/>
      <c r="B562" s="176"/>
      <c r="C562" s="176"/>
      <c r="D562" s="176"/>
      <c r="E562" s="176"/>
      <c r="F562" s="176"/>
      <c r="G562" s="176"/>
      <c r="L562" s="192"/>
    </row>
    <row r="563" spans="1:12" s="181" customFormat="1" ht="11.25" customHeight="1" x14ac:dyDescent="0.2">
      <c r="A563" s="176"/>
      <c r="B563" s="176"/>
      <c r="C563" s="176"/>
      <c r="D563" s="176"/>
      <c r="E563" s="176"/>
      <c r="F563" s="176"/>
      <c r="G563" s="176"/>
      <c r="L563" s="192"/>
    </row>
    <row r="564" spans="1:12" s="181" customFormat="1" ht="11.25" customHeight="1" x14ac:dyDescent="0.2">
      <c r="A564" s="176"/>
      <c r="B564" s="176"/>
      <c r="C564" s="176"/>
      <c r="D564" s="176"/>
      <c r="E564" s="176"/>
      <c r="F564" s="176"/>
      <c r="G564" s="176"/>
      <c r="L564" s="192"/>
    </row>
    <row r="565" spans="1:12" s="181" customFormat="1" ht="11.25" customHeight="1" x14ac:dyDescent="0.2">
      <c r="A565" s="176"/>
      <c r="B565" s="176"/>
      <c r="C565" s="176"/>
      <c r="D565" s="176"/>
      <c r="E565" s="176"/>
      <c r="F565" s="176"/>
      <c r="G565" s="176"/>
      <c r="L565" s="192"/>
    </row>
    <row r="566" spans="1:12" s="181" customFormat="1" ht="11.25" customHeight="1" x14ac:dyDescent="0.2">
      <c r="A566" s="176"/>
      <c r="B566" s="176"/>
      <c r="C566" s="176"/>
      <c r="D566" s="176"/>
      <c r="E566" s="176"/>
      <c r="F566" s="176"/>
      <c r="G566" s="176"/>
      <c r="L566" s="192"/>
    </row>
    <row r="567" spans="1:12" s="181" customFormat="1" ht="11.25" customHeight="1" x14ac:dyDescent="0.2">
      <c r="A567" s="176"/>
      <c r="B567" s="176"/>
      <c r="C567" s="176"/>
      <c r="D567" s="176"/>
      <c r="E567" s="176"/>
      <c r="F567" s="176"/>
      <c r="G567" s="176"/>
      <c r="L567" s="192"/>
    </row>
    <row r="568" spans="1:12" s="181" customFormat="1" ht="11.25" customHeight="1" x14ac:dyDescent="0.2">
      <c r="A568" s="176"/>
      <c r="B568" s="176"/>
      <c r="C568" s="176"/>
      <c r="D568" s="176"/>
      <c r="E568" s="176"/>
      <c r="F568" s="176"/>
      <c r="G568" s="176"/>
      <c r="L568" s="192"/>
    </row>
    <row r="569" spans="1:12" s="181" customFormat="1" ht="11.25" customHeight="1" x14ac:dyDescent="0.2">
      <c r="A569" s="176"/>
      <c r="B569" s="176"/>
      <c r="C569" s="176"/>
      <c r="D569" s="176"/>
      <c r="E569" s="176"/>
      <c r="F569" s="176"/>
      <c r="G569" s="176"/>
      <c r="L569" s="192"/>
    </row>
    <row r="570" spans="1:12" s="181" customFormat="1" ht="11.25" customHeight="1" x14ac:dyDescent="0.2">
      <c r="A570" s="176"/>
      <c r="B570" s="176"/>
      <c r="C570" s="176"/>
      <c r="D570" s="176"/>
      <c r="E570" s="176"/>
      <c r="F570" s="176"/>
      <c r="G570" s="176"/>
      <c r="L570" s="192"/>
    </row>
    <row r="571" spans="1:12" s="181" customFormat="1" ht="11.25" customHeight="1" x14ac:dyDescent="0.2">
      <c r="A571" s="176"/>
      <c r="B571" s="176"/>
      <c r="C571" s="176"/>
      <c r="D571" s="176"/>
      <c r="E571" s="176"/>
      <c r="F571" s="176"/>
      <c r="G571" s="176"/>
      <c r="L571" s="192"/>
    </row>
    <row r="572" spans="1:12" s="181" customFormat="1" ht="11.25" customHeight="1" x14ac:dyDescent="0.2">
      <c r="A572" s="176"/>
      <c r="B572" s="176"/>
      <c r="C572" s="176"/>
      <c r="D572" s="176"/>
      <c r="E572" s="176"/>
      <c r="F572" s="176"/>
      <c r="G572" s="176"/>
      <c r="L572" s="192"/>
    </row>
    <row r="573" spans="1:12" s="181" customFormat="1" ht="11.25" customHeight="1" x14ac:dyDescent="0.2">
      <c r="A573" s="176"/>
      <c r="B573" s="176"/>
      <c r="C573" s="176"/>
      <c r="D573" s="176"/>
      <c r="E573" s="176"/>
      <c r="F573" s="176"/>
      <c r="G573" s="176"/>
      <c r="L573" s="192"/>
    </row>
    <row r="574" spans="1:12" s="181" customFormat="1" ht="11.25" customHeight="1" x14ac:dyDescent="0.2">
      <c r="A574" s="176"/>
      <c r="B574" s="176"/>
      <c r="C574" s="176"/>
      <c r="D574" s="176"/>
      <c r="E574" s="176"/>
      <c r="F574" s="176"/>
      <c r="G574" s="176"/>
      <c r="L574" s="192"/>
    </row>
    <row r="575" spans="1:12" s="181" customFormat="1" ht="11.25" customHeight="1" x14ac:dyDescent="0.2">
      <c r="A575" s="176"/>
      <c r="B575" s="176"/>
      <c r="C575" s="176"/>
      <c r="D575" s="176"/>
      <c r="E575" s="176"/>
      <c r="F575" s="176"/>
      <c r="G575" s="176"/>
      <c r="L575" s="192"/>
    </row>
    <row r="576" spans="1:12" s="181" customFormat="1" ht="11.25" customHeight="1" x14ac:dyDescent="0.2">
      <c r="A576" s="176"/>
      <c r="B576" s="176"/>
      <c r="C576" s="176"/>
      <c r="D576" s="176"/>
      <c r="E576" s="176"/>
      <c r="F576" s="176"/>
      <c r="G576" s="176"/>
      <c r="L576" s="192"/>
    </row>
    <row r="577" spans="1:12" s="181" customFormat="1" ht="11.25" customHeight="1" x14ac:dyDescent="0.2">
      <c r="A577" s="176"/>
      <c r="B577" s="176"/>
      <c r="C577" s="176"/>
      <c r="D577" s="176"/>
      <c r="E577" s="176"/>
      <c r="F577" s="176"/>
      <c r="G577" s="176"/>
      <c r="L577" s="192"/>
    </row>
    <row r="578" spans="1:12" s="181" customFormat="1" ht="11.25" customHeight="1" x14ac:dyDescent="0.2">
      <c r="A578" s="176"/>
      <c r="B578" s="176"/>
      <c r="C578" s="176"/>
      <c r="D578" s="176"/>
      <c r="E578" s="176"/>
      <c r="F578" s="176"/>
      <c r="G578" s="176"/>
      <c r="L578" s="192"/>
    </row>
    <row r="579" spans="1:12" s="181" customFormat="1" ht="11.25" customHeight="1" x14ac:dyDescent="0.2">
      <c r="A579" s="176"/>
      <c r="B579" s="176"/>
      <c r="C579" s="176"/>
      <c r="D579" s="176"/>
      <c r="E579" s="176"/>
      <c r="F579" s="176"/>
      <c r="G579" s="176"/>
      <c r="L579" s="192"/>
    </row>
    <row r="580" spans="1:12" s="181" customFormat="1" ht="11.25" customHeight="1" x14ac:dyDescent="0.2">
      <c r="A580" s="176"/>
      <c r="B580" s="176"/>
      <c r="C580" s="176"/>
      <c r="D580" s="176"/>
      <c r="E580" s="176"/>
      <c r="F580" s="176"/>
      <c r="G580" s="176"/>
      <c r="L580" s="192"/>
    </row>
    <row r="581" spans="1:12" s="181" customFormat="1" ht="11.25" customHeight="1" x14ac:dyDescent="0.2">
      <c r="A581" s="176"/>
      <c r="B581" s="176"/>
      <c r="C581" s="176"/>
      <c r="D581" s="176"/>
      <c r="E581" s="176"/>
      <c r="F581" s="176"/>
      <c r="G581" s="176"/>
      <c r="L581" s="192"/>
    </row>
    <row r="582" spans="1:12" s="181" customFormat="1" ht="11.25" customHeight="1" x14ac:dyDescent="0.2">
      <c r="A582" s="176"/>
      <c r="B582" s="176"/>
      <c r="C582" s="176"/>
      <c r="D582" s="176"/>
      <c r="E582" s="176"/>
      <c r="F582" s="176"/>
      <c r="G582" s="176"/>
      <c r="L582" s="192"/>
    </row>
    <row r="583" spans="1:12" s="181" customFormat="1" ht="11.25" customHeight="1" x14ac:dyDescent="0.2">
      <c r="A583" s="176"/>
      <c r="B583" s="176"/>
      <c r="C583" s="176"/>
      <c r="D583" s="176"/>
      <c r="E583" s="176"/>
      <c r="F583" s="176"/>
      <c r="G583" s="176"/>
      <c r="L583" s="192"/>
    </row>
    <row r="584" spans="1:12" s="181" customFormat="1" ht="11.25" customHeight="1" x14ac:dyDescent="0.2">
      <c r="A584" s="176"/>
      <c r="B584" s="176"/>
      <c r="C584" s="176"/>
      <c r="D584" s="176"/>
      <c r="E584" s="176"/>
      <c r="F584" s="176"/>
      <c r="G584" s="176"/>
      <c r="L584" s="192"/>
    </row>
    <row r="585" spans="1:12" s="181" customFormat="1" ht="11.25" customHeight="1" x14ac:dyDescent="0.2">
      <c r="A585" s="176"/>
      <c r="B585" s="176"/>
      <c r="C585" s="176"/>
      <c r="D585" s="176"/>
      <c r="E585" s="176"/>
      <c r="F585" s="176"/>
      <c r="G585" s="176"/>
      <c r="L585" s="192"/>
    </row>
    <row r="586" spans="1:12" s="181" customFormat="1" ht="11.25" customHeight="1" x14ac:dyDescent="0.2">
      <c r="A586" s="176"/>
      <c r="B586" s="176"/>
      <c r="C586" s="176"/>
      <c r="D586" s="176"/>
      <c r="E586" s="176"/>
      <c r="F586" s="176"/>
      <c r="G586" s="176"/>
      <c r="L586" s="192"/>
    </row>
    <row r="587" spans="1:12" s="181" customFormat="1" ht="11.25" customHeight="1" x14ac:dyDescent="0.2">
      <c r="A587" s="176"/>
      <c r="B587" s="176"/>
      <c r="C587" s="176"/>
      <c r="D587" s="176"/>
      <c r="E587" s="176"/>
      <c r="F587" s="176"/>
      <c r="G587" s="176"/>
      <c r="L587" s="192"/>
    </row>
    <row r="588" spans="1:12" s="181" customFormat="1" ht="11.25" customHeight="1" x14ac:dyDescent="0.2">
      <c r="A588" s="176"/>
      <c r="B588" s="176"/>
      <c r="C588" s="176"/>
      <c r="D588" s="176"/>
      <c r="E588" s="176"/>
      <c r="F588" s="176"/>
      <c r="G588" s="176"/>
      <c r="L588" s="192"/>
    </row>
    <row r="589" spans="1:12" s="181" customFormat="1" ht="11.25" customHeight="1" x14ac:dyDescent="0.2">
      <c r="A589" s="176"/>
      <c r="B589" s="176"/>
      <c r="C589" s="176"/>
      <c r="D589" s="176"/>
      <c r="E589" s="176"/>
      <c r="F589" s="176"/>
      <c r="G589" s="176"/>
      <c r="L589" s="192"/>
    </row>
    <row r="590" spans="1:12" s="181" customFormat="1" ht="11.25" customHeight="1" x14ac:dyDescent="0.2">
      <c r="A590" s="176"/>
      <c r="B590" s="176"/>
      <c r="C590" s="176"/>
      <c r="D590" s="176"/>
      <c r="E590" s="176"/>
      <c r="F590" s="176"/>
      <c r="G590" s="176"/>
      <c r="L590" s="192"/>
    </row>
    <row r="591" spans="1:12" s="181" customFormat="1" ht="11.25" customHeight="1" x14ac:dyDescent="0.2">
      <c r="A591" s="176"/>
      <c r="B591" s="176"/>
      <c r="C591" s="176"/>
      <c r="D591" s="176"/>
      <c r="E591" s="176"/>
      <c r="F591" s="176"/>
      <c r="G591" s="176"/>
      <c r="L591" s="192"/>
    </row>
    <row r="592" spans="1:12" s="181" customFormat="1" ht="11.25" customHeight="1" x14ac:dyDescent="0.2">
      <c r="A592" s="176"/>
      <c r="B592" s="176"/>
      <c r="C592" s="176"/>
      <c r="D592" s="176"/>
      <c r="E592" s="176"/>
      <c r="F592" s="176"/>
      <c r="G592" s="176"/>
      <c r="L592" s="192"/>
    </row>
    <row r="593" spans="1:12" s="181" customFormat="1" ht="11.25" customHeight="1" x14ac:dyDescent="0.2">
      <c r="A593" s="176"/>
      <c r="B593" s="176"/>
      <c r="C593" s="176"/>
      <c r="D593" s="176"/>
      <c r="E593" s="176"/>
      <c r="F593" s="176"/>
      <c r="G593" s="176"/>
      <c r="L593" s="192"/>
    </row>
    <row r="594" spans="1:12" s="181" customFormat="1" ht="11.25" customHeight="1" x14ac:dyDescent="0.2">
      <c r="A594" s="176"/>
      <c r="B594" s="176"/>
      <c r="C594" s="176"/>
      <c r="D594" s="176"/>
      <c r="E594" s="176"/>
      <c r="F594" s="176"/>
      <c r="G594" s="176"/>
      <c r="L594" s="192"/>
    </row>
    <row r="595" spans="1:12" s="181" customFormat="1" ht="11.25" customHeight="1" x14ac:dyDescent="0.2">
      <c r="A595" s="176"/>
      <c r="B595" s="176"/>
      <c r="C595" s="176"/>
      <c r="D595" s="176"/>
      <c r="E595" s="176"/>
      <c r="F595" s="176"/>
      <c r="G595" s="176"/>
      <c r="L595" s="192"/>
    </row>
    <row r="596" spans="1:12" s="181" customFormat="1" ht="11.25" customHeight="1" x14ac:dyDescent="0.2">
      <c r="A596" s="176"/>
      <c r="B596" s="176"/>
      <c r="C596" s="176"/>
      <c r="D596" s="176"/>
      <c r="E596" s="176"/>
      <c r="F596" s="176"/>
      <c r="G596" s="176"/>
      <c r="L596" s="192"/>
    </row>
    <row r="597" spans="1:12" s="181" customFormat="1" ht="11.25" customHeight="1" x14ac:dyDescent="0.2">
      <c r="A597" s="176"/>
      <c r="B597" s="176"/>
      <c r="C597" s="176"/>
      <c r="D597" s="176"/>
      <c r="E597" s="176"/>
      <c r="F597" s="176"/>
      <c r="G597" s="176"/>
      <c r="L597" s="192"/>
    </row>
    <row r="598" spans="1:12" s="181" customFormat="1" ht="11.25" customHeight="1" x14ac:dyDescent="0.2">
      <c r="A598" s="176"/>
      <c r="B598" s="176"/>
      <c r="C598" s="176"/>
      <c r="D598" s="176"/>
      <c r="E598" s="176"/>
      <c r="F598" s="176"/>
      <c r="G598" s="176"/>
      <c r="L598" s="192"/>
    </row>
    <row r="599" spans="1:12" s="181" customFormat="1" ht="11.25" customHeight="1" x14ac:dyDescent="0.2">
      <c r="A599" s="176"/>
      <c r="B599" s="176"/>
      <c r="C599" s="176"/>
      <c r="D599" s="176"/>
      <c r="E599" s="176"/>
      <c r="F599" s="176"/>
      <c r="G599" s="176"/>
      <c r="L599" s="192"/>
    </row>
    <row r="600" spans="1:12" s="181" customFormat="1" ht="11.25" customHeight="1" x14ac:dyDescent="0.2">
      <c r="A600" s="176"/>
      <c r="B600" s="176"/>
      <c r="C600" s="176"/>
      <c r="D600" s="176"/>
      <c r="E600" s="176"/>
      <c r="F600" s="176"/>
      <c r="G600" s="176"/>
      <c r="L600" s="192"/>
    </row>
    <row r="601" spans="1:12" s="181" customFormat="1" ht="11.25" customHeight="1" x14ac:dyDescent="0.2">
      <c r="A601" s="176"/>
      <c r="B601" s="176"/>
      <c r="C601" s="176"/>
      <c r="D601" s="176"/>
      <c r="E601" s="176"/>
      <c r="F601" s="176"/>
      <c r="G601" s="176"/>
      <c r="L601" s="192"/>
    </row>
    <row r="602" spans="1:12" s="181" customFormat="1" ht="11.25" customHeight="1" x14ac:dyDescent="0.2">
      <c r="A602" s="176"/>
      <c r="B602" s="176"/>
      <c r="C602" s="176"/>
      <c r="D602" s="176"/>
      <c r="E602" s="176"/>
      <c r="F602" s="176"/>
      <c r="G602" s="176"/>
      <c r="L602" s="192"/>
    </row>
    <row r="603" spans="1:12" s="181" customFormat="1" ht="11.25" customHeight="1" x14ac:dyDescent="0.2">
      <c r="A603" s="176"/>
      <c r="B603" s="176"/>
      <c r="C603" s="176"/>
      <c r="D603" s="176"/>
      <c r="E603" s="176"/>
      <c r="F603" s="176"/>
      <c r="G603" s="176"/>
      <c r="L603" s="192"/>
    </row>
    <row r="604" spans="1:12" s="181" customFormat="1" ht="11.25" customHeight="1" x14ac:dyDescent="0.2">
      <c r="A604" s="176"/>
      <c r="B604" s="176"/>
      <c r="C604" s="176"/>
      <c r="D604" s="176"/>
      <c r="E604" s="176"/>
      <c r="F604" s="176"/>
      <c r="G604" s="176"/>
      <c r="L604" s="192"/>
    </row>
    <row r="605" spans="1:12" s="181" customFormat="1" ht="11.25" customHeight="1" x14ac:dyDescent="0.2">
      <c r="A605" s="176"/>
      <c r="B605" s="176"/>
      <c r="C605" s="176"/>
      <c r="D605" s="176"/>
      <c r="E605" s="176"/>
      <c r="F605" s="176"/>
      <c r="G605" s="176"/>
      <c r="L605" s="192"/>
    </row>
    <row r="606" spans="1:12" s="181" customFormat="1" ht="11.25" customHeight="1" x14ac:dyDescent="0.2">
      <c r="A606" s="176"/>
      <c r="B606" s="176"/>
      <c r="C606" s="176"/>
      <c r="D606" s="176"/>
      <c r="E606" s="176"/>
      <c r="F606" s="176"/>
      <c r="G606" s="176"/>
      <c r="L606" s="192"/>
    </row>
    <row r="607" spans="1:12" s="181" customFormat="1" ht="11.25" customHeight="1" x14ac:dyDescent="0.2">
      <c r="A607" s="176"/>
      <c r="B607" s="176"/>
      <c r="C607" s="176"/>
      <c r="D607" s="176"/>
      <c r="E607" s="176"/>
      <c r="F607" s="176"/>
      <c r="G607" s="176"/>
      <c r="L607" s="192"/>
    </row>
    <row r="608" spans="1:12" s="181" customFormat="1" ht="11.25" customHeight="1" x14ac:dyDescent="0.2">
      <c r="A608" s="176"/>
      <c r="B608" s="176"/>
      <c r="C608" s="176"/>
      <c r="D608" s="176"/>
      <c r="E608" s="176"/>
      <c r="F608" s="176"/>
      <c r="G608" s="176"/>
      <c r="L608" s="192"/>
    </row>
    <row r="609" spans="1:12" s="181" customFormat="1" ht="11.25" customHeight="1" x14ac:dyDescent="0.2">
      <c r="A609" s="176"/>
      <c r="B609" s="176"/>
      <c r="C609" s="176"/>
      <c r="D609" s="176"/>
      <c r="E609" s="176"/>
      <c r="F609" s="176"/>
      <c r="G609" s="176"/>
      <c r="L609" s="192"/>
    </row>
    <row r="610" spans="1:12" s="181" customFormat="1" ht="11.25" customHeight="1" x14ac:dyDescent="0.2">
      <c r="A610" s="176"/>
      <c r="B610" s="176"/>
      <c r="C610" s="176"/>
      <c r="D610" s="176"/>
      <c r="E610" s="176"/>
      <c r="F610" s="176"/>
      <c r="G610" s="176"/>
      <c r="L610" s="192"/>
    </row>
    <row r="611" spans="1:12" s="181" customFormat="1" ht="11.25" customHeight="1" x14ac:dyDescent="0.2">
      <c r="A611" s="176"/>
      <c r="B611" s="176"/>
      <c r="C611" s="176"/>
      <c r="D611" s="176"/>
      <c r="E611" s="176"/>
      <c r="F611" s="176"/>
      <c r="G611" s="176"/>
      <c r="L611" s="192"/>
    </row>
    <row r="612" spans="1:12" s="181" customFormat="1" ht="11.25" customHeight="1" x14ac:dyDescent="0.2">
      <c r="A612" s="176"/>
      <c r="B612" s="176"/>
      <c r="C612" s="176"/>
      <c r="D612" s="176"/>
      <c r="E612" s="176"/>
      <c r="F612" s="176"/>
      <c r="G612" s="176"/>
      <c r="L612" s="192"/>
    </row>
    <row r="613" spans="1:12" s="181" customFormat="1" ht="11.25" customHeight="1" x14ac:dyDescent="0.2">
      <c r="A613" s="176"/>
      <c r="B613" s="176"/>
      <c r="C613" s="176"/>
      <c r="D613" s="176"/>
      <c r="E613" s="176"/>
      <c r="F613" s="176"/>
      <c r="G613" s="176"/>
      <c r="L613" s="192"/>
    </row>
    <row r="614" spans="1:12" s="181" customFormat="1" ht="11.25" customHeight="1" x14ac:dyDescent="0.2">
      <c r="A614" s="176"/>
      <c r="B614" s="176"/>
      <c r="C614" s="176"/>
      <c r="D614" s="176"/>
      <c r="E614" s="176"/>
      <c r="F614" s="176"/>
      <c r="G614" s="176"/>
      <c r="L614" s="192"/>
    </row>
    <row r="615" spans="1:12" s="181" customFormat="1" ht="11.25" customHeight="1" x14ac:dyDescent="0.2">
      <c r="A615" s="176"/>
      <c r="B615" s="176"/>
      <c r="C615" s="176"/>
      <c r="D615" s="176"/>
      <c r="E615" s="176"/>
      <c r="F615" s="176"/>
      <c r="G615" s="176"/>
      <c r="L615" s="192"/>
    </row>
    <row r="616" spans="1:12" s="181" customFormat="1" ht="11.25" customHeight="1" x14ac:dyDescent="0.2">
      <c r="A616" s="176"/>
      <c r="B616" s="176"/>
      <c r="C616" s="176"/>
      <c r="D616" s="176"/>
      <c r="E616" s="176"/>
      <c r="F616" s="176"/>
      <c r="G616" s="176"/>
      <c r="L616" s="192"/>
    </row>
    <row r="617" spans="1:12" s="181" customFormat="1" ht="11.25" customHeight="1" x14ac:dyDescent="0.2">
      <c r="A617" s="176"/>
      <c r="B617" s="176"/>
      <c r="C617" s="176"/>
      <c r="D617" s="176"/>
      <c r="E617" s="176"/>
      <c r="F617" s="176"/>
      <c r="G617" s="176"/>
      <c r="L617" s="192"/>
    </row>
    <row r="618" spans="1:12" s="181" customFormat="1" ht="11.25" customHeight="1" x14ac:dyDescent="0.2">
      <c r="A618" s="176"/>
      <c r="B618" s="176"/>
      <c r="C618" s="176"/>
      <c r="D618" s="176"/>
      <c r="E618" s="176"/>
      <c r="F618" s="176"/>
      <c r="G618" s="176"/>
      <c r="L618" s="192"/>
    </row>
    <row r="619" spans="1:12" s="181" customFormat="1" ht="11.25" customHeight="1" x14ac:dyDescent="0.2">
      <c r="A619" s="176"/>
      <c r="B619" s="176"/>
      <c r="C619" s="176"/>
      <c r="D619" s="176"/>
      <c r="E619" s="176"/>
      <c r="F619" s="176"/>
      <c r="G619" s="176"/>
      <c r="L619" s="192"/>
    </row>
    <row r="620" spans="1:12" s="181" customFormat="1" ht="11.25" customHeight="1" x14ac:dyDescent="0.2">
      <c r="A620" s="176"/>
      <c r="B620" s="176"/>
      <c r="C620" s="176"/>
      <c r="D620" s="176"/>
      <c r="E620" s="176"/>
      <c r="F620" s="176"/>
      <c r="G620" s="176"/>
      <c r="L620" s="192"/>
    </row>
    <row r="621" spans="1:12" s="181" customFormat="1" ht="11.25" customHeight="1" x14ac:dyDescent="0.2">
      <c r="A621" s="176"/>
      <c r="B621" s="176"/>
      <c r="C621" s="176"/>
      <c r="D621" s="176"/>
      <c r="E621" s="176"/>
      <c r="F621" s="176"/>
      <c r="G621" s="176"/>
      <c r="L621" s="192"/>
    </row>
    <row r="622" spans="1:12" s="181" customFormat="1" ht="11.25" customHeight="1" x14ac:dyDescent="0.2">
      <c r="A622" s="176"/>
      <c r="B622" s="176"/>
      <c r="C622" s="176"/>
      <c r="D622" s="176"/>
      <c r="E622" s="176"/>
      <c r="F622" s="176"/>
      <c r="G622" s="176"/>
      <c r="L622" s="192"/>
    </row>
    <row r="623" spans="1:12" s="181" customFormat="1" ht="11.25" customHeight="1" x14ac:dyDescent="0.2">
      <c r="A623" s="176"/>
      <c r="B623" s="176"/>
      <c r="C623" s="176"/>
      <c r="D623" s="176"/>
      <c r="E623" s="176"/>
      <c r="F623" s="176"/>
      <c r="G623" s="176"/>
      <c r="L623" s="192"/>
    </row>
    <row r="624" spans="1:12" s="181" customFormat="1" ht="11.25" customHeight="1" x14ac:dyDescent="0.2">
      <c r="A624" s="176"/>
      <c r="B624" s="176"/>
      <c r="C624" s="176"/>
      <c r="D624" s="176"/>
      <c r="E624" s="176"/>
      <c r="F624" s="176"/>
      <c r="G624" s="176"/>
      <c r="L624" s="192"/>
    </row>
    <row r="625" spans="1:12" s="181" customFormat="1" ht="11.25" customHeight="1" x14ac:dyDescent="0.2">
      <c r="A625" s="176"/>
      <c r="B625" s="176"/>
      <c r="C625" s="176"/>
      <c r="D625" s="176"/>
      <c r="E625" s="176"/>
      <c r="F625" s="176"/>
      <c r="G625" s="176"/>
      <c r="L625" s="192"/>
    </row>
    <row r="626" spans="1:12" s="181" customFormat="1" ht="11.25" customHeight="1" x14ac:dyDescent="0.2">
      <c r="A626" s="176"/>
      <c r="B626" s="176"/>
      <c r="C626" s="176"/>
      <c r="D626" s="176"/>
      <c r="E626" s="176"/>
      <c r="F626" s="176"/>
      <c r="G626" s="176"/>
      <c r="L626" s="192"/>
    </row>
    <row r="627" spans="1:12" s="181" customFormat="1" ht="11.25" customHeight="1" x14ac:dyDescent="0.2">
      <c r="A627" s="176"/>
      <c r="B627" s="176"/>
      <c r="C627" s="176"/>
      <c r="D627" s="176"/>
      <c r="E627" s="176"/>
      <c r="F627" s="176"/>
      <c r="G627" s="176"/>
      <c r="L627" s="192"/>
    </row>
    <row r="628" spans="1:12" s="181" customFormat="1" ht="11.25" customHeight="1" x14ac:dyDescent="0.2">
      <c r="A628" s="176"/>
      <c r="B628" s="176"/>
      <c r="C628" s="176"/>
      <c r="D628" s="176"/>
      <c r="E628" s="176"/>
      <c r="F628" s="176"/>
      <c r="G628" s="176"/>
      <c r="L628" s="192"/>
    </row>
    <row r="629" spans="1:12" s="181" customFormat="1" ht="11.25" customHeight="1" x14ac:dyDescent="0.2">
      <c r="A629" s="176"/>
      <c r="B629" s="176"/>
      <c r="C629" s="176"/>
      <c r="D629" s="176"/>
      <c r="E629" s="176"/>
      <c r="F629" s="176"/>
      <c r="G629" s="176"/>
      <c r="L629" s="192"/>
    </row>
    <row r="630" spans="1:12" s="181" customFormat="1" ht="11.25" customHeight="1" x14ac:dyDescent="0.2">
      <c r="A630" s="176"/>
      <c r="B630" s="176"/>
      <c r="C630" s="176"/>
      <c r="D630" s="176"/>
      <c r="E630" s="176"/>
      <c r="F630" s="176"/>
      <c r="G630" s="176"/>
      <c r="L630" s="192"/>
    </row>
    <row r="631" spans="1:12" s="181" customFormat="1" ht="11.25" customHeight="1" x14ac:dyDescent="0.2">
      <c r="A631" s="176"/>
      <c r="B631" s="176"/>
      <c r="C631" s="176"/>
      <c r="D631" s="176"/>
      <c r="E631" s="176"/>
      <c r="F631" s="176"/>
      <c r="G631" s="176"/>
      <c r="L631" s="192"/>
    </row>
    <row r="632" spans="1:12" s="181" customFormat="1" ht="11.25" customHeight="1" x14ac:dyDescent="0.2">
      <c r="A632" s="176"/>
      <c r="B632" s="176"/>
      <c r="C632" s="176"/>
      <c r="D632" s="176"/>
      <c r="E632" s="176"/>
      <c r="F632" s="176"/>
      <c r="G632" s="176"/>
      <c r="L632" s="192"/>
    </row>
    <row r="633" spans="1:12" s="181" customFormat="1" ht="11.25" customHeight="1" x14ac:dyDescent="0.2">
      <c r="A633" s="176"/>
      <c r="B633" s="176"/>
      <c r="C633" s="176"/>
      <c r="D633" s="176"/>
      <c r="E633" s="176"/>
      <c r="F633" s="176"/>
      <c r="G633" s="176"/>
      <c r="L633" s="192"/>
    </row>
    <row r="634" spans="1:12" s="181" customFormat="1" ht="11.25" customHeight="1" x14ac:dyDescent="0.2">
      <c r="A634" s="176"/>
      <c r="B634" s="176"/>
      <c r="C634" s="176"/>
      <c r="D634" s="176"/>
      <c r="E634" s="176"/>
      <c r="F634" s="176"/>
      <c r="G634" s="176"/>
      <c r="L634" s="192"/>
    </row>
    <row r="635" spans="1:12" s="181" customFormat="1" ht="11.25" customHeight="1" x14ac:dyDescent="0.2">
      <c r="A635" s="176"/>
      <c r="B635" s="176"/>
      <c r="C635" s="176"/>
      <c r="D635" s="176"/>
      <c r="E635" s="176"/>
      <c r="F635" s="176"/>
      <c r="G635" s="176"/>
      <c r="L635" s="192"/>
    </row>
    <row r="636" spans="1:12" s="181" customFormat="1" ht="11.25" customHeight="1" x14ac:dyDescent="0.2">
      <c r="A636" s="176"/>
      <c r="B636" s="176"/>
      <c r="C636" s="176"/>
      <c r="D636" s="176"/>
      <c r="E636" s="176"/>
      <c r="F636" s="176"/>
      <c r="G636" s="176"/>
      <c r="L636" s="192"/>
    </row>
    <row r="637" spans="1:12" s="181" customFormat="1" ht="11.25" customHeight="1" x14ac:dyDescent="0.2">
      <c r="A637" s="176"/>
      <c r="B637" s="176"/>
      <c r="C637" s="176"/>
      <c r="D637" s="176"/>
      <c r="E637" s="176"/>
      <c r="F637" s="176"/>
      <c r="G637" s="176"/>
      <c r="L637" s="192"/>
    </row>
    <row r="638" spans="1:12" s="181" customFormat="1" ht="11.25" customHeight="1" x14ac:dyDescent="0.2">
      <c r="A638" s="176"/>
      <c r="B638" s="176"/>
      <c r="C638" s="176"/>
      <c r="D638" s="176"/>
      <c r="E638" s="176"/>
      <c r="F638" s="176"/>
      <c r="G638" s="176"/>
      <c r="L638" s="192"/>
    </row>
    <row r="639" spans="1:12" s="181" customFormat="1" ht="11.25" customHeight="1" x14ac:dyDescent="0.2">
      <c r="A639" s="176"/>
      <c r="B639" s="176"/>
      <c r="C639" s="176"/>
      <c r="D639" s="176"/>
      <c r="E639" s="176"/>
      <c r="F639" s="176"/>
      <c r="G639" s="176"/>
      <c r="L639" s="192"/>
    </row>
    <row r="640" spans="1:12" s="181" customFormat="1" ht="11.25" customHeight="1" x14ac:dyDescent="0.2">
      <c r="A640" s="176"/>
      <c r="B640" s="176"/>
      <c r="C640" s="176"/>
      <c r="D640" s="176"/>
      <c r="E640" s="176"/>
      <c r="F640" s="176"/>
      <c r="G640" s="176"/>
      <c r="L640" s="192"/>
    </row>
    <row r="641" spans="1:12" s="181" customFormat="1" ht="11.25" customHeight="1" x14ac:dyDescent="0.2">
      <c r="A641" s="176"/>
      <c r="B641" s="176"/>
      <c r="C641" s="176"/>
      <c r="D641" s="176"/>
      <c r="E641" s="176"/>
      <c r="F641" s="176"/>
      <c r="G641" s="176"/>
      <c r="L641" s="192"/>
    </row>
    <row r="642" spans="1:12" s="181" customFormat="1" ht="11.25" customHeight="1" x14ac:dyDescent="0.2">
      <c r="A642" s="176"/>
      <c r="B642" s="176"/>
      <c r="C642" s="176"/>
      <c r="D642" s="176"/>
      <c r="E642" s="176"/>
      <c r="F642" s="176"/>
      <c r="G642" s="176"/>
      <c r="L642" s="192"/>
    </row>
    <row r="643" spans="1:12" s="181" customFormat="1" ht="11.25" customHeight="1" x14ac:dyDescent="0.2">
      <c r="A643" s="176"/>
      <c r="B643" s="176"/>
      <c r="C643" s="176"/>
      <c r="D643" s="176"/>
      <c r="E643" s="176"/>
      <c r="F643" s="176"/>
      <c r="G643" s="176"/>
      <c r="L643" s="192"/>
    </row>
    <row r="644" spans="1:12" s="181" customFormat="1" ht="11.25" customHeight="1" x14ac:dyDescent="0.2">
      <c r="A644" s="176"/>
      <c r="B644" s="176"/>
      <c r="C644" s="176"/>
      <c r="D644" s="176"/>
      <c r="E644" s="176"/>
      <c r="F644" s="176"/>
      <c r="G644" s="176"/>
      <c r="L644" s="192"/>
    </row>
    <row r="645" spans="1:12" s="181" customFormat="1" ht="11.25" customHeight="1" x14ac:dyDescent="0.2">
      <c r="A645" s="176"/>
      <c r="B645" s="176"/>
      <c r="C645" s="176"/>
      <c r="D645" s="176"/>
      <c r="E645" s="176"/>
      <c r="F645" s="176"/>
      <c r="G645" s="176"/>
      <c r="L645" s="192"/>
    </row>
    <row r="646" spans="1:12" s="181" customFormat="1" ht="11.25" customHeight="1" x14ac:dyDescent="0.2">
      <c r="A646" s="176"/>
      <c r="B646" s="176"/>
      <c r="C646" s="176"/>
      <c r="D646" s="176"/>
      <c r="E646" s="176"/>
      <c r="F646" s="176"/>
      <c r="G646" s="176"/>
      <c r="L646" s="192"/>
    </row>
    <row r="647" spans="1:12" s="181" customFormat="1" ht="11.25" customHeight="1" x14ac:dyDescent="0.2">
      <c r="A647" s="176"/>
      <c r="B647" s="176"/>
      <c r="C647" s="176"/>
      <c r="D647" s="176"/>
      <c r="E647" s="176"/>
      <c r="F647" s="176"/>
      <c r="G647" s="176"/>
      <c r="L647" s="192"/>
    </row>
    <row r="648" spans="1:12" s="181" customFormat="1" ht="11.25" customHeight="1" x14ac:dyDescent="0.2">
      <c r="A648" s="176"/>
      <c r="B648" s="176"/>
      <c r="C648" s="176"/>
      <c r="D648" s="176"/>
      <c r="E648" s="176"/>
      <c r="F648" s="176"/>
      <c r="G648" s="176"/>
      <c r="L648" s="192"/>
    </row>
    <row r="649" spans="1:12" s="181" customFormat="1" ht="11.25" customHeight="1" x14ac:dyDescent="0.2">
      <c r="A649" s="176"/>
      <c r="B649" s="176"/>
      <c r="C649" s="176"/>
      <c r="D649" s="176"/>
      <c r="E649" s="176"/>
      <c r="F649" s="176"/>
      <c r="G649" s="176"/>
      <c r="L649" s="192"/>
    </row>
    <row r="650" spans="1:12" s="181" customFormat="1" ht="11.25" customHeight="1" x14ac:dyDescent="0.2">
      <c r="A650" s="176"/>
      <c r="B650" s="176"/>
      <c r="C650" s="176"/>
      <c r="D650" s="176"/>
      <c r="E650" s="176"/>
      <c r="F650" s="176"/>
      <c r="G650" s="176"/>
      <c r="L650" s="192"/>
    </row>
    <row r="651" spans="1:12" s="181" customFormat="1" ht="11.25" customHeight="1" x14ac:dyDescent="0.2">
      <c r="A651" s="176"/>
      <c r="B651" s="176"/>
      <c r="C651" s="176"/>
      <c r="D651" s="176"/>
      <c r="E651" s="176"/>
      <c r="F651" s="176"/>
      <c r="G651" s="176"/>
      <c r="L651" s="192"/>
    </row>
    <row r="652" spans="1:12" s="181" customFormat="1" ht="11.25" customHeight="1" x14ac:dyDescent="0.2">
      <c r="A652" s="176"/>
      <c r="B652" s="176"/>
      <c r="C652" s="176"/>
      <c r="D652" s="176"/>
      <c r="E652" s="176"/>
      <c r="F652" s="176"/>
      <c r="G652" s="176"/>
      <c r="L652" s="192"/>
    </row>
    <row r="653" spans="1:12" s="181" customFormat="1" ht="11.25" customHeight="1" x14ac:dyDescent="0.2">
      <c r="A653" s="176"/>
      <c r="B653" s="176"/>
      <c r="C653" s="176"/>
      <c r="D653" s="176"/>
      <c r="E653" s="176"/>
      <c r="F653" s="176"/>
      <c r="G653" s="176"/>
      <c r="L653" s="192"/>
    </row>
    <row r="654" spans="1:12" s="181" customFormat="1" ht="11.25" customHeight="1" x14ac:dyDescent="0.2">
      <c r="A654" s="176"/>
      <c r="B654" s="176"/>
      <c r="C654" s="176"/>
      <c r="D654" s="176"/>
      <c r="E654" s="176"/>
      <c r="F654" s="176"/>
      <c r="G654" s="176"/>
      <c r="L654" s="192"/>
    </row>
    <row r="655" spans="1:12" s="181" customFormat="1" ht="11.25" customHeight="1" x14ac:dyDescent="0.2">
      <c r="A655" s="176"/>
      <c r="B655" s="176"/>
      <c r="C655" s="176"/>
      <c r="D655" s="176"/>
      <c r="E655" s="176"/>
      <c r="F655" s="176"/>
      <c r="G655" s="176"/>
      <c r="L655" s="192"/>
    </row>
    <row r="656" spans="1:12" s="181" customFormat="1" ht="11.25" customHeight="1" x14ac:dyDescent="0.2">
      <c r="A656" s="176"/>
      <c r="B656" s="176"/>
      <c r="C656" s="176"/>
      <c r="D656" s="176"/>
      <c r="E656" s="176"/>
      <c r="F656" s="176"/>
      <c r="G656" s="176"/>
      <c r="L656" s="192"/>
    </row>
    <row r="657" spans="1:12" s="181" customFormat="1" ht="11.25" customHeight="1" x14ac:dyDescent="0.2">
      <c r="A657" s="176"/>
      <c r="B657" s="176"/>
      <c r="C657" s="176"/>
      <c r="D657" s="176"/>
      <c r="E657" s="176"/>
      <c r="F657" s="176"/>
      <c r="G657" s="176"/>
      <c r="L657" s="192"/>
    </row>
    <row r="658" spans="1:12" s="181" customFormat="1" ht="11.25" customHeight="1" x14ac:dyDescent="0.2">
      <c r="A658" s="176"/>
      <c r="B658" s="176"/>
      <c r="C658" s="176"/>
      <c r="D658" s="176"/>
      <c r="E658" s="176"/>
      <c r="F658" s="176"/>
      <c r="G658" s="176"/>
      <c r="L658" s="192"/>
    </row>
    <row r="659" spans="1:12" s="181" customFormat="1" ht="11.25" customHeight="1" x14ac:dyDescent="0.2">
      <c r="A659" s="176"/>
      <c r="B659" s="176"/>
      <c r="C659" s="176"/>
      <c r="D659" s="176"/>
      <c r="E659" s="176"/>
      <c r="F659" s="176"/>
      <c r="G659" s="176"/>
      <c r="L659" s="192"/>
    </row>
    <row r="660" spans="1:12" s="181" customFormat="1" ht="11.25" customHeight="1" x14ac:dyDescent="0.2">
      <c r="A660" s="176"/>
      <c r="B660" s="176"/>
      <c r="C660" s="176"/>
      <c r="D660" s="176"/>
      <c r="E660" s="176"/>
      <c r="F660" s="176"/>
      <c r="G660" s="176"/>
      <c r="L660" s="192"/>
    </row>
    <row r="661" spans="1:12" s="181" customFormat="1" ht="11.25" customHeight="1" x14ac:dyDescent="0.2">
      <c r="A661" s="176"/>
      <c r="B661" s="176"/>
      <c r="C661" s="176"/>
      <c r="D661" s="176"/>
      <c r="E661" s="176"/>
      <c r="F661" s="176"/>
      <c r="G661" s="176"/>
      <c r="L661" s="192"/>
    </row>
    <row r="662" spans="1:12" s="181" customFormat="1" ht="11.25" customHeight="1" x14ac:dyDescent="0.2">
      <c r="A662" s="176"/>
      <c r="B662" s="176"/>
      <c r="C662" s="176"/>
      <c r="D662" s="176"/>
      <c r="E662" s="176"/>
      <c r="F662" s="176"/>
      <c r="G662" s="176"/>
      <c r="L662" s="192"/>
    </row>
    <row r="663" spans="1:12" s="181" customFormat="1" ht="11.25" customHeight="1" x14ac:dyDescent="0.2">
      <c r="A663" s="176"/>
      <c r="B663" s="176"/>
      <c r="C663" s="176"/>
      <c r="D663" s="176"/>
      <c r="E663" s="176"/>
      <c r="F663" s="176"/>
      <c r="G663" s="176"/>
      <c r="L663" s="192"/>
    </row>
    <row r="664" spans="1:12" s="181" customFormat="1" ht="11.25" customHeight="1" x14ac:dyDescent="0.2">
      <c r="A664" s="176"/>
      <c r="B664" s="176"/>
      <c r="C664" s="176"/>
      <c r="D664" s="176"/>
      <c r="E664" s="176"/>
      <c r="F664" s="176"/>
      <c r="G664" s="176"/>
      <c r="L664" s="192"/>
    </row>
    <row r="665" spans="1:12" s="181" customFormat="1" ht="11.25" customHeight="1" x14ac:dyDescent="0.2">
      <c r="A665" s="176"/>
      <c r="B665" s="176"/>
      <c r="C665" s="176"/>
      <c r="D665" s="176"/>
      <c r="E665" s="176"/>
      <c r="F665" s="176"/>
      <c r="G665" s="176"/>
      <c r="L665" s="192"/>
    </row>
    <row r="666" spans="1:12" s="181" customFormat="1" ht="11.25" customHeight="1" x14ac:dyDescent="0.2">
      <c r="A666" s="176"/>
      <c r="B666" s="176"/>
      <c r="C666" s="176"/>
      <c r="D666" s="176"/>
      <c r="E666" s="176"/>
      <c r="F666" s="176"/>
      <c r="G666" s="176"/>
      <c r="L666" s="192"/>
    </row>
    <row r="667" spans="1:12" s="181" customFormat="1" ht="11.25" customHeight="1" x14ac:dyDescent="0.2">
      <c r="A667" s="176"/>
      <c r="B667" s="176"/>
      <c r="C667" s="176"/>
      <c r="D667" s="176"/>
      <c r="E667" s="176"/>
      <c r="F667" s="176"/>
      <c r="G667" s="176"/>
      <c r="L667" s="192"/>
    </row>
    <row r="668" spans="1:12" s="181" customFormat="1" ht="11.25" customHeight="1" x14ac:dyDescent="0.2">
      <c r="A668" s="176"/>
      <c r="B668" s="176"/>
      <c r="C668" s="176"/>
      <c r="D668" s="176"/>
      <c r="E668" s="176"/>
      <c r="F668" s="176"/>
      <c r="G668" s="176"/>
      <c r="L668" s="192"/>
    </row>
    <row r="669" spans="1:12" s="181" customFormat="1" ht="11.25" customHeight="1" x14ac:dyDescent="0.2">
      <c r="A669" s="176"/>
      <c r="B669" s="176"/>
      <c r="C669" s="176"/>
      <c r="D669" s="176"/>
      <c r="E669" s="176"/>
      <c r="F669" s="176"/>
      <c r="G669" s="176"/>
      <c r="L669" s="192"/>
    </row>
    <row r="670" spans="1:12" s="181" customFormat="1" ht="11.25" customHeight="1" x14ac:dyDescent="0.2">
      <c r="A670" s="176"/>
      <c r="B670" s="176"/>
      <c r="C670" s="176"/>
      <c r="D670" s="176"/>
      <c r="E670" s="176"/>
      <c r="F670" s="176"/>
      <c r="G670" s="176"/>
      <c r="L670" s="192"/>
    </row>
    <row r="671" spans="1:12" s="181" customFormat="1" ht="11.25" customHeight="1" x14ac:dyDescent="0.2">
      <c r="A671" s="176"/>
      <c r="B671" s="176"/>
      <c r="C671" s="176"/>
      <c r="D671" s="176"/>
      <c r="E671" s="176"/>
      <c r="F671" s="176"/>
      <c r="G671" s="176"/>
      <c r="L671" s="192"/>
    </row>
    <row r="672" spans="1:12" s="181" customFormat="1" ht="11.25" customHeight="1" x14ac:dyDescent="0.2">
      <c r="A672" s="176"/>
      <c r="B672" s="176"/>
      <c r="C672" s="176"/>
      <c r="D672" s="176"/>
      <c r="E672" s="176"/>
      <c r="F672" s="176"/>
      <c r="G672" s="176"/>
      <c r="L672" s="192"/>
    </row>
    <row r="673" spans="1:12" s="181" customFormat="1" ht="11.25" customHeight="1" x14ac:dyDescent="0.2">
      <c r="A673" s="176"/>
      <c r="B673" s="176"/>
      <c r="C673" s="176"/>
      <c r="D673" s="176"/>
      <c r="E673" s="176"/>
      <c r="F673" s="176"/>
      <c r="G673" s="176"/>
      <c r="L673" s="192"/>
    </row>
    <row r="674" spans="1:12" s="181" customFormat="1" ht="11.25" customHeight="1" x14ac:dyDescent="0.2">
      <c r="A674" s="176"/>
      <c r="B674" s="176"/>
      <c r="C674" s="176"/>
      <c r="D674" s="176"/>
      <c r="E674" s="176"/>
      <c r="F674" s="176"/>
      <c r="G674" s="176"/>
      <c r="L674" s="192"/>
    </row>
    <row r="675" spans="1:12" s="181" customFormat="1" ht="11.25" customHeight="1" x14ac:dyDescent="0.2">
      <c r="A675" s="176"/>
      <c r="B675" s="176"/>
      <c r="C675" s="176"/>
      <c r="D675" s="176"/>
      <c r="E675" s="176"/>
      <c r="F675" s="176"/>
      <c r="G675" s="176"/>
      <c r="L675" s="192"/>
    </row>
    <row r="676" spans="1:12" s="181" customFormat="1" ht="11.25" customHeight="1" x14ac:dyDescent="0.2">
      <c r="A676" s="176"/>
      <c r="B676" s="176"/>
      <c r="C676" s="176"/>
      <c r="D676" s="176"/>
      <c r="E676" s="176"/>
      <c r="F676" s="176"/>
      <c r="G676" s="176"/>
      <c r="L676" s="192"/>
    </row>
    <row r="677" spans="1:12" s="181" customFormat="1" ht="11.25" customHeight="1" x14ac:dyDescent="0.2">
      <c r="A677" s="176"/>
      <c r="B677" s="176"/>
      <c r="C677" s="176"/>
      <c r="D677" s="176"/>
      <c r="E677" s="176"/>
      <c r="F677" s="176"/>
      <c r="G677" s="176"/>
      <c r="L677" s="192"/>
    </row>
    <row r="678" spans="1:12" s="181" customFormat="1" ht="11.25" customHeight="1" x14ac:dyDescent="0.2">
      <c r="A678" s="176"/>
      <c r="B678" s="176"/>
      <c r="C678" s="176"/>
      <c r="D678" s="176"/>
      <c r="E678" s="176"/>
      <c r="F678" s="176"/>
      <c r="G678" s="176"/>
      <c r="L678" s="192"/>
    </row>
    <row r="679" spans="1:12" s="181" customFormat="1" ht="11.25" customHeight="1" x14ac:dyDescent="0.2">
      <c r="A679" s="176"/>
      <c r="B679" s="176"/>
      <c r="C679" s="176"/>
      <c r="D679" s="176"/>
      <c r="E679" s="176"/>
      <c r="F679" s="176"/>
      <c r="G679" s="176"/>
      <c r="L679" s="192"/>
    </row>
    <row r="680" spans="1:12" s="181" customFormat="1" ht="11.25" customHeight="1" x14ac:dyDescent="0.2">
      <c r="A680" s="176"/>
      <c r="B680" s="176"/>
      <c r="C680" s="176"/>
      <c r="D680" s="176"/>
      <c r="E680" s="176"/>
      <c r="F680" s="176"/>
      <c r="G680" s="176"/>
      <c r="L680" s="192"/>
    </row>
    <row r="681" spans="1:12" s="181" customFormat="1" ht="11.25" customHeight="1" x14ac:dyDescent="0.2">
      <c r="A681" s="176"/>
      <c r="B681" s="176"/>
      <c r="C681" s="176"/>
      <c r="D681" s="176"/>
      <c r="E681" s="176"/>
      <c r="F681" s="176"/>
      <c r="G681" s="176"/>
      <c r="L681" s="192"/>
    </row>
    <row r="682" spans="1:12" s="181" customFormat="1" ht="11.25" customHeight="1" x14ac:dyDescent="0.2">
      <c r="A682" s="176"/>
      <c r="B682" s="176"/>
      <c r="C682" s="176"/>
      <c r="D682" s="176"/>
      <c r="E682" s="176"/>
      <c r="F682" s="176"/>
      <c r="G682" s="176"/>
      <c r="L682" s="192"/>
    </row>
    <row r="683" spans="1:12" s="181" customFormat="1" ht="11.25" customHeight="1" x14ac:dyDescent="0.2">
      <c r="A683" s="176"/>
      <c r="B683" s="176"/>
      <c r="C683" s="176"/>
      <c r="D683" s="176"/>
      <c r="E683" s="176"/>
      <c r="F683" s="176"/>
      <c r="G683" s="176"/>
      <c r="L683" s="192"/>
    </row>
    <row r="684" spans="1:12" s="181" customFormat="1" ht="11.25" customHeight="1" x14ac:dyDescent="0.2">
      <c r="A684" s="176"/>
      <c r="B684" s="176"/>
      <c r="C684" s="176"/>
      <c r="D684" s="176"/>
      <c r="E684" s="176"/>
      <c r="F684" s="176"/>
      <c r="G684" s="176"/>
      <c r="L684" s="192"/>
    </row>
    <row r="685" spans="1:12" s="181" customFormat="1" ht="11.25" customHeight="1" x14ac:dyDescent="0.2">
      <c r="A685" s="176"/>
      <c r="B685" s="176"/>
      <c r="C685" s="176"/>
      <c r="D685" s="176"/>
      <c r="E685" s="176"/>
      <c r="F685" s="176"/>
      <c r="G685" s="176"/>
      <c r="L685" s="192"/>
    </row>
    <row r="686" spans="1:12" s="181" customFormat="1" ht="11.25" customHeight="1" x14ac:dyDescent="0.2">
      <c r="A686" s="176"/>
      <c r="B686" s="176"/>
      <c r="C686" s="176"/>
      <c r="D686" s="176"/>
      <c r="E686" s="176"/>
      <c r="F686" s="176"/>
      <c r="G686" s="176"/>
      <c r="L686" s="192"/>
    </row>
    <row r="687" spans="1:12" s="181" customFormat="1" ht="11.25" customHeight="1" x14ac:dyDescent="0.2">
      <c r="A687" s="176"/>
      <c r="B687" s="176"/>
      <c r="C687" s="176"/>
      <c r="D687" s="176"/>
      <c r="E687" s="176"/>
      <c r="F687" s="176"/>
      <c r="G687" s="176"/>
      <c r="L687" s="192"/>
    </row>
    <row r="688" spans="1:12" s="181" customFormat="1" ht="11.25" customHeight="1" x14ac:dyDescent="0.2">
      <c r="A688" s="176"/>
      <c r="B688" s="176"/>
      <c r="C688" s="176"/>
      <c r="D688" s="176"/>
      <c r="E688" s="176"/>
      <c r="F688" s="176"/>
      <c r="G688" s="176"/>
      <c r="L688" s="192"/>
    </row>
    <row r="689" spans="1:12" s="181" customFormat="1" ht="11.25" customHeight="1" x14ac:dyDescent="0.2">
      <c r="A689" s="176"/>
      <c r="B689" s="176"/>
      <c r="C689" s="176"/>
      <c r="D689" s="176"/>
      <c r="E689" s="176"/>
      <c r="F689" s="176"/>
      <c r="G689" s="176"/>
      <c r="L689" s="192"/>
    </row>
    <row r="690" spans="1:12" s="181" customFormat="1" ht="11.25" customHeight="1" x14ac:dyDescent="0.2">
      <c r="A690" s="176"/>
      <c r="B690" s="176"/>
      <c r="C690" s="176"/>
      <c r="D690" s="176"/>
      <c r="E690" s="176"/>
      <c r="F690" s="176"/>
      <c r="G690" s="176"/>
      <c r="L690" s="192"/>
    </row>
    <row r="691" spans="1:12" s="181" customFormat="1" ht="11.25" customHeight="1" x14ac:dyDescent="0.2">
      <c r="A691" s="176"/>
      <c r="B691" s="176"/>
      <c r="C691" s="176"/>
      <c r="D691" s="176"/>
      <c r="E691" s="176"/>
      <c r="F691" s="176"/>
      <c r="G691" s="176"/>
      <c r="L691" s="192"/>
    </row>
    <row r="692" spans="1:12" s="181" customFormat="1" ht="11.25" customHeight="1" x14ac:dyDescent="0.2">
      <c r="A692" s="176"/>
      <c r="B692" s="176"/>
      <c r="C692" s="176"/>
      <c r="D692" s="176"/>
      <c r="E692" s="176"/>
      <c r="F692" s="176"/>
      <c r="G692" s="176"/>
      <c r="L692" s="192"/>
    </row>
    <row r="693" spans="1:12" s="181" customFormat="1" ht="11.25" customHeight="1" x14ac:dyDescent="0.2">
      <c r="A693" s="176"/>
      <c r="B693" s="176"/>
      <c r="C693" s="176"/>
      <c r="D693" s="176"/>
      <c r="E693" s="176"/>
      <c r="F693" s="176"/>
      <c r="G693" s="176"/>
      <c r="L693" s="192"/>
    </row>
    <row r="694" spans="1:12" s="181" customFormat="1" ht="11.25" customHeight="1" x14ac:dyDescent="0.2">
      <c r="A694" s="176"/>
      <c r="B694" s="176"/>
      <c r="C694" s="176"/>
      <c r="D694" s="176"/>
      <c r="E694" s="176"/>
      <c r="F694" s="176"/>
      <c r="G694" s="176"/>
      <c r="L694" s="192"/>
    </row>
    <row r="695" spans="1:12" s="181" customFormat="1" ht="11.25" customHeight="1" x14ac:dyDescent="0.2">
      <c r="A695" s="176"/>
      <c r="B695" s="176"/>
      <c r="C695" s="176"/>
      <c r="D695" s="176"/>
      <c r="E695" s="176"/>
      <c r="F695" s="176"/>
      <c r="G695" s="176"/>
      <c r="L695" s="192"/>
    </row>
    <row r="696" spans="1:12" s="181" customFormat="1" ht="11.25" customHeight="1" x14ac:dyDescent="0.2">
      <c r="A696" s="176"/>
      <c r="B696" s="176"/>
      <c r="C696" s="176"/>
      <c r="D696" s="176"/>
      <c r="E696" s="176"/>
      <c r="F696" s="176"/>
      <c r="G696" s="176"/>
      <c r="L696" s="192"/>
    </row>
    <row r="697" spans="1:12" s="181" customFormat="1" ht="11.25" customHeight="1" x14ac:dyDescent="0.2">
      <c r="A697" s="176"/>
      <c r="B697" s="176"/>
      <c r="C697" s="176"/>
      <c r="D697" s="176"/>
      <c r="E697" s="176"/>
      <c r="F697" s="176"/>
      <c r="G697" s="176"/>
      <c r="L697" s="192"/>
    </row>
    <row r="698" spans="1:12" s="181" customFormat="1" ht="11.25" customHeight="1" x14ac:dyDescent="0.2">
      <c r="A698" s="176"/>
      <c r="B698" s="176"/>
      <c r="C698" s="176"/>
      <c r="D698" s="176"/>
      <c r="E698" s="176"/>
      <c r="F698" s="176"/>
      <c r="G698" s="176"/>
      <c r="L698" s="192"/>
    </row>
    <row r="699" spans="1:12" s="181" customFormat="1" ht="11.25" customHeight="1" x14ac:dyDescent="0.2">
      <c r="A699" s="176"/>
      <c r="B699" s="176"/>
      <c r="C699" s="176"/>
      <c r="D699" s="176"/>
      <c r="E699" s="176"/>
      <c r="F699" s="176"/>
      <c r="G699" s="176"/>
      <c r="L699" s="192"/>
    </row>
    <row r="700" spans="1:12" s="181" customFormat="1" ht="11.25" customHeight="1" x14ac:dyDescent="0.2">
      <c r="A700" s="176"/>
      <c r="B700" s="176"/>
      <c r="C700" s="176"/>
      <c r="D700" s="176"/>
      <c r="E700" s="176"/>
      <c r="F700" s="176"/>
      <c r="G700" s="176"/>
      <c r="L700" s="192"/>
    </row>
    <row r="701" spans="1:12" s="181" customFormat="1" ht="11.25" customHeight="1" x14ac:dyDescent="0.2">
      <c r="A701" s="176"/>
      <c r="B701" s="176"/>
      <c r="C701" s="176"/>
      <c r="D701" s="176"/>
      <c r="E701" s="176"/>
      <c r="F701" s="176"/>
      <c r="G701" s="176"/>
      <c r="L701" s="192"/>
    </row>
    <row r="702" spans="1:12" s="181" customFormat="1" ht="11.25" customHeight="1" x14ac:dyDescent="0.2">
      <c r="A702" s="176"/>
      <c r="B702" s="176"/>
      <c r="C702" s="176"/>
      <c r="D702" s="176"/>
      <c r="E702" s="176"/>
      <c r="F702" s="176"/>
      <c r="G702" s="176"/>
      <c r="L702" s="192"/>
    </row>
    <row r="703" spans="1:12" s="181" customFormat="1" ht="11.25" customHeight="1" x14ac:dyDescent="0.2">
      <c r="A703" s="176"/>
      <c r="B703" s="176"/>
      <c r="C703" s="176"/>
      <c r="D703" s="176"/>
      <c r="E703" s="176"/>
      <c r="F703" s="176"/>
      <c r="G703" s="176"/>
      <c r="L703" s="192"/>
    </row>
    <row r="704" spans="1:12" s="181" customFormat="1" ht="11.25" customHeight="1" x14ac:dyDescent="0.2">
      <c r="A704" s="176"/>
      <c r="B704" s="176"/>
      <c r="C704" s="176"/>
      <c r="D704" s="176"/>
      <c r="E704" s="176"/>
      <c r="F704" s="176"/>
      <c r="G704" s="176"/>
      <c r="L704" s="192"/>
    </row>
    <row r="705" spans="1:12" s="181" customFormat="1" ht="11.25" customHeight="1" x14ac:dyDescent="0.2">
      <c r="A705" s="176"/>
      <c r="B705" s="176"/>
      <c r="C705" s="176"/>
      <c r="D705" s="176"/>
      <c r="E705" s="176"/>
      <c r="F705" s="176"/>
      <c r="G705" s="176"/>
      <c r="L705" s="192"/>
    </row>
    <row r="706" spans="1:12" s="181" customFormat="1" ht="11.25" customHeight="1" x14ac:dyDescent="0.2">
      <c r="A706" s="176"/>
      <c r="B706" s="176"/>
      <c r="C706" s="176"/>
      <c r="D706" s="176"/>
      <c r="E706" s="176"/>
      <c r="F706" s="176"/>
      <c r="G706" s="176"/>
      <c r="L706" s="192"/>
    </row>
    <row r="707" spans="1:12" s="181" customFormat="1" ht="11.25" customHeight="1" x14ac:dyDescent="0.2">
      <c r="A707" s="176"/>
      <c r="B707" s="176"/>
      <c r="C707" s="176"/>
      <c r="D707" s="176"/>
      <c r="E707" s="176"/>
      <c r="F707" s="176"/>
      <c r="G707" s="176"/>
      <c r="L707" s="192"/>
    </row>
    <row r="708" spans="1:12" s="181" customFormat="1" ht="11.25" customHeight="1" x14ac:dyDescent="0.2">
      <c r="A708" s="176"/>
      <c r="B708" s="176"/>
      <c r="C708" s="176"/>
      <c r="D708" s="176"/>
      <c r="E708" s="176"/>
      <c r="F708" s="176"/>
      <c r="G708" s="176"/>
      <c r="L708" s="192"/>
    </row>
    <row r="709" spans="1:12" s="181" customFormat="1" ht="11.25" customHeight="1" x14ac:dyDescent="0.2">
      <c r="A709" s="176"/>
      <c r="B709" s="176"/>
      <c r="C709" s="176"/>
      <c r="D709" s="176"/>
      <c r="E709" s="176"/>
      <c r="F709" s="176"/>
      <c r="G709" s="176"/>
      <c r="L709" s="192"/>
    </row>
    <row r="710" spans="1:12" s="181" customFormat="1" ht="11.25" customHeight="1" x14ac:dyDescent="0.2">
      <c r="A710" s="176"/>
      <c r="B710" s="176"/>
      <c r="C710" s="176"/>
      <c r="D710" s="176"/>
      <c r="E710" s="176"/>
      <c r="F710" s="176"/>
      <c r="G710" s="176"/>
      <c r="L710" s="192"/>
    </row>
    <row r="711" spans="1:12" s="181" customFormat="1" ht="11.25" customHeight="1" x14ac:dyDescent="0.2">
      <c r="A711" s="176"/>
      <c r="B711" s="176"/>
      <c r="C711" s="176"/>
      <c r="D711" s="176"/>
      <c r="E711" s="176"/>
      <c r="F711" s="176"/>
      <c r="G711" s="176"/>
      <c r="L711" s="192"/>
    </row>
    <row r="712" spans="1:12" s="181" customFormat="1" ht="11.25" customHeight="1" x14ac:dyDescent="0.2">
      <c r="A712" s="176"/>
      <c r="B712" s="176"/>
      <c r="C712" s="176"/>
      <c r="D712" s="176"/>
      <c r="E712" s="176"/>
      <c r="F712" s="176"/>
      <c r="G712" s="176"/>
      <c r="L712" s="192"/>
    </row>
    <row r="713" spans="1:12" s="181" customFormat="1" ht="11.25" customHeight="1" x14ac:dyDescent="0.2">
      <c r="A713" s="176"/>
      <c r="B713" s="176"/>
      <c r="C713" s="176"/>
      <c r="D713" s="176"/>
      <c r="E713" s="176"/>
      <c r="F713" s="176"/>
      <c r="G713" s="176"/>
      <c r="L713" s="192"/>
    </row>
    <row r="714" spans="1:12" s="181" customFormat="1" ht="11.25" customHeight="1" x14ac:dyDescent="0.2">
      <c r="A714" s="176"/>
      <c r="B714" s="176"/>
      <c r="C714" s="176"/>
      <c r="D714" s="176"/>
      <c r="E714" s="176"/>
      <c r="F714" s="176"/>
      <c r="G714" s="176"/>
      <c r="L714" s="192"/>
    </row>
    <row r="715" spans="1:12" s="181" customFormat="1" ht="11.25" customHeight="1" x14ac:dyDescent="0.2">
      <c r="A715" s="176"/>
      <c r="B715" s="176"/>
      <c r="C715" s="176"/>
      <c r="D715" s="176"/>
      <c r="E715" s="176"/>
      <c r="F715" s="176"/>
      <c r="G715" s="176"/>
      <c r="L715" s="192"/>
    </row>
    <row r="716" spans="1:12" s="181" customFormat="1" ht="11.25" customHeight="1" x14ac:dyDescent="0.2">
      <c r="A716" s="176"/>
      <c r="B716" s="176"/>
      <c r="C716" s="176"/>
      <c r="D716" s="176"/>
      <c r="E716" s="176"/>
      <c r="F716" s="176"/>
      <c r="G716" s="176"/>
      <c r="L716" s="192"/>
    </row>
    <row r="717" spans="1:12" s="181" customFormat="1" ht="11.25" customHeight="1" x14ac:dyDescent="0.2">
      <c r="A717" s="176"/>
      <c r="B717" s="176"/>
      <c r="C717" s="176"/>
      <c r="D717" s="176"/>
      <c r="E717" s="176"/>
      <c r="F717" s="176"/>
      <c r="G717" s="176"/>
      <c r="L717" s="192"/>
    </row>
    <row r="718" spans="1:12" s="181" customFormat="1" ht="11.25" customHeight="1" x14ac:dyDescent="0.2">
      <c r="A718" s="176"/>
      <c r="B718" s="176"/>
      <c r="C718" s="176"/>
      <c r="D718" s="176"/>
      <c r="E718" s="176"/>
      <c r="F718" s="176"/>
      <c r="G718" s="176"/>
      <c r="L718" s="192"/>
    </row>
    <row r="719" spans="1:12" s="181" customFormat="1" ht="11.25" customHeight="1" x14ac:dyDescent="0.2">
      <c r="A719" s="176"/>
      <c r="B719" s="176"/>
      <c r="C719" s="176"/>
      <c r="D719" s="176"/>
      <c r="E719" s="176"/>
      <c r="F719" s="176"/>
      <c r="G719" s="176"/>
      <c r="L719" s="192"/>
    </row>
    <row r="720" spans="1:12" s="181" customFormat="1" ht="11.25" customHeight="1" x14ac:dyDescent="0.2">
      <c r="A720" s="176"/>
      <c r="B720" s="176"/>
      <c r="C720" s="176"/>
      <c r="D720" s="176"/>
      <c r="E720" s="176"/>
      <c r="F720" s="176"/>
      <c r="G720" s="176"/>
      <c r="L720" s="192"/>
    </row>
    <row r="721" spans="1:12" s="181" customFormat="1" ht="11.25" customHeight="1" x14ac:dyDescent="0.2">
      <c r="A721" s="176"/>
      <c r="B721" s="176"/>
      <c r="C721" s="176"/>
      <c r="D721" s="176"/>
      <c r="E721" s="176"/>
      <c r="F721" s="176"/>
      <c r="G721" s="176"/>
      <c r="L721" s="192"/>
    </row>
    <row r="722" spans="1:12" s="181" customFormat="1" ht="11.25" customHeight="1" x14ac:dyDescent="0.2">
      <c r="A722" s="176"/>
      <c r="B722" s="176"/>
      <c r="C722" s="176"/>
      <c r="D722" s="176"/>
      <c r="E722" s="176"/>
      <c r="F722" s="176"/>
      <c r="G722" s="176"/>
      <c r="L722" s="192"/>
    </row>
    <row r="723" spans="1:12" s="181" customFormat="1" ht="11.25" customHeight="1" x14ac:dyDescent="0.2">
      <c r="A723" s="176"/>
      <c r="B723" s="176"/>
      <c r="C723" s="176"/>
      <c r="D723" s="176"/>
      <c r="E723" s="176"/>
      <c r="F723" s="176"/>
      <c r="G723" s="176"/>
      <c r="L723" s="192"/>
    </row>
    <row r="724" spans="1:12" s="181" customFormat="1" ht="11.25" customHeight="1" x14ac:dyDescent="0.2">
      <c r="A724" s="176"/>
      <c r="B724" s="176"/>
      <c r="C724" s="176"/>
      <c r="D724" s="176"/>
      <c r="E724" s="176"/>
      <c r="F724" s="176"/>
      <c r="G724" s="176"/>
      <c r="L724" s="192"/>
    </row>
    <row r="725" spans="1:12" s="181" customFormat="1" ht="11.25" customHeight="1" x14ac:dyDescent="0.2">
      <c r="A725" s="176"/>
      <c r="B725" s="176"/>
      <c r="C725" s="176"/>
      <c r="D725" s="176"/>
      <c r="E725" s="176"/>
      <c r="F725" s="176"/>
      <c r="G725" s="176"/>
      <c r="L725" s="192"/>
    </row>
    <row r="726" spans="1:12" s="181" customFormat="1" ht="11.25" customHeight="1" x14ac:dyDescent="0.2">
      <c r="A726" s="176"/>
      <c r="B726" s="176"/>
      <c r="C726" s="176"/>
      <c r="D726" s="176"/>
      <c r="E726" s="176"/>
      <c r="F726" s="176"/>
      <c r="G726" s="176"/>
      <c r="L726" s="192"/>
    </row>
    <row r="727" spans="1:12" s="181" customFormat="1" ht="11.25" customHeight="1" x14ac:dyDescent="0.2">
      <c r="A727" s="176"/>
      <c r="B727" s="176"/>
      <c r="C727" s="176"/>
      <c r="D727" s="176"/>
      <c r="E727" s="176"/>
      <c r="F727" s="176"/>
      <c r="G727" s="176"/>
      <c r="L727" s="192"/>
    </row>
    <row r="728" spans="1:12" s="181" customFormat="1" ht="11.25" customHeight="1" x14ac:dyDescent="0.2">
      <c r="A728" s="176"/>
      <c r="B728" s="176"/>
      <c r="C728" s="176"/>
      <c r="D728" s="176"/>
      <c r="E728" s="176"/>
      <c r="F728" s="176"/>
      <c r="G728" s="176"/>
      <c r="L728" s="192"/>
    </row>
    <row r="729" spans="1:12" s="181" customFormat="1" ht="11.25" customHeight="1" x14ac:dyDescent="0.2">
      <c r="A729" s="176"/>
      <c r="B729" s="176"/>
      <c r="C729" s="176"/>
      <c r="D729" s="176"/>
      <c r="E729" s="176"/>
      <c r="F729" s="176"/>
      <c r="G729" s="176"/>
      <c r="L729" s="192"/>
    </row>
    <row r="730" spans="1:12" s="181" customFormat="1" ht="11.25" customHeight="1" x14ac:dyDescent="0.2">
      <c r="A730" s="176"/>
      <c r="B730" s="176"/>
      <c r="C730" s="176"/>
      <c r="D730" s="176"/>
      <c r="E730" s="176"/>
      <c r="F730" s="176"/>
      <c r="G730" s="176"/>
      <c r="L730" s="192"/>
    </row>
    <row r="731" spans="1:12" s="181" customFormat="1" ht="11.25" customHeight="1" x14ac:dyDescent="0.2">
      <c r="A731" s="176"/>
      <c r="B731" s="176"/>
      <c r="C731" s="176"/>
      <c r="D731" s="176"/>
      <c r="E731" s="176"/>
      <c r="F731" s="176"/>
      <c r="G731" s="176"/>
      <c r="L731" s="192"/>
    </row>
    <row r="732" spans="1:12" s="181" customFormat="1" ht="11.25" customHeight="1" x14ac:dyDescent="0.2">
      <c r="A732" s="176"/>
      <c r="B732" s="176"/>
      <c r="C732" s="176"/>
      <c r="D732" s="176"/>
      <c r="E732" s="176"/>
      <c r="F732" s="176"/>
      <c r="G732" s="176"/>
      <c r="L732" s="192"/>
    </row>
    <row r="733" spans="1:12" s="181" customFormat="1" ht="11.25" customHeight="1" x14ac:dyDescent="0.2">
      <c r="A733" s="176"/>
      <c r="B733" s="176"/>
      <c r="C733" s="176"/>
      <c r="D733" s="176"/>
      <c r="E733" s="176"/>
      <c r="F733" s="176"/>
      <c r="G733" s="176"/>
      <c r="L733" s="192"/>
    </row>
    <row r="734" spans="1:12" s="181" customFormat="1" ht="11.25" customHeight="1" x14ac:dyDescent="0.2">
      <c r="A734" s="176"/>
      <c r="B734" s="176"/>
      <c r="C734" s="176"/>
      <c r="D734" s="176"/>
      <c r="E734" s="176"/>
      <c r="F734" s="176"/>
      <c r="G734" s="176"/>
      <c r="L734" s="192"/>
    </row>
    <row r="735" spans="1:12" s="181" customFormat="1" ht="11.25" customHeight="1" x14ac:dyDescent="0.2">
      <c r="A735" s="176"/>
      <c r="B735" s="176"/>
      <c r="C735" s="176"/>
      <c r="D735" s="176"/>
      <c r="E735" s="176"/>
      <c r="F735" s="176"/>
      <c r="G735" s="176"/>
      <c r="L735" s="192"/>
    </row>
    <row r="736" spans="1:12" s="181" customFormat="1" ht="11.25" customHeight="1" x14ac:dyDescent="0.2">
      <c r="A736" s="176"/>
      <c r="B736" s="176"/>
      <c r="C736" s="176"/>
      <c r="D736" s="176"/>
      <c r="E736" s="176"/>
      <c r="F736" s="176"/>
      <c r="G736" s="176"/>
      <c r="L736" s="192"/>
    </row>
    <row r="737" spans="1:12" s="181" customFormat="1" ht="11.25" customHeight="1" x14ac:dyDescent="0.2">
      <c r="A737" s="176"/>
      <c r="B737" s="176"/>
      <c r="C737" s="176"/>
      <c r="D737" s="176"/>
      <c r="E737" s="176"/>
      <c r="F737" s="176"/>
      <c r="G737" s="176"/>
      <c r="L737" s="192"/>
    </row>
    <row r="738" spans="1:12" s="181" customFormat="1" ht="11.25" customHeight="1" x14ac:dyDescent="0.2">
      <c r="A738" s="176"/>
      <c r="B738" s="176"/>
      <c r="C738" s="176"/>
      <c r="D738" s="176"/>
      <c r="E738" s="176"/>
      <c r="F738" s="176"/>
      <c r="G738" s="176"/>
      <c r="L738" s="192"/>
    </row>
    <row r="739" spans="1:12" s="181" customFormat="1" ht="11.25" customHeight="1" x14ac:dyDescent="0.2">
      <c r="A739" s="176"/>
      <c r="B739" s="176"/>
      <c r="C739" s="176"/>
      <c r="D739" s="176"/>
      <c r="E739" s="176"/>
      <c r="F739" s="176"/>
      <c r="G739" s="176"/>
      <c r="L739" s="192"/>
    </row>
    <row r="740" spans="1:12" s="181" customFormat="1" ht="11.25" customHeight="1" x14ac:dyDescent="0.2">
      <c r="A740" s="176"/>
      <c r="B740" s="176"/>
      <c r="C740" s="176"/>
      <c r="D740" s="176"/>
      <c r="E740" s="176"/>
      <c r="F740" s="176"/>
      <c r="G740" s="176"/>
      <c r="L740" s="192"/>
    </row>
    <row r="741" spans="1:12" s="181" customFormat="1" ht="11.25" customHeight="1" x14ac:dyDescent="0.2">
      <c r="A741" s="176"/>
      <c r="B741" s="176"/>
      <c r="C741" s="176"/>
      <c r="D741" s="176"/>
      <c r="E741" s="176"/>
      <c r="F741" s="176"/>
      <c r="G741" s="176"/>
      <c r="L741" s="192"/>
    </row>
    <row r="742" spans="1:12" s="181" customFormat="1" ht="11.25" customHeight="1" x14ac:dyDescent="0.2">
      <c r="A742" s="176"/>
      <c r="B742" s="176"/>
      <c r="C742" s="176"/>
      <c r="D742" s="176"/>
      <c r="E742" s="176"/>
      <c r="F742" s="176"/>
      <c r="G742" s="176"/>
      <c r="L742" s="192"/>
    </row>
    <row r="743" spans="1:12" s="181" customFormat="1" ht="11.25" customHeight="1" x14ac:dyDescent="0.2">
      <c r="A743" s="176"/>
      <c r="B743" s="176"/>
      <c r="C743" s="176"/>
      <c r="D743" s="176"/>
      <c r="E743" s="176"/>
      <c r="F743" s="176"/>
      <c r="G743" s="176"/>
      <c r="L743" s="192"/>
    </row>
    <row r="744" spans="1:12" s="181" customFormat="1" ht="11.25" customHeight="1" x14ac:dyDescent="0.2">
      <c r="A744" s="176"/>
      <c r="B744" s="176"/>
      <c r="C744" s="176"/>
      <c r="D744" s="176"/>
      <c r="E744" s="176"/>
      <c r="F744" s="176"/>
      <c r="G744" s="176"/>
      <c r="L744" s="192"/>
    </row>
    <row r="745" spans="1:12" s="181" customFormat="1" ht="11.25" customHeight="1" x14ac:dyDescent="0.2">
      <c r="A745" s="176"/>
      <c r="B745" s="176"/>
      <c r="C745" s="176"/>
      <c r="D745" s="176"/>
      <c r="E745" s="176"/>
      <c r="F745" s="176"/>
      <c r="G745" s="176"/>
      <c r="L745" s="192"/>
    </row>
    <row r="746" spans="1:12" s="181" customFormat="1" ht="11.25" customHeight="1" x14ac:dyDescent="0.2">
      <c r="A746" s="176"/>
      <c r="B746" s="176"/>
      <c r="C746" s="176"/>
      <c r="D746" s="176"/>
      <c r="E746" s="176"/>
      <c r="F746" s="176"/>
      <c r="G746" s="176"/>
      <c r="L746" s="192"/>
    </row>
    <row r="747" spans="1:12" s="181" customFormat="1" ht="11.25" customHeight="1" x14ac:dyDescent="0.2">
      <c r="A747" s="176"/>
      <c r="B747" s="176"/>
      <c r="C747" s="176"/>
      <c r="D747" s="176"/>
      <c r="E747" s="176"/>
      <c r="F747" s="176"/>
      <c r="G747" s="176"/>
      <c r="L747" s="192"/>
    </row>
    <row r="748" spans="1:12" s="181" customFormat="1" ht="11.25" customHeight="1" x14ac:dyDescent="0.2">
      <c r="A748" s="176"/>
      <c r="B748" s="176"/>
      <c r="C748" s="176"/>
      <c r="D748" s="176"/>
      <c r="E748" s="176"/>
      <c r="F748" s="176"/>
      <c r="G748" s="176"/>
      <c r="L748" s="192"/>
    </row>
    <row r="749" spans="1:12" s="181" customFormat="1" ht="11.25" customHeight="1" x14ac:dyDescent="0.2">
      <c r="A749" s="176"/>
      <c r="B749" s="176"/>
      <c r="C749" s="176"/>
      <c r="D749" s="176"/>
      <c r="E749" s="176"/>
      <c r="F749" s="176"/>
      <c r="G749" s="176"/>
      <c r="L749" s="192"/>
    </row>
    <row r="750" spans="1:12" s="181" customFormat="1" ht="11.25" customHeight="1" x14ac:dyDescent="0.2">
      <c r="A750" s="176"/>
      <c r="B750" s="176"/>
      <c r="C750" s="176"/>
      <c r="D750" s="176"/>
      <c r="E750" s="176"/>
      <c r="F750" s="176"/>
      <c r="G750" s="176"/>
      <c r="L750" s="192"/>
    </row>
    <row r="751" spans="1:12" s="181" customFormat="1" ht="11.25" customHeight="1" x14ac:dyDescent="0.2">
      <c r="A751" s="176"/>
      <c r="B751" s="176"/>
      <c r="C751" s="176"/>
      <c r="D751" s="176"/>
      <c r="E751" s="176"/>
      <c r="F751" s="176"/>
      <c r="G751" s="176"/>
      <c r="L751" s="192"/>
    </row>
    <row r="752" spans="1:12" s="181" customFormat="1" ht="11.25" customHeight="1" x14ac:dyDescent="0.2">
      <c r="A752" s="176"/>
      <c r="B752" s="176"/>
      <c r="C752" s="176"/>
      <c r="D752" s="176"/>
      <c r="E752" s="176"/>
      <c r="F752" s="176"/>
      <c r="G752" s="176"/>
      <c r="L752" s="192"/>
    </row>
    <row r="753" spans="1:12" s="181" customFormat="1" ht="11.25" customHeight="1" x14ac:dyDescent="0.2">
      <c r="A753" s="176"/>
      <c r="B753" s="176"/>
      <c r="C753" s="176"/>
      <c r="D753" s="176"/>
      <c r="E753" s="176"/>
      <c r="F753" s="176"/>
      <c r="G753" s="176"/>
      <c r="L753" s="192"/>
    </row>
    <row r="754" spans="1:12" s="181" customFormat="1" ht="11.25" customHeight="1" x14ac:dyDescent="0.2">
      <c r="A754" s="176"/>
      <c r="B754" s="176"/>
      <c r="C754" s="176"/>
      <c r="D754" s="176"/>
      <c r="E754" s="176"/>
      <c r="F754" s="176"/>
      <c r="G754" s="176"/>
      <c r="L754" s="192"/>
    </row>
    <row r="755" spans="1:12" s="181" customFormat="1" ht="11.25" customHeight="1" x14ac:dyDescent="0.2">
      <c r="A755" s="176"/>
      <c r="B755" s="176"/>
      <c r="C755" s="176"/>
      <c r="D755" s="176"/>
      <c r="E755" s="176"/>
      <c r="F755" s="176"/>
      <c r="G755" s="176"/>
      <c r="L755" s="192"/>
    </row>
    <row r="756" spans="1:12" s="181" customFormat="1" ht="11.25" customHeight="1" x14ac:dyDescent="0.2">
      <c r="A756" s="176"/>
      <c r="B756" s="176"/>
      <c r="C756" s="176"/>
      <c r="D756" s="176"/>
      <c r="E756" s="176"/>
      <c r="F756" s="176"/>
      <c r="G756" s="176"/>
      <c r="L756" s="192"/>
    </row>
    <row r="757" spans="1:12" s="181" customFormat="1" ht="11.25" customHeight="1" x14ac:dyDescent="0.2">
      <c r="A757" s="176"/>
      <c r="B757" s="176"/>
      <c r="C757" s="176"/>
      <c r="D757" s="176"/>
      <c r="E757" s="176"/>
      <c r="F757" s="176"/>
      <c r="G757" s="176"/>
      <c r="L757" s="192"/>
    </row>
    <row r="758" spans="1:12" s="181" customFormat="1" ht="11.25" customHeight="1" x14ac:dyDescent="0.2">
      <c r="A758" s="176"/>
      <c r="B758" s="176"/>
      <c r="C758" s="176"/>
      <c r="D758" s="176"/>
      <c r="E758" s="176"/>
      <c r="F758" s="176"/>
      <c r="G758" s="176"/>
      <c r="L758" s="192"/>
    </row>
    <row r="759" spans="1:12" s="181" customFormat="1" ht="11.25" customHeight="1" x14ac:dyDescent="0.2">
      <c r="A759" s="176"/>
      <c r="B759" s="176"/>
      <c r="C759" s="176"/>
      <c r="D759" s="176"/>
      <c r="E759" s="176"/>
      <c r="F759" s="176"/>
      <c r="G759" s="176"/>
      <c r="L759" s="192"/>
    </row>
    <row r="760" spans="1:12" s="181" customFormat="1" ht="11.25" customHeight="1" x14ac:dyDescent="0.2">
      <c r="A760" s="176"/>
      <c r="B760" s="176"/>
      <c r="C760" s="176"/>
      <c r="D760" s="176"/>
      <c r="E760" s="176"/>
      <c r="F760" s="176"/>
      <c r="G760" s="176"/>
      <c r="L760" s="192"/>
    </row>
    <row r="761" spans="1:12" s="181" customFormat="1" ht="11.25" customHeight="1" x14ac:dyDescent="0.2">
      <c r="A761" s="176"/>
      <c r="B761" s="176"/>
      <c r="C761" s="176"/>
      <c r="D761" s="176"/>
      <c r="E761" s="176"/>
      <c r="F761" s="176"/>
      <c r="G761" s="176"/>
      <c r="L761" s="192"/>
    </row>
    <row r="762" spans="1:12" s="181" customFormat="1" ht="11.25" customHeight="1" x14ac:dyDescent="0.2">
      <c r="A762" s="176"/>
      <c r="B762" s="176"/>
      <c r="C762" s="176"/>
      <c r="D762" s="176"/>
      <c r="E762" s="176"/>
      <c r="F762" s="176"/>
      <c r="G762" s="176"/>
      <c r="L762" s="192"/>
    </row>
    <row r="763" spans="1:12" s="181" customFormat="1" ht="11.25" customHeight="1" x14ac:dyDescent="0.2">
      <c r="A763" s="176"/>
      <c r="B763" s="176"/>
      <c r="C763" s="176"/>
      <c r="D763" s="176"/>
      <c r="E763" s="176"/>
      <c r="F763" s="176"/>
      <c r="G763" s="176"/>
      <c r="L763" s="192"/>
    </row>
    <row r="764" spans="1:12" s="181" customFormat="1" ht="11.25" customHeight="1" x14ac:dyDescent="0.2">
      <c r="A764" s="176"/>
      <c r="B764" s="176"/>
      <c r="C764" s="176"/>
      <c r="D764" s="176"/>
      <c r="E764" s="176"/>
      <c r="F764" s="176"/>
      <c r="G764" s="176"/>
      <c r="L764" s="192"/>
    </row>
    <row r="765" spans="1:12" s="181" customFormat="1" ht="11.25" customHeight="1" x14ac:dyDescent="0.2">
      <c r="A765" s="176"/>
      <c r="B765" s="176"/>
      <c r="C765" s="176"/>
      <c r="D765" s="176"/>
      <c r="E765" s="176"/>
      <c r="F765" s="176"/>
      <c r="G765" s="176"/>
      <c r="L765" s="192"/>
    </row>
    <row r="766" spans="1:12" s="181" customFormat="1" ht="11.25" customHeight="1" x14ac:dyDescent="0.2">
      <c r="A766" s="176"/>
      <c r="B766" s="176"/>
      <c r="C766" s="176"/>
      <c r="D766" s="176"/>
      <c r="E766" s="176"/>
      <c r="F766" s="176"/>
      <c r="G766" s="176"/>
      <c r="L766" s="192"/>
    </row>
    <row r="767" spans="1:12" s="181" customFormat="1" ht="11.25" customHeight="1" x14ac:dyDescent="0.2">
      <c r="A767" s="176"/>
      <c r="B767" s="176"/>
      <c r="C767" s="176"/>
      <c r="D767" s="176"/>
      <c r="E767" s="176"/>
      <c r="F767" s="176"/>
      <c r="G767" s="176"/>
      <c r="L767" s="192"/>
    </row>
    <row r="768" spans="1:12" s="181" customFormat="1" ht="11.25" customHeight="1" x14ac:dyDescent="0.2">
      <c r="A768" s="176"/>
      <c r="B768" s="176"/>
      <c r="C768" s="176"/>
      <c r="D768" s="176"/>
      <c r="E768" s="176"/>
      <c r="F768" s="176"/>
      <c r="G768" s="176"/>
      <c r="L768" s="192"/>
    </row>
    <row r="769" spans="1:12" s="181" customFormat="1" ht="11.25" customHeight="1" x14ac:dyDescent="0.2">
      <c r="A769" s="176"/>
      <c r="B769" s="176"/>
      <c r="C769" s="176"/>
      <c r="D769" s="176"/>
      <c r="E769" s="176"/>
      <c r="F769" s="176"/>
      <c r="G769" s="176"/>
      <c r="L769" s="192"/>
    </row>
    <row r="770" spans="1:12" s="181" customFormat="1" ht="11.25" customHeight="1" x14ac:dyDescent="0.2">
      <c r="A770" s="176"/>
      <c r="B770" s="176"/>
      <c r="C770" s="176"/>
      <c r="D770" s="176"/>
      <c r="E770" s="176"/>
      <c r="F770" s="176"/>
      <c r="G770" s="176"/>
      <c r="L770" s="192"/>
    </row>
    <row r="771" spans="1:12" s="181" customFormat="1" ht="11.25" customHeight="1" x14ac:dyDescent="0.2">
      <c r="A771" s="176"/>
      <c r="B771" s="176"/>
      <c r="C771" s="176"/>
      <c r="D771" s="176"/>
      <c r="E771" s="176"/>
      <c r="F771" s="176"/>
      <c r="G771" s="176"/>
      <c r="L771" s="192"/>
    </row>
    <row r="772" spans="1:12" s="181" customFormat="1" ht="11.25" customHeight="1" x14ac:dyDescent="0.2">
      <c r="A772" s="176"/>
      <c r="B772" s="176"/>
      <c r="C772" s="176"/>
      <c r="D772" s="176"/>
      <c r="E772" s="176"/>
      <c r="F772" s="176"/>
      <c r="G772" s="176"/>
      <c r="L772" s="192"/>
    </row>
    <row r="773" spans="1:12" s="181" customFormat="1" ht="11.25" customHeight="1" x14ac:dyDescent="0.2">
      <c r="A773" s="176"/>
      <c r="B773" s="176"/>
      <c r="C773" s="176"/>
      <c r="D773" s="176"/>
      <c r="E773" s="176"/>
      <c r="F773" s="176"/>
      <c r="G773" s="176"/>
      <c r="L773" s="192"/>
    </row>
    <row r="774" spans="1:12" s="181" customFormat="1" ht="11.25" customHeight="1" x14ac:dyDescent="0.2">
      <c r="A774" s="176"/>
      <c r="B774" s="176"/>
      <c r="C774" s="176"/>
      <c r="D774" s="176"/>
      <c r="E774" s="176"/>
      <c r="F774" s="176"/>
      <c r="G774" s="176"/>
      <c r="L774" s="192"/>
    </row>
    <row r="775" spans="1:12" s="181" customFormat="1" ht="11.25" customHeight="1" x14ac:dyDescent="0.2">
      <c r="A775" s="176"/>
      <c r="B775" s="176"/>
      <c r="C775" s="176"/>
      <c r="D775" s="176"/>
      <c r="E775" s="176"/>
      <c r="F775" s="176"/>
      <c r="G775" s="176"/>
      <c r="L775" s="192"/>
    </row>
    <row r="776" spans="1:12" s="181" customFormat="1" ht="11.25" customHeight="1" x14ac:dyDescent="0.2">
      <c r="A776" s="176"/>
      <c r="B776" s="176"/>
      <c r="C776" s="176"/>
      <c r="D776" s="176"/>
      <c r="E776" s="176"/>
      <c r="F776" s="176"/>
      <c r="G776" s="176"/>
      <c r="L776" s="192"/>
    </row>
    <row r="777" spans="1:12" s="181" customFormat="1" ht="11.25" customHeight="1" x14ac:dyDescent="0.2">
      <c r="A777" s="176"/>
      <c r="B777" s="176"/>
      <c r="C777" s="176"/>
      <c r="D777" s="176"/>
      <c r="E777" s="176"/>
      <c r="F777" s="176"/>
      <c r="G777" s="176"/>
      <c r="L777" s="192"/>
    </row>
    <row r="778" spans="1:12" s="181" customFormat="1" ht="11.25" customHeight="1" x14ac:dyDescent="0.2">
      <c r="A778" s="176"/>
      <c r="B778" s="176"/>
      <c r="C778" s="176"/>
      <c r="D778" s="176"/>
      <c r="E778" s="176"/>
      <c r="F778" s="176"/>
      <c r="G778" s="176"/>
      <c r="L778" s="192"/>
    </row>
    <row r="779" spans="1:12" s="181" customFormat="1" ht="11.25" customHeight="1" x14ac:dyDescent="0.2">
      <c r="A779" s="176"/>
      <c r="B779" s="176"/>
      <c r="C779" s="176"/>
      <c r="D779" s="176"/>
      <c r="E779" s="176"/>
      <c r="F779" s="176"/>
      <c r="G779" s="176"/>
      <c r="L779" s="192"/>
    </row>
    <row r="780" spans="1:12" s="181" customFormat="1" ht="11.25" customHeight="1" x14ac:dyDescent="0.2">
      <c r="A780" s="176"/>
      <c r="B780" s="176"/>
      <c r="C780" s="176"/>
      <c r="D780" s="176"/>
      <c r="E780" s="176"/>
      <c r="F780" s="176"/>
      <c r="G780" s="176"/>
      <c r="L780" s="192"/>
    </row>
    <row r="781" spans="1:12" s="181" customFormat="1" ht="11.25" customHeight="1" x14ac:dyDescent="0.2">
      <c r="A781" s="176"/>
      <c r="B781" s="176"/>
      <c r="C781" s="176"/>
      <c r="D781" s="176"/>
      <c r="E781" s="176"/>
      <c r="F781" s="176"/>
      <c r="G781" s="176"/>
      <c r="L781" s="192"/>
    </row>
    <row r="782" spans="1:12" s="181" customFormat="1" ht="11.25" customHeight="1" x14ac:dyDescent="0.2">
      <c r="A782" s="176"/>
      <c r="B782" s="176"/>
      <c r="C782" s="176"/>
      <c r="D782" s="176"/>
      <c r="E782" s="176"/>
      <c r="F782" s="176"/>
      <c r="G782" s="176"/>
      <c r="L782" s="192"/>
    </row>
    <row r="783" spans="1:12" s="181" customFormat="1" ht="11.25" customHeight="1" x14ac:dyDescent="0.2">
      <c r="A783" s="176"/>
      <c r="B783" s="176"/>
      <c r="C783" s="176"/>
      <c r="D783" s="176"/>
      <c r="E783" s="176"/>
      <c r="F783" s="176"/>
      <c r="G783" s="176"/>
      <c r="L783" s="192"/>
    </row>
    <row r="784" spans="1:12" s="181" customFormat="1" ht="11.25" customHeight="1" x14ac:dyDescent="0.2">
      <c r="A784" s="176"/>
      <c r="B784" s="176"/>
      <c r="C784" s="176"/>
      <c r="D784" s="176"/>
      <c r="E784" s="176"/>
      <c r="F784" s="176"/>
      <c r="G784" s="176"/>
      <c r="L784" s="192"/>
    </row>
    <row r="785" spans="1:12" s="181" customFormat="1" ht="11.25" customHeight="1" x14ac:dyDescent="0.2">
      <c r="A785" s="176"/>
      <c r="B785" s="176"/>
      <c r="C785" s="176"/>
      <c r="D785" s="176"/>
      <c r="E785" s="176"/>
      <c r="F785" s="176"/>
      <c r="G785" s="176"/>
      <c r="L785" s="192"/>
    </row>
    <row r="786" spans="1:12" s="181" customFormat="1" ht="11.25" customHeight="1" x14ac:dyDescent="0.2">
      <c r="A786" s="176"/>
      <c r="B786" s="176"/>
      <c r="C786" s="176"/>
      <c r="D786" s="176"/>
      <c r="E786" s="176"/>
      <c r="F786" s="176"/>
      <c r="G786" s="176"/>
      <c r="L786" s="192"/>
    </row>
    <row r="787" spans="1:12" s="181" customFormat="1" ht="11.25" customHeight="1" x14ac:dyDescent="0.2">
      <c r="A787" s="176"/>
      <c r="B787" s="176"/>
      <c r="C787" s="176"/>
      <c r="D787" s="176"/>
      <c r="E787" s="176"/>
      <c r="F787" s="176"/>
      <c r="G787" s="176"/>
      <c r="L787" s="192"/>
    </row>
    <row r="788" spans="1:12" s="181" customFormat="1" ht="11.25" customHeight="1" x14ac:dyDescent="0.2">
      <c r="A788" s="176"/>
      <c r="B788" s="176"/>
      <c r="C788" s="176"/>
      <c r="D788" s="176"/>
      <c r="E788" s="176"/>
      <c r="F788" s="176"/>
      <c r="G788" s="176"/>
      <c r="L788" s="192"/>
    </row>
    <row r="789" spans="1:12" s="181" customFormat="1" ht="11.25" customHeight="1" x14ac:dyDescent="0.2">
      <c r="A789" s="176"/>
      <c r="B789" s="176"/>
      <c r="C789" s="176"/>
      <c r="D789" s="176"/>
      <c r="E789" s="176"/>
      <c r="F789" s="176"/>
      <c r="G789" s="176"/>
      <c r="L789" s="192"/>
    </row>
    <row r="790" spans="1:12" s="181" customFormat="1" ht="11.25" customHeight="1" x14ac:dyDescent="0.2">
      <c r="A790" s="176"/>
      <c r="B790" s="176"/>
      <c r="C790" s="176"/>
      <c r="D790" s="176"/>
      <c r="E790" s="176"/>
      <c r="F790" s="176"/>
      <c r="G790" s="176"/>
      <c r="L790" s="192"/>
    </row>
    <row r="791" spans="1:12" s="181" customFormat="1" ht="11.25" customHeight="1" x14ac:dyDescent="0.2">
      <c r="A791" s="176"/>
      <c r="B791" s="176"/>
      <c r="C791" s="176"/>
      <c r="D791" s="176"/>
      <c r="E791" s="176"/>
      <c r="F791" s="176"/>
      <c r="G791" s="176"/>
      <c r="L791" s="192"/>
    </row>
    <row r="792" spans="1:12" s="181" customFormat="1" ht="11.25" customHeight="1" x14ac:dyDescent="0.2">
      <c r="A792" s="176"/>
      <c r="B792" s="176"/>
      <c r="C792" s="176"/>
      <c r="D792" s="176"/>
      <c r="E792" s="176"/>
      <c r="F792" s="176"/>
      <c r="G792" s="176"/>
      <c r="L792" s="192"/>
    </row>
    <row r="793" spans="1:12" s="181" customFormat="1" ht="11.25" customHeight="1" x14ac:dyDescent="0.2">
      <c r="A793" s="176"/>
      <c r="B793" s="176"/>
      <c r="C793" s="176"/>
      <c r="D793" s="176"/>
      <c r="E793" s="176"/>
      <c r="F793" s="176"/>
      <c r="G793" s="176"/>
      <c r="L793" s="192"/>
    </row>
    <row r="794" spans="1:12" s="181" customFormat="1" ht="11.25" customHeight="1" x14ac:dyDescent="0.2">
      <c r="A794" s="176"/>
      <c r="B794" s="176"/>
      <c r="C794" s="176"/>
      <c r="D794" s="176"/>
      <c r="E794" s="176"/>
      <c r="F794" s="176"/>
      <c r="G794" s="176"/>
      <c r="L794" s="192"/>
    </row>
    <row r="795" spans="1:12" s="181" customFormat="1" ht="11.25" customHeight="1" x14ac:dyDescent="0.2">
      <c r="A795" s="176"/>
      <c r="B795" s="176"/>
      <c r="C795" s="176"/>
      <c r="D795" s="176"/>
      <c r="E795" s="176"/>
      <c r="F795" s="176"/>
      <c r="G795" s="176"/>
      <c r="L795" s="192"/>
    </row>
    <row r="796" spans="1:12" s="181" customFormat="1" ht="11.25" customHeight="1" x14ac:dyDescent="0.2">
      <c r="A796" s="176"/>
      <c r="B796" s="176"/>
      <c r="C796" s="176"/>
      <c r="D796" s="176"/>
      <c r="E796" s="176"/>
      <c r="F796" s="176"/>
      <c r="G796" s="176"/>
      <c r="L796" s="192"/>
    </row>
    <row r="797" spans="1:12" s="181" customFormat="1" ht="11.25" customHeight="1" x14ac:dyDescent="0.2">
      <c r="A797" s="176"/>
      <c r="B797" s="176"/>
      <c r="C797" s="176"/>
      <c r="D797" s="176"/>
      <c r="E797" s="176"/>
      <c r="F797" s="176"/>
      <c r="G797" s="176"/>
      <c r="L797" s="192"/>
    </row>
    <row r="798" spans="1:12" s="181" customFormat="1" ht="11.25" customHeight="1" x14ac:dyDescent="0.2">
      <c r="A798" s="176"/>
      <c r="B798" s="176"/>
      <c r="C798" s="176"/>
      <c r="D798" s="176"/>
      <c r="E798" s="176"/>
      <c r="F798" s="176"/>
      <c r="G798" s="176"/>
      <c r="L798" s="192"/>
    </row>
    <row r="799" spans="1:12" s="181" customFormat="1" ht="11.25" customHeight="1" x14ac:dyDescent="0.2">
      <c r="A799" s="176"/>
      <c r="B799" s="176"/>
      <c r="C799" s="176"/>
      <c r="D799" s="176"/>
      <c r="E799" s="176"/>
      <c r="F799" s="176"/>
      <c r="G799" s="176"/>
      <c r="L799" s="192"/>
    </row>
    <row r="800" spans="1:12" s="181" customFormat="1" ht="11.25" customHeight="1" x14ac:dyDescent="0.2">
      <c r="A800" s="176"/>
      <c r="B800" s="176"/>
      <c r="C800" s="176"/>
      <c r="D800" s="176"/>
      <c r="E800" s="176"/>
      <c r="F800" s="176"/>
      <c r="G800" s="176"/>
      <c r="L800" s="192"/>
    </row>
    <row r="801" spans="1:12" s="181" customFormat="1" ht="11.25" customHeight="1" x14ac:dyDescent="0.2">
      <c r="A801" s="176"/>
      <c r="B801" s="176"/>
      <c r="C801" s="176"/>
      <c r="D801" s="176"/>
      <c r="E801" s="176"/>
      <c r="F801" s="176"/>
      <c r="G801" s="176"/>
      <c r="L801" s="192"/>
    </row>
    <row r="802" spans="1:12" s="181" customFormat="1" ht="11.25" customHeight="1" x14ac:dyDescent="0.2">
      <c r="A802" s="176"/>
      <c r="B802" s="176"/>
      <c r="C802" s="176"/>
      <c r="D802" s="176"/>
      <c r="E802" s="176"/>
      <c r="F802" s="176"/>
      <c r="G802" s="176"/>
      <c r="L802" s="192"/>
    </row>
    <row r="803" spans="1:12" s="181" customFormat="1" ht="11.25" customHeight="1" x14ac:dyDescent="0.2">
      <c r="A803" s="176"/>
      <c r="B803" s="176"/>
      <c r="C803" s="176"/>
      <c r="D803" s="176"/>
      <c r="E803" s="176"/>
      <c r="F803" s="176"/>
      <c r="G803" s="176"/>
      <c r="L803" s="192"/>
    </row>
    <row r="804" spans="1:12" s="181" customFormat="1" ht="11.25" customHeight="1" x14ac:dyDescent="0.2">
      <c r="A804" s="176"/>
      <c r="B804" s="176"/>
      <c r="C804" s="176"/>
      <c r="D804" s="176"/>
      <c r="E804" s="176"/>
      <c r="F804" s="176"/>
      <c r="G804" s="176"/>
      <c r="L804" s="192"/>
    </row>
    <row r="805" spans="1:12" s="181" customFormat="1" ht="11.25" customHeight="1" x14ac:dyDescent="0.2">
      <c r="A805" s="176"/>
      <c r="B805" s="176"/>
      <c r="C805" s="176"/>
      <c r="D805" s="176"/>
      <c r="E805" s="176"/>
      <c r="F805" s="176"/>
      <c r="G805" s="176"/>
      <c r="L805" s="192"/>
    </row>
    <row r="806" spans="1:12" s="181" customFormat="1" ht="11.25" customHeight="1" x14ac:dyDescent="0.2">
      <c r="A806" s="176"/>
      <c r="B806" s="176"/>
      <c r="C806" s="176"/>
      <c r="D806" s="176"/>
      <c r="E806" s="176"/>
      <c r="F806" s="176"/>
      <c r="G806" s="176"/>
      <c r="L806" s="192"/>
    </row>
    <row r="807" spans="1:12" s="181" customFormat="1" ht="11.25" customHeight="1" x14ac:dyDescent="0.2">
      <c r="A807" s="176"/>
      <c r="B807" s="176"/>
      <c r="C807" s="176"/>
      <c r="D807" s="176"/>
      <c r="E807" s="176"/>
      <c r="F807" s="176"/>
      <c r="G807" s="176"/>
      <c r="L807" s="192"/>
    </row>
    <row r="808" spans="1:12" s="181" customFormat="1" ht="11.25" customHeight="1" x14ac:dyDescent="0.2">
      <c r="A808" s="176"/>
      <c r="B808" s="176"/>
      <c r="C808" s="176"/>
      <c r="D808" s="176"/>
      <c r="E808" s="176"/>
      <c r="F808" s="176"/>
      <c r="G808" s="176"/>
      <c r="L808" s="192"/>
    </row>
    <row r="809" spans="1:12" s="181" customFormat="1" ht="11.25" customHeight="1" x14ac:dyDescent="0.2">
      <c r="A809" s="176"/>
      <c r="B809" s="176"/>
      <c r="C809" s="176"/>
      <c r="D809" s="176"/>
      <c r="E809" s="176"/>
      <c r="F809" s="176"/>
      <c r="G809" s="176"/>
      <c r="L809" s="192"/>
    </row>
    <row r="810" spans="1:12" s="181" customFormat="1" ht="11.25" customHeight="1" x14ac:dyDescent="0.2">
      <c r="A810" s="176"/>
      <c r="B810" s="176"/>
      <c r="C810" s="176"/>
      <c r="D810" s="176"/>
      <c r="E810" s="176"/>
      <c r="F810" s="176"/>
      <c r="G810" s="176"/>
      <c r="L810" s="192"/>
    </row>
    <row r="811" spans="1:12" s="181" customFormat="1" ht="11.25" customHeight="1" x14ac:dyDescent="0.2">
      <c r="A811" s="176"/>
      <c r="B811" s="176"/>
      <c r="C811" s="176"/>
      <c r="D811" s="176"/>
      <c r="E811" s="176"/>
      <c r="F811" s="176"/>
      <c r="G811" s="176"/>
      <c r="L811" s="192"/>
    </row>
    <row r="812" spans="1:12" s="181" customFormat="1" ht="11.25" customHeight="1" x14ac:dyDescent="0.2">
      <c r="A812" s="176"/>
      <c r="B812" s="176"/>
      <c r="C812" s="176"/>
      <c r="D812" s="176"/>
      <c r="E812" s="176"/>
      <c r="F812" s="176"/>
      <c r="G812" s="176"/>
      <c r="L812" s="192"/>
    </row>
    <row r="813" spans="1:12" s="181" customFormat="1" ht="11.25" customHeight="1" x14ac:dyDescent="0.2">
      <c r="A813" s="176"/>
      <c r="B813" s="176"/>
      <c r="C813" s="176"/>
      <c r="D813" s="176"/>
      <c r="E813" s="176"/>
      <c r="F813" s="176"/>
      <c r="G813" s="176"/>
      <c r="L813" s="192"/>
    </row>
    <row r="814" spans="1:12" s="181" customFormat="1" ht="11.25" customHeight="1" x14ac:dyDescent="0.2">
      <c r="A814" s="176"/>
      <c r="B814" s="176"/>
      <c r="C814" s="176"/>
      <c r="D814" s="176"/>
      <c r="E814" s="176"/>
      <c r="F814" s="176"/>
      <c r="G814" s="176"/>
      <c r="L814" s="192"/>
    </row>
    <row r="815" spans="1:12" s="181" customFormat="1" ht="11.25" customHeight="1" x14ac:dyDescent="0.2">
      <c r="A815" s="176"/>
      <c r="B815" s="176"/>
      <c r="C815" s="176"/>
      <c r="D815" s="176"/>
      <c r="E815" s="176"/>
      <c r="F815" s="176"/>
      <c r="G815" s="176"/>
      <c r="L815" s="192"/>
    </row>
    <row r="816" spans="1:12" s="181" customFormat="1" ht="11.25" customHeight="1" x14ac:dyDescent="0.2">
      <c r="A816" s="176"/>
      <c r="B816" s="176"/>
      <c r="C816" s="176"/>
      <c r="D816" s="176"/>
      <c r="E816" s="176"/>
      <c r="F816" s="176"/>
      <c r="G816" s="176"/>
      <c r="L816" s="192"/>
    </row>
    <row r="817" spans="1:12" s="181" customFormat="1" ht="11.25" customHeight="1" x14ac:dyDescent="0.2">
      <c r="A817" s="176"/>
      <c r="B817" s="176"/>
      <c r="C817" s="176"/>
      <c r="D817" s="176"/>
      <c r="E817" s="176"/>
      <c r="F817" s="176"/>
      <c r="G817" s="176"/>
      <c r="L817" s="192"/>
    </row>
    <row r="818" spans="1:12" s="181" customFormat="1" ht="11.25" customHeight="1" x14ac:dyDescent="0.2">
      <c r="A818" s="176"/>
      <c r="B818" s="176"/>
      <c r="C818" s="176"/>
      <c r="D818" s="176"/>
      <c r="E818" s="176"/>
      <c r="F818" s="176"/>
      <c r="G818" s="176"/>
      <c r="L818" s="192"/>
    </row>
    <row r="819" spans="1:12" s="181" customFormat="1" ht="11.25" customHeight="1" x14ac:dyDescent="0.2">
      <c r="A819" s="176"/>
      <c r="B819" s="176"/>
      <c r="C819" s="176"/>
      <c r="D819" s="176"/>
      <c r="E819" s="176"/>
      <c r="F819" s="176"/>
      <c r="G819" s="176"/>
      <c r="L819" s="192"/>
    </row>
    <row r="820" spans="1:12" s="181" customFormat="1" ht="11.25" customHeight="1" x14ac:dyDescent="0.2">
      <c r="A820" s="176"/>
      <c r="B820" s="176"/>
      <c r="C820" s="176"/>
      <c r="D820" s="176"/>
      <c r="E820" s="176"/>
      <c r="F820" s="176"/>
      <c r="G820" s="176"/>
      <c r="L820" s="192"/>
    </row>
    <row r="821" spans="1:12" s="181" customFormat="1" ht="11.25" customHeight="1" x14ac:dyDescent="0.2">
      <c r="A821" s="176"/>
      <c r="B821" s="176"/>
      <c r="C821" s="176"/>
      <c r="D821" s="176"/>
      <c r="E821" s="176"/>
      <c r="F821" s="176"/>
      <c r="G821" s="176"/>
      <c r="L821" s="192"/>
    </row>
    <row r="822" spans="1:12" s="181" customFormat="1" ht="11.25" customHeight="1" x14ac:dyDescent="0.2">
      <c r="A822" s="176"/>
      <c r="B822" s="176"/>
      <c r="C822" s="176"/>
      <c r="D822" s="176"/>
      <c r="E822" s="176"/>
      <c r="F822" s="176"/>
      <c r="G822" s="176"/>
      <c r="L822" s="192"/>
    </row>
    <row r="823" spans="1:12" s="181" customFormat="1" ht="11.25" customHeight="1" x14ac:dyDescent="0.2">
      <c r="A823" s="176"/>
      <c r="B823" s="176"/>
      <c r="C823" s="176"/>
      <c r="D823" s="176"/>
      <c r="E823" s="176"/>
      <c r="F823" s="176"/>
      <c r="G823" s="176"/>
      <c r="L823" s="192"/>
    </row>
    <row r="824" spans="1:12" s="181" customFormat="1" ht="11.25" customHeight="1" x14ac:dyDescent="0.2">
      <c r="A824" s="176"/>
      <c r="B824" s="176"/>
      <c r="C824" s="176"/>
      <c r="D824" s="176"/>
      <c r="E824" s="176"/>
      <c r="F824" s="176"/>
      <c r="G824" s="176"/>
      <c r="L824" s="192"/>
    </row>
    <row r="825" spans="1:12" s="181" customFormat="1" ht="11.25" customHeight="1" x14ac:dyDescent="0.2">
      <c r="A825" s="176"/>
      <c r="B825" s="176"/>
      <c r="C825" s="176"/>
      <c r="D825" s="176"/>
      <c r="E825" s="176"/>
      <c r="F825" s="176"/>
      <c r="G825" s="176"/>
      <c r="L825" s="192"/>
    </row>
    <row r="826" spans="1:12" s="181" customFormat="1" ht="11.25" customHeight="1" x14ac:dyDescent="0.2">
      <c r="A826" s="176"/>
      <c r="B826" s="176"/>
      <c r="C826" s="176"/>
      <c r="D826" s="176"/>
      <c r="E826" s="176"/>
      <c r="F826" s="176"/>
      <c r="G826" s="176"/>
      <c r="L826" s="192"/>
    </row>
    <row r="827" spans="1:12" s="181" customFormat="1" ht="11.25" customHeight="1" x14ac:dyDescent="0.2">
      <c r="A827" s="176"/>
      <c r="B827" s="176"/>
      <c r="C827" s="176"/>
      <c r="D827" s="176"/>
      <c r="E827" s="176"/>
      <c r="F827" s="176"/>
      <c r="G827" s="176"/>
      <c r="L827" s="192"/>
    </row>
    <row r="828" spans="1:12" s="181" customFormat="1" ht="11.25" customHeight="1" x14ac:dyDescent="0.2">
      <c r="A828" s="176"/>
      <c r="B828" s="176"/>
      <c r="C828" s="176"/>
      <c r="D828" s="176"/>
      <c r="E828" s="176"/>
      <c r="F828" s="176"/>
      <c r="G828" s="176"/>
      <c r="L828" s="192"/>
    </row>
    <row r="829" spans="1:12" s="181" customFormat="1" ht="11.25" customHeight="1" x14ac:dyDescent="0.2">
      <c r="A829" s="176"/>
      <c r="B829" s="176"/>
      <c r="C829" s="176"/>
      <c r="D829" s="176"/>
      <c r="E829" s="176"/>
      <c r="F829" s="176"/>
      <c r="G829" s="176"/>
      <c r="L829" s="192"/>
    </row>
    <row r="830" spans="1:12" s="181" customFormat="1" ht="11.25" customHeight="1" x14ac:dyDescent="0.2">
      <c r="A830" s="176"/>
      <c r="B830" s="176"/>
      <c r="C830" s="176"/>
      <c r="D830" s="176"/>
      <c r="E830" s="176"/>
      <c r="F830" s="176"/>
      <c r="G830" s="176"/>
      <c r="L830" s="192"/>
    </row>
    <row r="831" spans="1:12" s="181" customFormat="1" ht="11.25" customHeight="1" x14ac:dyDescent="0.2">
      <c r="A831" s="176"/>
      <c r="B831" s="176"/>
      <c r="C831" s="176"/>
      <c r="D831" s="176"/>
      <c r="E831" s="176"/>
      <c r="F831" s="176"/>
      <c r="G831" s="176"/>
      <c r="L831" s="192"/>
    </row>
    <row r="832" spans="1:12" s="181" customFormat="1" ht="11.25" customHeight="1" x14ac:dyDescent="0.2">
      <c r="A832" s="176"/>
      <c r="B832" s="176"/>
      <c r="C832" s="176"/>
      <c r="D832" s="176"/>
      <c r="E832" s="176"/>
      <c r="F832" s="176"/>
      <c r="G832" s="176"/>
      <c r="L832" s="192"/>
    </row>
    <row r="833" spans="1:12" s="181" customFormat="1" ht="11.25" customHeight="1" x14ac:dyDescent="0.2">
      <c r="A833" s="176"/>
      <c r="B833" s="176"/>
      <c r="C833" s="176"/>
      <c r="D833" s="176"/>
      <c r="E833" s="176"/>
      <c r="F833" s="176"/>
      <c r="G833" s="176"/>
      <c r="L833" s="192"/>
    </row>
    <row r="834" spans="1:12" s="181" customFormat="1" ht="11.25" customHeight="1" x14ac:dyDescent="0.2">
      <c r="A834" s="176"/>
      <c r="B834" s="176"/>
      <c r="C834" s="176"/>
      <c r="D834" s="176"/>
      <c r="E834" s="176"/>
      <c r="F834" s="176"/>
      <c r="G834" s="176"/>
      <c r="L834" s="192"/>
    </row>
    <row r="835" spans="1:12" s="181" customFormat="1" ht="11.25" customHeight="1" x14ac:dyDescent="0.2">
      <c r="A835" s="176"/>
      <c r="B835" s="176"/>
      <c r="C835" s="176"/>
      <c r="D835" s="176"/>
      <c r="E835" s="176"/>
      <c r="F835" s="176"/>
      <c r="G835" s="176"/>
      <c r="L835" s="192"/>
    </row>
    <row r="836" spans="1:12" s="181" customFormat="1" ht="11.25" customHeight="1" x14ac:dyDescent="0.2">
      <c r="A836" s="176"/>
      <c r="B836" s="176"/>
      <c r="C836" s="176"/>
      <c r="D836" s="176"/>
      <c r="E836" s="176"/>
      <c r="F836" s="176"/>
      <c r="G836" s="176"/>
      <c r="L836" s="192"/>
    </row>
    <row r="837" spans="1:12" s="181" customFormat="1" ht="11.25" customHeight="1" x14ac:dyDescent="0.2">
      <c r="A837" s="176"/>
      <c r="B837" s="176"/>
      <c r="C837" s="176"/>
      <c r="D837" s="176"/>
      <c r="E837" s="176"/>
      <c r="F837" s="176"/>
      <c r="G837" s="176"/>
      <c r="L837" s="192"/>
    </row>
    <row r="838" spans="1:12" s="181" customFormat="1" ht="11.25" customHeight="1" x14ac:dyDescent="0.2">
      <c r="A838" s="176"/>
      <c r="B838" s="176"/>
      <c r="C838" s="176"/>
      <c r="D838" s="176"/>
      <c r="E838" s="176"/>
      <c r="F838" s="176"/>
      <c r="G838" s="176"/>
      <c r="L838" s="192"/>
    </row>
    <row r="839" spans="1:12" s="181" customFormat="1" ht="11.25" customHeight="1" x14ac:dyDescent="0.2">
      <c r="A839" s="176"/>
      <c r="B839" s="176"/>
      <c r="C839" s="176"/>
      <c r="D839" s="176"/>
      <c r="E839" s="176"/>
      <c r="F839" s="176"/>
      <c r="G839" s="176"/>
      <c r="L839" s="192"/>
    </row>
    <row r="840" spans="1:12" s="181" customFormat="1" ht="11.25" customHeight="1" x14ac:dyDescent="0.2">
      <c r="A840" s="176"/>
      <c r="B840" s="176"/>
      <c r="C840" s="176"/>
      <c r="D840" s="176"/>
      <c r="E840" s="176"/>
      <c r="F840" s="176"/>
      <c r="G840" s="176"/>
      <c r="L840" s="192"/>
    </row>
    <row r="841" spans="1:12" s="181" customFormat="1" ht="11.25" customHeight="1" x14ac:dyDescent="0.2">
      <c r="A841" s="176"/>
      <c r="B841" s="176"/>
      <c r="C841" s="176"/>
      <c r="D841" s="176"/>
      <c r="E841" s="176"/>
      <c r="F841" s="176"/>
      <c r="G841" s="176"/>
      <c r="L841" s="192"/>
    </row>
    <row r="842" spans="1:12" s="181" customFormat="1" ht="11.25" customHeight="1" x14ac:dyDescent="0.2">
      <c r="A842" s="176"/>
      <c r="B842" s="176"/>
      <c r="C842" s="176"/>
      <c r="D842" s="176"/>
      <c r="E842" s="176"/>
      <c r="F842" s="176"/>
      <c r="G842" s="176"/>
      <c r="L842" s="192"/>
    </row>
    <row r="843" spans="1:12" s="181" customFormat="1" ht="11.25" customHeight="1" x14ac:dyDescent="0.2">
      <c r="A843" s="176"/>
      <c r="B843" s="176"/>
      <c r="C843" s="176"/>
      <c r="D843" s="176"/>
      <c r="E843" s="176"/>
      <c r="F843" s="176"/>
      <c r="G843" s="176"/>
      <c r="L843" s="192"/>
    </row>
    <row r="844" spans="1:12" s="181" customFormat="1" ht="11.25" customHeight="1" x14ac:dyDescent="0.2">
      <c r="A844" s="176"/>
      <c r="B844" s="176"/>
      <c r="C844" s="176"/>
      <c r="D844" s="176"/>
      <c r="E844" s="176"/>
      <c r="F844" s="176"/>
      <c r="G844" s="176"/>
      <c r="L844" s="192"/>
    </row>
    <row r="845" spans="1:12" s="181" customFormat="1" ht="11.25" customHeight="1" x14ac:dyDescent="0.2">
      <c r="A845" s="176"/>
      <c r="B845" s="176"/>
      <c r="C845" s="176"/>
      <c r="D845" s="176"/>
      <c r="E845" s="176"/>
      <c r="F845" s="176"/>
      <c r="G845" s="176"/>
      <c r="L845" s="192"/>
    </row>
    <row r="846" spans="1:12" s="181" customFormat="1" ht="11.25" customHeight="1" x14ac:dyDescent="0.2">
      <c r="A846" s="176"/>
      <c r="B846" s="176"/>
      <c r="C846" s="176"/>
      <c r="D846" s="176"/>
      <c r="E846" s="176"/>
      <c r="F846" s="176"/>
      <c r="G846" s="176"/>
      <c r="L846" s="192"/>
    </row>
    <row r="847" spans="1:12" s="181" customFormat="1" ht="11.25" customHeight="1" x14ac:dyDescent="0.2">
      <c r="A847" s="176"/>
      <c r="B847" s="176"/>
      <c r="C847" s="176"/>
      <c r="D847" s="176"/>
      <c r="E847" s="176"/>
      <c r="F847" s="176"/>
      <c r="G847" s="176"/>
      <c r="L847" s="192"/>
    </row>
    <row r="848" spans="1:12" s="181" customFormat="1" ht="11.25" customHeight="1" x14ac:dyDescent="0.2">
      <c r="A848" s="176"/>
      <c r="B848" s="176"/>
      <c r="C848" s="176"/>
      <c r="D848" s="176"/>
      <c r="E848" s="176"/>
      <c r="F848" s="176"/>
      <c r="G848" s="176"/>
      <c r="L848" s="192"/>
    </row>
    <row r="849" spans="1:12" s="181" customFormat="1" ht="11.25" customHeight="1" x14ac:dyDescent="0.2">
      <c r="A849" s="176"/>
      <c r="B849" s="176"/>
      <c r="C849" s="176"/>
      <c r="D849" s="176"/>
      <c r="E849" s="176"/>
      <c r="F849" s="176"/>
      <c r="G849" s="176"/>
      <c r="L849" s="192"/>
    </row>
    <row r="850" spans="1:12" s="181" customFormat="1" ht="11.25" customHeight="1" x14ac:dyDescent="0.2">
      <c r="A850" s="176"/>
      <c r="B850" s="176"/>
      <c r="C850" s="176"/>
      <c r="D850" s="176"/>
      <c r="E850" s="176"/>
      <c r="F850" s="176"/>
      <c r="G850" s="176"/>
      <c r="L850" s="192"/>
    </row>
    <row r="851" spans="1:12" s="181" customFormat="1" ht="11.25" customHeight="1" x14ac:dyDescent="0.2">
      <c r="A851" s="176"/>
      <c r="B851" s="176"/>
      <c r="C851" s="176"/>
      <c r="D851" s="176"/>
      <c r="E851" s="176"/>
      <c r="F851" s="176"/>
      <c r="G851" s="176"/>
      <c r="L851" s="192"/>
    </row>
    <row r="852" spans="1:12" s="181" customFormat="1" ht="11.25" customHeight="1" x14ac:dyDescent="0.2">
      <c r="A852" s="176"/>
      <c r="B852" s="176"/>
      <c r="C852" s="176"/>
      <c r="D852" s="176"/>
      <c r="E852" s="176"/>
      <c r="F852" s="176"/>
      <c r="G852" s="176"/>
      <c r="L852" s="192"/>
    </row>
    <row r="853" spans="1:12" s="181" customFormat="1" ht="11.25" customHeight="1" x14ac:dyDescent="0.2">
      <c r="A853" s="176"/>
      <c r="B853" s="176"/>
      <c r="C853" s="176"/>
      <c r="D853" s="176"/>
      <c r="E853" s="176"/>
      <c r="F853" s="176"/>
      <c r="G853" s="176"/>
      <c r="L853" s="192"/>
    </row>
    <row r="854" spans="1:12" s="181" customFormat="1" ht="11.25" customHeight="1" x14ac:dyDescent="0.2">
      <c r="A854" s="176"/>
      <c r="B854" s="176"/>
      <c r="C854" s="176"/>
      <c r="D854" s="176"/>
      <c r="E854" s="176"/>
      <c r="F854" s="176"/>
      <c r="G854" s="176"/>
      <c r="L854" s="192"/>
    </row>
    <row r="855" spans="1:12" s="181" customFormat="1" ht="11.25" customHeight="1" x14ac:dyDescent="0.2">
      <c r="A855" s="176"/>
      <c r="B855" s="176"/>
      <c r="C855" s="176"/>
      <c r="D855" s="176"/>
      <c r="E855" s="176"/>
      <c r="F855" s="176"/>
      <c r="G855" s="176"/>
      <c r="L855" s="192"/>
    </row>
    <row r="856" spans="1:12" s="181" customFormat="1" ht="11.25" customHeight="1" x14ac:dyDescent="0.2">
      <c r="A856" s="176"/>
      <c r="B856" s="176"/>
      <c r="C856" s="176"/>
      <c r="D856" s="176"/>
      <c r="E856" s="176"/>
      <c r="F856" s="176"/>
      <c r="G856" s="176"/>
      <c r="L856" s="192"/>
    </row>
    <row r="857" spans="1:12" s="181" customFormat="1" ht="11.25" customHeight="1" x14ac:dyDescent="0.2">
      <c r="A857" s="176"/>
      <c r="B857" s="176"/>
      <c r="C857" s="176"/>
      <c r="D857" s="176"/>
      <c r="E857" s="176"/>
      <c r="F857" s="176"/>
      <c r="G857" s="176"/>
      <c r="L857" s="192"/>
    </row>
    <row r="858" spans="1:12" s="181" customFormat="1" ht="11.25" customHeight="1" x14ac:dyDescent="0.2">
      <c r="A858" s="176"/>
      <c r="B858" s="176"/>
      <c r="C858" s="176"/>
      <c r="D858" s="176"/>
      <c r="E858" s="176"/>
      <c r="F858" s="176"/>
      <c r="G858" s="176"/>
      <c r="L858" s="192"/>
    </row>
    <row r="859" spans="1:12" s="181" customFormat="1" ht="11.25" customHeight="1" x14ac:dyDescent="0.2">
      <c r="A859" s="176"/>
      <c r="B859" s="176"/>
      <c r="C859" s="176"/>
      <c r="D859" s="176"/>
      <c r="E859" s="176"/>
      <c r="F859" s="176"/>
      <c r="G859" s="176"/>
      <c r="L859" s="192"/>
    </row>
    <row r="860" spans="1:12" s="181" customFormat="1" ht="11.25" customHeight="1" x14ac:dyDescent="0.2">
      <c r="A860" s="176"/>
      <c r="B860" s="176"/>
      <c r="C860" s="176"/>
      <c r="D860" s="176"/>
      <c r="E860" s="176"/>
      <c r="F860" s="176"/>
      <c r="G860" s="176"/>
      <c r="L860" s="192"/>
    </row>
    <row r="861" spans="1:12" s="181" customFormat="1" ht="11.25" customHeight="1" x14ac:dyDescent="0.2">
      <c r="A861" s="176"/>
      <c r="B861" s="176"/>
      <c r="C861" s="176"/>
      <c r="D861" s="176"/>
      <c r="E861" s="176"/>
      <c r="F861" s="176"/>
      <c r="G861" s="176"/>
      <c r="L861" s="192"/>
    </row>
    <row r="862" spans="1:12" s="181" customFormat="1" ht="11.25" customHeight="1" x14ac:dyDescent="0.2">
      <c r="A862" s="176"/>
      <c r="B862" s="176"/>
      <c r="C862" s="176"/>
      <c r="D862" s="176"/>
      <c r="E862" s="176"/>
      <c r="F862" s="176"/>
      <c r="G862" s="176"/>
      <c r="L862" s="192"/>
    </row>
    <row r="863" spans="1:12" s="181" customFormat="1" ht="11.25" customHeight="1" x14ac:dyDescent="0.2">
      <c r="A863" s="176"/>
      <c r="B863" s="176"/>
      <c r="C863" s="176"/>
      <c r="D863" s="176"/>
      <c r="E863" s="176"/>
      <c r="F863" s="176"/>
      <c r="G863" s="176"/>
      <c r="L863" s="192"/>
    </row>
    <row r="864" spans="1:12" s="181" customFormat="1" ht="11.25" customHeight="1" x14ac:dyDescent="0.2">
      <c r="A864" s="176"/>
      <c r="B864" s="176"/>
      <c r="C864" s="176"/>
      <c r="D864" s="176"/>
      <c r="E864" s="176"/>
      <c r="F864" s="176"/>
      <c r="G864" s="176"/>
      <c r="L864" s="192"/>
    </row>
    <row r="865" spans="1:12" s="181" customFormat="1" ht="11.25" customHeight="1" x14ac:dyDescent="0.2">
      <c r="A865" s="176"/>
      <c r="B865" s="176"/>
      <c r="C865" s="176"/>
      <c r="D865" s="176"/>
      <c r="E865" s="176"/>
      <c r="F865" s="176"/>
      <c r="G865" s="176"/>
      <c r="L865" s="192"/>
    </row>
    <row r="866" spans="1:12" s="181" customFormat="1" ht="11.25" customHeight="1" x14ac:dyDescent="0.2">
      <c r="A866" s="176"/>
      <c r="B866" s="176"/>
      <c r="C866" s="176"/>
      <c r="D866" s="176"/>
      <c r="E866" s="176"/>
      <c r="F866" s="176"/>
      <c r="G866" s="176"/>
      <c r="L866" s="192"/>
    </row>
    <row r="867" spans="1:12" s="181" customFormat="1" ht="11.25" customHeight="1" x14ac:dyDescent="0.2">
      <c r="A867" s="176"/>
      <c r="B867" s="176"/>
      <c r="C867" s="176"/>
      <c r="D867" s="176"/>
      <c r="E867" s="176"/>
      <c r="F867" s="176"/>
      <c r="G867" s="176"/>
      <c r="L867" s="192"/>
    </row>
    <row r="868" spans="1:12" s="181" customFormat="1" ht="11.25" customHeight="1" x14ac:dyDescent="0.2">
      <c r="A868" s="176"/>
      <c r="B868" s="176"/>
      <c r="C868" s="176"/>
      <c r="D868" s="176"/>
      <c r="E868" s="176"/>
      <c r="F868" s="176"/>
      <c r="G868" s="176"/>
      <c r="L868" s="192"/>
    </row>
    <row r="869" spans="1:12" s="181" customFormat="1" ht="11.25" customHeight="1" x14ac:dyDescent="0.2">
      <c r="A869" s="176"/>
      <c r="B869" s="176"/>
      <c r="C869" s="176"/>
      <c r="D869" s="176"/>
      <c r="E869" s="176"/>
      <c r="F869" s="176"/>
      <c r="G869" s="176"/>
      <c r="L869" s="192"/>
    </row>
    <row r="870" spans="1:12" s="181" customFormat="1" ht="11.25" customHeight="1" x14ac:dyDescent="0.2">
      <c r="A870" s="176"/>
      <c r="B870" s="176"/>
      <c r="C870" s="176"/>
      <c r="D870" s="176"/>
      <c r="E870" s="176"/>
      <c r="F870" s="176"/>
      <c r="G870" s="176"/>
      <c r="L870" s="192"/>
    </row>
    <row r="871" spans="1:12" s="181" customFormat="1" ht="11.25" customHeight="1" x14ac:dyDescent="0.2">
      <c r="A871" s="176"/>
      <c r="B871" s="176"/>
      <c r="C871" s="176"/>
      <c r="D871" s="176"/>
      <c r="E871" s="176"/>
      <c r="F871" s="176"/>
      <c r="G871" s="176"/>
      <c r="L871" s="192"/>
    </row>
    <row r="872" spans="1:12" s="181" customFormat="1" ht="11.25" customHeight="1" x14ac:dyDescent="0.2">
      <c r="A872" s="176"/>
      <c r="B872" s="176"/>
      <c r="C872" s="176"/>
      <c r="D872" s="176"/>
      <c r="E872" s="176"/>
      <c r="F872" s="176"/>
      <c r="G872" s="176"/>
      <c r="L872" s="192"/>
    </row>
    <row r="873" spans="1:12" s="181" customFormat="1" ht="11.25" customHeight="1" x14ac:dyDescent="0.2">
      <c r="A873" s="176"/>
      <c r="B873" s="176"/>
      <c r="C873" s="176"/>
      <c r="D873" s="176"/>
      <c r="E873" s="176"/>
      <c r="F873" s="176"/>
      <c r="G873" s="176"/>
      <c r="L873" s="192"/>
    </row>
    <row r="874" spans="1:12" s="181" customFormat="1" ht="11.25" customHeight="1" x14ac:dyDescent="0.2">
      <c r="A874" s="176"/>
      <c r="B874" s="176"/>
      <c r="C874" s="176"/>
      <c r="D874" s="176"/>
      <c r="E874" s="176"/>
      <c r="F874" s="176"/>
      <c r="G874" s="176"/>
      <c r="L874" s="192"/>
    </row>
    <row r="875" spans="1:12" s="181" customFormat="1" ht="11.25" customHeight="1" x14ac:dyDescent="0.2">
      <c r="A875" s="176"/>
      <c r="B875" s="176"/>
      <c r="C875" s="176"/>
      <c r="D875" s="176"/>
      <c r="E875" s="176"/>
      <c r="F875" s="176"/>
      <c r="G875" s="176"/>
      <c r="L875" s="192"/>
    </row>
    <row r="876" spans="1:12" s="181" customFormat="1" ht="11.25" customHeight="1" x14ac:dyDescent="0.2">
      <c r="A876" s="176"/>
      <c r="B876" s="176"/>
      <c r="C876" s="176"/>
      <c r="D876" s="176"/>
      <c r="E876" s="176"/>
      <c r="F876" s="176"/>
      <c r="G876" s="176"/>
      <c r="L876" s="192"/>
    </row>
    <row r="877" spans="1:12" s="181" customFormat="1" ht="11.25" customHeight="1" x14ac:dyDescent="0.2">
      <c r="A877" s="176"/>
      <c r="B877" s="176"/>
      <c r="C877" s="176"/>
      <c r="D877" s="176"/>
      <c r="E877" s="176"/>
      <c r="F877" s="176"/>
      <c r="G877" s="176"/>
      <c r="L877" s="192"/>
    </row>
    <row r="878" spans="1:12" s="181" customFormat="1" ht="11.25" customHeight="1" x14ac:dyDescent="0.2">
      <c r="A878" s="176"/>
      <c r="B878" s="176"/>
      <c r="C878" s="176"/>
      <c r="D878" s="176"/>
      <c r="E878" s="176"/>
      <c r="F878" s="176"/>
      <c r="G878" s="176"/>
      <c r="L878" s="192"/>
    </row>
    <row r="879" spans="1:12" s="181" customFormat="1" ht="11.25" customHeight="1" x14ac:dyDescent="0.2">
      <c r="A879" s="176"/>
      <c r="B879" s="176"/>
      <c r="C879" s="176"/>
      <c r="D879" s="176"/>
      <c r="E879" s="176"/>
      <c r="F879" s="176"/>
      <c r="G879" s="176"/>
      <c r="L879" s="192"/>
    </row>
    <row r="880" spans="1:12" s="181" customFormat="1" ht="11.25" customHeight="1" x14ac:dyDescent="0.2">
      <c r="A880" s="176"/>
      <c r="B880" s="176"/>
      <c r="C880" s="176"/>
      <c r="D880" s="176"/>
      <c r="E880" s="176"/>
      <c r="F880" s="176"/>
      <c r="G880" s="176"/>
      <c r="L880" s="192"/>
    </row>
    <row r="881" spans="1:12" s="181" customFormat="1" ht="11.25" customHeight="1" x14ac:dyDescent="0.2">
      <c r="A881" s="176"/>
      <c r="B881" s="176"/>
      <c r="C881" s="176"/>
      <c r="D881" s="176"/>
      <c r="E881" s="176"/>
      <c r="F881" s="176"/>
      <c r="G881" s="176"/>
      <c r="L881" s="192"/>
    </row>
    <row r="882" spans="1:12" s="181" customFormat="1" ht="11.25" customHeight="1" x14ac:dyDescent="0.2">
      <c r="A882" s="176"/>
      <c r="B882" s="176"/>
      <c r="C882" s="176"/>
      <c r="D882" s="176"/>
      <c r="E882" s="176"/>
      <c r="F882" s="176"/>
      <c r="G882" s="176"/>
      <c r="L882" s="192"/>
    </row>
    <row r="883" spans="1:12" s="181" customFormat="1" ht="11.25" customHeight="1" x14ac:dyDescent="0.2">
      <c r="A883" s="176"/>
      <c r="B883" s="176"/>
      <c r="C883" s="176"/>
      <c r="D883" s="176"/>
      <c r="E883" s="176"/>
      <c r="F883" s="176"/>
      <c r="G883" s="176"/>
      <c r="L883" s="192"/>
    </row>
    <row r="884" spans="1:12" s="181" customFormat="1" ht="11.25" customHeight="1" x14ac:dyDescent="0.2">
      <c r="A884" s="176"/>
      <c r="B884" s="176"/>
      <c r="C884" s="176"/>
      <c r="D884" s="176"/>
      <c r="E884" s="176"/>
      <c r="F884" s="176"/>
      <c r="G884" s="176"/>
      <c r="L884" s="192"/>
    </row>
    <row r="885" spans="1:12" s="181" customFormat="1" ht="11.25" customHeight="1" x14ac:dyDescent="0.2">
      <c r="A885" s="176"/>
      <c r="B885" s="176"/>
      <c r="C885" s="176"/>
      <c r="D885" s="176"/>
      <c r="E885" s="176"/>
      <c r="F885" s="176"/>
      <c r="G885" s="176"/>
      <c r="L885" s="192"/>
    </row>
    <row r="886" spans="1:12" s="181" customFormat="1" ht="11.25" customHeight="1" x14ac:dyDescent="0.2">
      <c r="A886" s="176"/>
      <c r="B886" s="176"/>
      <c r="C886" s="176"/>
      <c r="D886" s="176"/>
      <c r="E886" s="176"/>
      <c r="F886" s="176"/>
      <c r="G886" s="176"/>
      <c r="L886" s="192"/>
    </row>
    <row r="887" spans="1:12" s="181" customFormat="1" ht="11.25" customHeight="1" x14ac:dyDescent="0.2">
      <c r="A887" s="176"/>
      <c r="B887" s="176"/>
      <c r="C887" s="176"/>
      <c r="D887" s="176"/>
      <c r="E887" s="176"/>
      <c r="F887" s="176"/>
      <c r="G887" s="176"/>
      <c r="L887" s="192"/>
    </row>
    <row r="888" spans="1:12" s="181" customFormat="1" ht="11.25" customHeight="1" x14ac:dyDescent="0.2">
      <c r="A888" s="176"/>
      <c r="B888" s="176"/>
      <c r="C888" s="176"/>
      <c r="D888" s="176"/>
      <c r="E888" s="176"/>
      <c r="F888" s="176"/>
      <c r="G888" s="176"/>
      <c r="L888" s="192"/>
    </row>
    <row r="889" spans="1:12" s="181" customFormat="1" ht="11.25" customHeight="1" x14ac:dyDescent="0.2">
      <c r="A889" s="176"/>
      <c r="B889" s="176"/>
      <c r="C889" s="176"/>
      <c r="D889" s="176"/>
      <c r="E889" s="176"/>
      <c r="F889" s="176"/>
      <c r="G889" s="176"/>
      <c r="L889" s="192"/>
    </row>
    <row r="890" spans="1:12" s="181" customFormat="1" ht="11.25" customHeight="1" x14ac:dyDescent="0.2">
      <c r="A890" s="176"/>
      <c r="B890" s="176"/>
      <c r="C890" s="176"/>
      <c r="D890" s="176"/>
      <c r="E890" s="176"/>
      <c r="F890" s="176"/>
      <c r="G890" s="176"/>
      <c r="L890" s="192"/>
    </row>
    <row r="891" spans="1:12" s="181" customFormat="1" ht="11.25" customHeight="1" x14ac:dyDescent="0.2">
      <c r="A891" s="176"/>
      <c r="B891" s="176"/>
      <c r="C891" s="176"/>
      <c r="D891" s="176"/>
      <c r="E891" s="176"/>
      <c r="F891" s="176"/>
      <c r="G891" s="176"/>
      <c r="L891" s="192"/>
    </row>
    <row r="892" spans="1:12" s="181" customFormat="1" ht="11.25" customHeight="1" x14ac:dyDescent="0.2">
      <c r="A892" s="176"/>
      <c r="B892" s="176"/>
      <c r="C892" s="176"/>
      <c r="D892" s="176"/>
      <c r="E892" s="176"/>
      <c r="F892" s="176"/>
      <c r="G892" s="176"/>
      <c r="L892" s="192"/>
    </row>
    <row r="893" spans="1:12" s="181" customFormat="1" ht="11.25" customHeight="1" x14ac:dyDescent="0.2">
      <c r="A893" s="176"/>
      <c r="B893" s="176"/>
      <c r="C893" s="176"/>
      <c r="D893" s="176"/>
      <c r="E893" s="176"/>
      <c r="F893" s="176"/>
      <c r="G893" s="176"/>
      <c r="L893" s="192"/>
    </row>
    <row r="894" spans="1:12" s="181" customFormat="1" ht="11.25" customHeight="1" x14ac:dyDescent="0.2">
      <c r="A894" s="176"/>
      <c r="B894" s="176"/>
      <c r="C894" s="176"/>
      <c r="D894" s="176"/>
      <c r="E894" s="176"/>
      <c r="F894" s="176"/>
      <c r="G894" s="176"/>
      <c r="L894" s="192"/>
    </row>
    <row r="895" spans="1:12" s="181" customFormat="1" ht="11.25" customHeight="1" x14ac:dyDescent="0.2">
      <c r="A895" s="176"/>
      <c r="B895" s="176"/>
      <c r="C895" s="176"/>
      <c r="D895" s="176"/>
      <c r="E895" s="176"/>
      <c r="F895" s="176"/>
      <c r="G895" s="176"/>
      <c r="L895" s="192"/>
    </row>
    <row r="896" spans="1:12" s="181" customFormat="1" ht="11.25" customHeight="1" x14ac:dyDescent="0.2">
      <c r="A896" s="176"/>
      <c r="B896" s="176"/>
      <c r="C896" s="176"/>
      <c r="D896" s="176"/>
      <c r="E896" s="176"/>
      <c r="F896" s="176"/>
      <c r="G896" s="176"/>
      <c r="L896" s="192"/>
    </row>
    <row r="897" spans="1:12" s="181" customFormat="1" ht="11.25" customHeight="1" x14ac:dyDescent="0.2">
      <c r="A897" s="176"/>
      <c r="B897" s="176"/>
      <c r="C897" s="176"/>
      <c r="D897" s="176"/>
      <c r="E897" s="176"/>
      <c r="F897" s="176"/>
      <c r="G897" s="176"/>
      <c r="L897" s="192"/>
    </row>
    <row r="898" spans="1:12" s="181" customFormat="1" ht="11.25" customHeight="1" x14ac:dyDescent="0.2">
      <c r="A898" s="176"/>
      <c r="B898" s="176"/>
      <c r="C898" s="176"/>
      <c r="D898" s="176"/>
      <c r="E898" s="176"/>
      <c r="F898" s="176"/>
      <c r="G898" s="176"/>
      <c r="L898" s="192"/>
    </row>
    <row r="899" spans="1:12" s="181" customFormat="1" ht="11.25" customHeight="1" x14ac:dyDescent="0.2">
      <c r="A899" s="176"/>
      <c r="B899" s="176"/>
      <c r="C899" s="176"/>
      <c r="D899" s="176"/>
      <c r="E899" s="176"/>
      <c r="F899" s="176"/>
      <c r="G899" s="176"/>
      <c r="L899" s="192"/>
    </row>
    <row r="900" spans="1:12" s="181" customFormat="1" ht="11.25" customHeight="1" x14ac:dyDescent="0.2">
      <c r="A900" s="176"/>
      <c r="B900" s="176"/>
      <c r="C900" s="176"/>
      <c r="D900" s="176"/>
      <c r="E900" s="176"/>
      <c r="F900" s="176"/>
      <c r="G900" s="176"/>
      <c r="L900" s="192"/>
    </row>
    <row r="901" spans="1:12" s="181" customFormat="1" ht="11.25" customHeight="1" x14ac:dyDescent="0.2">
      <c r="A901" s="176"/>
      <c r="B901" s="176"/>
      <c r="C901" s="176"/>
      <c r="D901" s="176"/>
      <c r="E901" s="176"/>
      <c r="F901" s="176"/>
      <c r="G901" s="176"/>
      <c r="L901" s="192"/>
    </row>
    <row r="902" spans="1:12" s="181" customFormat="1" ht="11.25" customHeight="1" x14ac:dyDescent="0.2">
      <c r="A902" s="176"/>
      <c r="B902" s="176"/>
      <c r="C902" s="176"/>
      <c r="D902" s="176"/>
      <c r="E902" s="176"/>
      <c r="F902" s="176"/>
      <c r="G902" s="176"/>
      <c r="L902" s="192"/>
    </row>
    <row r="903" spans="1:12" s="181" customFormat="1" ht="11.25" customHeight="1" x14ac:dyDescent="0.2">
      <c r="A903" s="176"/>
      <c r="B903" s="176"/>
      <c r="C903" s="176"/>
      <c r="D903" s="176"/>
      <c r="E903" s="176"/>
      <c r="F903" s="176"/>
      <c r="G903" s="176"/>
      <c r="L903" s="192"/>
    </row>
    <row r="904" spans="1:12" s="181" customFormat="1" ht="11.25" customHeight="1" x14ac:dyDescent="0.2">
      <c r="A904" s="176"/>
      <c r="B904" s="176"/>
      <c r="C904" s="176"/>
      <c r="D904" s="176"/>
      <c r="E904" s="176"/>
      <c r="F904" s="176"/>
      <c r="G904" s="176"/>
      <c r="L904" s="192"/>
    </row>
    <row r="905" spans="1:12" s="181" customFormat="1" ht="11.25" customHeight="1" x14ac:dyDescent="0.2">
      <c r="A905" s="176"/>
      <c r="B905" s="176"/>
      <c r="C905" s="176"/>
      <c r="D905" s="176"/>
      <c r="E905" s="176"/>
      <c r="F905" s="176"/>
      <c r="G905" s="176"/>
      <c r="L905" s="192"/>
    </row>
    <row r="906" spans="1:12" s="181" customFormat="1" ht="11.25" customHeight="1" x14ac:dyDescent="0.2">
      <c r="A906" s="176"/>
      <c r="B906" s="176"/>
      <c r="C906" s="176"/>
      <c r="D906" s="176"/>
      <c r="E906" s="176"/>
      <c r="F906" s="176"/>
      <c r="G906" s="176"/>
      <c r="L906" s="192"/>
    </row>
    <row r="907" spans="1:12" s="181" customFormat="1" ht="11.25" customHeight="1" x14ac:dyDescent="0.2">
      <c r="A907" s="176"/>
      <c r="B907" s="176"/>
      <c r="C907" s="176"/>
      <c r="D907" s="176"/>
      <c r="E907" s="176"/>
      <c r="F907" s="176"/>
      <c r="G907" s="176"/>
      <c r="L907" s="192"/>
    </row>
    <row r="908" spans="1:12" s="181" customFormat="1" ht="11.25" customHeight="1" x14ac:dyDescent="0.2">
      <c r="A908" s="176"/>
      <c r="B908" s="176"/>
      <c r="C908" s="176"/>
      <c r="D908" s="176"/>
      <c r="E908" s="176"/>
      <c r="F908" s="176"/>
      <c r="G908" s="176"/>
      <c r="L908" s="192"/>
    </row>
    <row r="909" spans="1:12" s="181" customFormat="1" ht="11.25" customHeight="1" x14ac:dyDescent="0.2">
      <c r="A909" s="176"/>
      <c r="B909" s="176"/>
      <c r="C909" s="176"/>
      <c r="D909" s="176"/>
      <c r="E909" s="176"/>
      <c r="F909" s="176"/>
      <c r="G909" s="176"/>
      <c r="L909" s="192"/>
    </row>
    <row r="910" spans="1:12" s="181" customFormat="1" ht="11.25" customHeight="1" x14ac:dyDescent="0.2">
      <c r="A910" s="176"/>
      <c r="B910" s="176"/>
      <c r="C910" s="176"/>
      <c r="D910" s="176"/>
      <c r="E910" s="176"/>
      <c r="F910" s="176"/>
      <c r="G910" s="176"/>
      <c r="L910" s="192"/>
    </row>
    <row r="911" spans="1:12" s="181" customFormat="1" ht="11.25" customHeight="1" x14ac:dyDescent="0.2">
      <c r="A911" s="176"/>
      <c r="B911" s="176"/>
      <c r="C911" s="176"/>
      <c r="D911" s="176"/>
      <c r="E911" s="176"/>
      <c r="F911" s="176"/>
      <c r="G911" s="176"/>
      <c r="L911" s="192"/>
    </row>
    <row r="912" spans="1:12" s="181" customFormat="1" ht="11.25" customHeight="1" x14ac:dyDescent="0.2">
      <c r="A912" s="176"/>
      <c r="B912" s="176"/>
      <c r="C912" s="176"/>
      <c r="D912" s="176"/>
      <c r="E912" s="176"/>
      <c r="F912" s="176"/>
      <c r="G912" s="176"/>
      <c r="L912" s="192"/>
    </row>
    <row r="913" spans="1:12" s="181" customFormat="1" ht="11.25" customHeight="1" x14ac:dyDescent="0.2">
      <c r="A913" s="176"/>
      <c r="B913" s="176"/>
      <c r="C913" s="176"/>
      <c r="D913" s="176"/>
      <c r="E913" s="176"/>
      <c r="F913" s="176"/>
      <c r="G913" s="176"/>
      <c r="L913" s="192"/>
    </row>
    <row r="914" spans="1:12" s="181" customFormat="1" ht="11.25" customHeight="1" x14ac:dyDescent="0.2">
      <c r="A914" s="176"/>
      <c r="B914" s="176"/>
      <c r="C914" s="176"/>
      <c r="D914" s="176"/>
      <c r="E914" s="176"/>
      <c r="F914" s="176"/>
      <c r="G914" s="176"/>
      <c r="L914" s="192"/>
    </row>
    <row r="915" spans="1:12" s="181" customFormat="1" ht="11.25" customHeight="1" x14ac:dyDescent="0.2">
      <c r="A915" s="176"/>
      <c r="B915" s="176"/>
      <c r="C915" s="176"/>
      <c r="D915" s="176"/>
      <c r="E915" s="176"/>
      <c r="F915" s="176"/>
      <c r="G915" s="176"/>
      <c r="L915" s="192"/>
    </row>
    <row r="916" spans="1:12" s="181" customFormat="1" ht="11.25" customHeight="1" x14ac:dyDescent="0.2">
      <c r="A916" s="176"/>
      <c r="B916" s="176"/>
      <c r="C916" s="176"/>
      <c r="D916" s="176"/>
      <c r="E916" s="176"/>
      <c r="F916" s="176"/>
      <c r="G916" s="176"/>
      <c r="L916" s="192"/>
    </row>
    <row r="917" spans="1:12" s="181" customFormat="1" ht="11.25" customHeight="1" x14ac:dyDescent="0.2">
      <c r="A917" s="176"/>
      <c r="B917" s="176"/>
      <c r="C917" s="176"/>
      <c r="D917" s="176"/>
      <c r="E917" s="176"/>
      <c r="F917" s="176"/>
      <c r="G917" s="176"/>
      <c r="L917" s="192"/>
    </row>
    <row r="918" spans="1:12" s="181" customFormat="1" ht="11.25" customHeight="1" x14ac:dyDescent="0.2">
      <c r="A918" s="176"/>
      <c r="B918" s="176"/>
      <c r="C918" s="176"/>
      <c r="D918" s="176"/>
      <c r="E918" s="176"/>
      <c r="F918" s="176"/>
      <c r="G918" s="176"/>
      <c r="L918" s="192"/>
    </row>
    <row r="919" spans="1:12" s="181" customFormat="1" ht="11.25" customHeight="1" x14ac:dyDescent="0.2">
      <c r="A919" s="176"/>
      <c r="B919" s="176"/>
      <c r="C919" s="176"/>
      <c r="D919" s="176"/>
      <c r="E919" s="176"/>
      <c r="F919" s="176"/>
      <c r="G919" s="176"/>
      <c r="L919" s="192"/>
    </row>
    <row r="920" spans="1:12" s="181" customFormat="1" ht="11.25" customHeight="1" x14ac:dyDescent="0.2">
      <c r="A920" s="176"/>
      <c r="B920" s="176"/>
      <c r="C920" s="176"/>
      <c r="D920" s="176"/>
      <c r="E920" s="176"/>
      <c r="F920" s="176"/>
      <c r="G920" s="176"/>
      <c r="L920" s="192"/>
    </row>
    <row r="921" spans="1:12" s="181" customFormat="1" ht="11.25" customHeight="1" x14ac:dyDescent="0.2">
      <c r="A921" s="176"/>
      <c r="B921" s="176"/>
      <c r="C921" s="176"/>
      <c r="D921" s="176"/>
      <c r="E921" s="176"/>
      <c r="F921" s="176"/>
      <c r="G921" s="176"/>
      <c r="L921" s="192"/>
    </row>
    <row r="922" spans="1:12" s="181" customFormat="1" ht="11.25" customHeight="1" x14ac:dyDescent="0.2">
      <c r="A922" s="176"/>
      <c r="B922" s="176"/>
      <c r="C922" s="176"/>
      <c r="D922" s="176"/>
      <c r="E922" s="176"/>
      <c r="F922" s="176"/>
      <c r="G922" s="176"/>
      <c r="L922" s="192"/>
    </row>
    <row r="923" spans="1:12" s="181" customFormat="1" ht="11.25" customHeight="1" x14ac:dyDescent="0.2">
      <c r="A923" s="176"/>
      <c r="B923" s="176"/>
      <c r="C923" s="176"/>
      <c r="D923" s="176"/>
      <c r="E923" s="176"/>
      <c r="F923" s="176"/>
      <c r="G923" s="176"/>
      <c r="L923" s="192"/>
    </row>
    <row r="924" spans="1:12" s="181" customFormat="1" ht="11.25" customHeight="1" x14ac:dyDescent="0.2">
      <c r="A924" s="176"/>
      <c r="B924" s="176"/>
      <c r="C924" s="176"/>
      <c r="D924" s="176"/>
      <c r="E924" s="176"/>
      <c r="F924" s="176"/>
      <c r="G924" s="176"/>
      <c r="L924" s="192"/>
    </row>
    <row r="925" spans="1:12" s="181" customFormat="1" ht="11.25" customHeight="1" x14ac:dyDescent="0.2">
      <c r="A925" s="176"/>
      <c r="B925" s="176"/>
      <c r="C925" s="176"/>
      <c r="D925" s="176"/>
      <c r="E925" s="176"/>
      <c r="F925" s="176"/>
      <c r="G925" s="176"/>
      <c r="L925" s="192"/>
    </row>
    <row r="926" spans="1:12" s="181" customFormat="1" ht="11.25" customHeight="1" x14ac:dyDescent="0.2">
      <c r="A926" s="176"/>
      <c r="B926" s="176"/>
      <c r="C926" s="176"/>
      <c r="D926" s="176"/>
      <c r="E926" s="176"/>
      <c r="F926" s="176"/>
      <c r="G926" s="176"/>
      <c r="L926" s="192"/>
    </row>
    <row r="927" spans="1:12" s="181" customFormat="1" ht="11.25" customHeight="1" x14ac:dyDescent="0.2">
      <c r="A927" s="176"/>
      <c r="B927" s="176"/>
      <c r="C927" s="176"/>
      <c r="D927" s="176"/>
      <c r="E927" s="176"/>
      <c r="F927" s="176"/>
      <c r="G927" s="176"/>
      <c r="L927" s="192"/>
    </row>
    <row r="928" spans="1:12" s="181" customFormat="1" ht="11.25" customHeight="1" x14ac:dyDescent="0.2">
      <c r="A928" s="176"/>
      <c r="B928" s="176"/>
      <c r="C928" s="176"/>
      <c r="D928" s="176"/>
      <c r="E928" s="176"/>
      <c r="F928" s="176"/>
      <c r="G928" s="176"/>
      <c r="L928" s="192"/>
    </row>
    <row r="929" spans="1:12" s="181" customFormat="1" ht="11.25" customHeight="1" x14ac:dyDescent="0.2">
      <c r="A929" s="176"/>
      <c r="B929" s="176"/>
      <c r="C929" s="176"/>
      <c r="D929" s="176"/>
      <c r="E929" s="176"/>
      <c r="F929" s="176"/>
      <c r="G929" s="176"/>
      <c r="L929" s="192"/>
    </row>
    <row r="930" spans="1:12" s="181" customFormat="1" ht="11.25" customHeight="1" x14ac:dyDescent="0.2">
      <c r="A930" s="176"/>
      <c r="B930" s="176"/>
      <c r="C930" s="176"/>
      <c r="D930" s="176"/>
      <c r="E930" s="176"/>
      <c r="F930" s="176"/>
      <c r="G930" s="176"/>
      <c r="L930" s="192"/>
    </row>
    <row r="931" spans="1:12" s="181" customFormat="1" ht="11.25" customHeight="1" x14ac:dyDescent="0.2">
      <c r="A931" s="176"/>
      <c r="B931" s="176"/>
      <c r="C931" s="176"/>
      <c r="D931" s="176"/>
      <c r="E931" s="176"/>
      <c r="F931" s="176"/>
      <c r="G931" s="176"/>
      <c r="L931" s="192"/>
    </row>
    <row r="932" spans="1:12" s="181" customFormat="1" ht="11.25" customHeight="1" x14ac:dyDescent="0.2">
      <c r="A932" s="176"/>
      <c r="B932" s="176"/>
      <c r="C932" s="176"/>
      <c r="D932" s="176"/>
      <c r="E932" s="176"/>
      <c r="F932" s="176"/>
      <c r="G932" s="176"/>
      <c r="L932" s="192"/>
    </row>
    <row r="933" spans="1:12" s="181" customFormat="1" ht="11.25" customHeight="1" x14ac:dyDescent="0.2">
      <c r="A933" s="176"/>
      <c r="B933" s="176"/>
      <c r="C933" s="176"/>
      <c r="D933" s="176"/>
      <c r="E933" s="176"/>
      <c r="F933" s="176"/>
      <c r="G933" s="176"/>
      <c r="L933" s="192"/>
    </row>
    <row r="934" spans="1:12" s="181" customFormat="1" ht="11.25" customHeight="1" x14ac:dyDescent="0.2">
      <c r="A934" s="176"/>
      <c r="B934" s="176"/>
      <c r="C934" s="176"/>
      <c r="D934" s="176"/>
      <c r="E934" s="176"/>
      <c r="F934" s="176"/>
      <c r="G934" s="176"/>
      <c r="L934" s="192"/>
    </row>
    <row r="935" spans="1:12" s="181" customFormat="1" ht="11.25" customHeight="1" x14ac:dyDescent="0.2">
      <c r="A935" s="176"/>
      <c r="B935" s="176"/>
      <c r="C935" s="176"/>
      <c r="D935" s="176"/>
      <c r="E935" s="176"/>
      <c r="F935" s="176"/>
      <c r="G935" s="176"/>
      <c r="L935" s="192"/>
    </row>
    <row r="936" spans="1:12" s="181" customFormat="1" ht="11.25" customHeight="1" x14ac:dyDescent="0.2">
      <c r="A936" s="176"/>
      <c r="B936" s="176"/>
      <c r="C936" s="176"/>
      <c r="D936" s="176"/>
      <c r="E936" s="176"/>
      <c r="F936" s="176"/>
      <c r="G936" s="176"/>
      <c r="L936" s="192"/>
    </row>
    <row r="937" spans="1:12" s="181" customFormat="1" ht="11.25" customHeight="1" x14ac:dyDescent="0.2">
      <c r="A937" s="176"/>
      <c r="B937" s="176"/>
      <c r="C937" s="176"/>
      <c r="D937" s="176"/>
      <c r="E937" s="176"/>
      <c r="F937" s="176"/>
      <c r="G937" s="176"/>
      <c r="L937" s="192"/>
    </row>
    <row r="938" spans="1:12" s="181" customFormat="1" ht="11.25" customHeight="1" x14ac:dyDescent="0.2">
      <c r="A938" s="176"/>
      <c r="B938" s="176"/>
      <c r="C938" s="176"/>
      <c r="D938" s="176"/>
      <c r="E938" s="176"/>
      <c r="F938" s="176"/>
      <c r="G938" s="176"/>
      <c r="L938" s="192"/>
    </row>
    <row r="939" spans="1:12" s="181" customFormat="1" ht="11.25" customHeight="1" x14ac:dyDescent="0.2">
      <c r="A939" s="176"/>
      <c r="B939" s="176"/>
      <c r="C939" s="176"/>
      <c r="D939" s="176"/>
      <c r="E939" s="176"/>
      <c r="F939" s="176"/>
      <c r="G939" s="176"/>
      <c r="L939" s="192"/>
    </row>
    <row r="940" spans="1:12" s="181" customFormat="1" ht="11.25" customHeight="1" x14ac:dyDescent="0.2">
      <c r="A940" s="176"/>
      <c r="B940" s="176"/>
      <c r="C940" s="176"/>
      <c r="D940" s="176"/>
      <c r="E940" s="176"/>
      <c r="F940" s="176"/>
      <c r="G940" s="176"/>
      <c r="L940" s="192"/>
    </row>
    <row r="941" spans="1:12" s="181" customFormat="1" ht="11.25" customHeight="1" x14ac:dyDescent="0.2">
      <c r="A941" s="176"/>
      <c r="B941" s="176"/>
      <c r="C941" s="176"/>
      <c r="D941" s="176"/>
      <c r="E941" s="176"/>
      <c r="F941" s="176"/>
      <c r="G941" s="176"/>
      <c r="L941" s="192"/>
    </row>
    <row r="942" spans="1:12" s="181" customFormat="1" ht="11.25" customHeight="1" x14ac:dyDescent="0.2">
      <c r="A942" s="176"/>
      <c r="B942" s="176"/>
      <c r="C942" s="176"/>
      <c r="D942" s="176"/>
      <c r="E942" s="176"/>
      <c r="F942" s="176"/>
      <c r="G942" s="176"/>
      <c r="L942" s="192"/>
    </row>
    <row r="943" spans="1:12" s="181" customFormat="1" ht="11.25" customHeight="1" x14ac:dyDescent="0.2">
      <c r="A943" s="176"/>
      <c r="B943" s="176"/>
      <c r="C943" s="176"/>
      <c r="D943" s="176"/>
      <c r="E943" s="176"/>
      <c r="F943" s="176"/>
      <c r="G943" s="176"/>
      <c r="L943" s="192"/>
    </row>
    <row r="944" spans="1:12" s="181" customFormat="1" ht="11.25" customHeight="1" x14ac:dyDescent="0.2">
      <c r="A944" s="176"/>
      <c r="B944" s="176"/>
      <c r="C944" s="176"/>
      <c r="D944" s="176"/>
      <c r="E944" s="176"/>
      <c r="F944" s="176"/>
      <c r="G944" s="176"/>
      <c r="L944" s="192"/>
    </row>
    <row r="945" spans="1:12" s="181" customFormat="1" ht="11.25" customHeight="1" x14ac:dyDescent="0.2">
      <c r="A945" s="176"/>
      <c r="B945" s="176"/>
      <c r="C945" s="176"/>
      <c r="D945" s="176"/>
      <c r="E945" s="176"/>
      <c r="F945" s="176"/>
      <c r="G945" s="176"/>
      <c r="L945" s="192"/>
    </row>
    <row r="946" spans="1:12" s="181" customFormat="1" ht="11.25" customHeight="1" x14ac:dyDescent="0.2">
      <c r="A946" s="176"/>
      <c r="B946" s="176"/>
      <c r="C946" s="176"/>
      <c r="D946" s="176"/>
      <c r="E946" s="176"/>
      <c r="F946" s="176"/>
      <c r="G946" s="176"/>
      <c r="L946" s="192"/>
    </row>
    <row r="947" spans="1:12" s="181" customFormat="1" ht="11.25" customHeight="1" x14ac:dyDescent="0.2">
      <c r="A947" s="176"/>
      <c r="B947" s="176"/>
      <c r="C947" s="176"/>
      <c r="D947" s="176"/>
      <c r="E947" s="176"/>
      <c r="F947" s="176"/>
      <c r="G947" s="176"/>
      <c r="L947" s="192"/>
    </row>
    <row r="948" spans="1:12" s="181" customFormat="1" ht="11.25" customHeight="1" x14ac:dyDescent="0.2">
      <c r="A948" s="176"/>
      <c r="B948" s="176"/>
      <c r="C948" s="176"/>
      <c r="D948" s="176"/>
      <c r="E948" s="176"/>
      <c r="F948" s="176"/>
      <c r="G948" s="176"/>
      <c r="L948" s="192"/>
    </row>
    <row r="949" spans="1:12" s="181" customFormat="1" ht="11.25" customHeight="1" x14ac:dyDescent="0.2">
      <c r="A949" s="176"/>
      <c r="B949" s="176"/>
      <c r="C949" s="176"/>
      <c r="D949" s="176"/>
      <c r="E949" s="176"/>
      <c r="F949" s="176"/>
      <c r="G949" s="176"/>
      <c r="L949" s="192"/>
    </row>
    <row r="950" spans="1:12" s="181" customFormat="1" ht="11.25" customHeight="1" x14ac:dyDescent="0.2">
      <c r="A950" s="176"/>
      <c r="B950" s="176"/>
      <c r="C950" s="176"/>
      <c r="D950" s="176"/>
      <c r="E950" s="176"/>
      <c r="F950" s="176"/>
      <c r="G950" s="176"/>
      <c r="L950" s="192"/>
    </row>
    <row r="951" spans="1:12" s="181" customFormat="1" ht="11.25" customHeight="1" x14ac:dyDescent="0.2">
      <c r="A951" s="176"/>
      <c r="B951" s="176"/>
      <c r="C951" s="176"/>
      <c r="D951" s="176"/>
      <c r="E951" s="176"/>
      <c r="F951" s="176"/>
      <c r="G951" s="176"/>
      <c r="L951" s="192"/>
    </row>
    <row r="952" spans="1:12" s="181" customFormat="1" ht="11.25" customHeight="1" x14ac:dyDescent="0.2">
      <c r="A952" s="176"/>
      <c r="B952" s="176"/>
      <c r="C952" s="176"/>
      <c r="D952" s="176"/>
      <c r="E952" s="176"/>
      <c r="F952" s="176"/>
      <c r="G952" s="176"/>
      <c r="L952" s="192"/>
    </row>
    <row r="953" spans="1:12" s="181" customFormat="1" ht="11.25" customHeight="1" x14ac:dyDescent="0.2">
      <c r="A953" s="176"/>
      <c r="B953" s="176"/>
      <c r="C953" s="176"/>
      <c r="D953" s="176"/>
      <c r="E953" s="176"/>
      <c r="F953" s="176"/>
      <c r="G953" s="176"/>
      <c r="L953" s="192"/>
    </row>
    <row r="954" spans="1:12" s="181" customFormat="1" ht="11.25" customHeight="1" x14ac:dyDescent="0.2">
      <c r="A954" s="176"/>
      <c r="B954" s="176"/>
      <c r="C954" s="176"/>
      <c r="D954" s="176"/>
      <c r="E954" s="176"/>
      <c r="F954" s="176"/>
      <c r="G954" s="176"/>
      <c r="L954" s="192"/>
    </row>
    <row r="955" spans="1:12" s="181" customFormat="1" ht="11.25" customHeight="1" x14ac:dyDescent="0.2">
      <c r="A955" s="176"/>
      <c r="B955" s="176"/>
      <c r="C955" s="176"/>
      <c r="D955" s="176"/>
      <c r="E955" s="176"/>
      <c r="F955" s="176"/>
      <c r="G955" s="176"/>
      <c r="L955" s="192"/>
    </row>
    <row r="956" spans="1:12" s="181" customFormat="1" ht="11.25" customHeight="1" x14ac:dyDescent="0.2">
      <c r="A956" s="176"/>
      <c r="B956" s="176"/>
      <c r="C956" s="176"/>
      <c r="D956" s="176"/>
      <c r="E956" s="176"/>
      <c r="F956" s="176"/>
      <c r="G956" s="176"/>
      <c r="L956" s="192"/>
    </row>
    <row r="957" spans="1:12" s="181" customFormat="1" ht="11.25" customHeight="1" x14ac:dyDescent="0.2">
      <c r="A957" s="176"/>
      <c r="B957" s="176"/>
      <c r="C957" s="176"/>
      <c r="D957" s="176"/>
      <c r="E957" s="176"/>
      <c r="F957" s="176"/>
      <c r="G957" s="176"/>
      <c r="L957" s="192"/>
    </row>
    <row r="958" spans="1:12" s="181" customFormat="1" ht="11.25" customHeight="1" x14ac:dyDescent="0.2">
      <c r="A958" s="176"/>
      <c r="B958" s="176"/>
      <c r="C958" s="176"/>
      <c r="D958" s="176"/>
      <c r="E958" s="176"/>
      <c r="F958" s="176"/>
      <c r="G958" s="176"/>
      <c r="L958" s="192"/>
    </row>
    <row r="959" spans="1:12" s="181" customFormat="1" ht="11.25" customHeight="1" x14ac:dyDescent="0.2">
      <c r="A959" s="176"/>
      <c r="B959" s="176"/>
      <c r="C959" s="176"/>
      <c r="D959" s="176"/>
      <c r="E959" s="176"/>
      <c r="F959" s="176"/>
      <c r="G959" s="176"/>
      <c r="L959" s="192"/>
    </row>
    <row r="960" spans="1:12" s="181" customFormat="1" ht="11.25" customHeight="1" x14ac:dyDescent="0.2">
      <c r="A960" s="176"/>
      <c r="B960" s="176"/>
      <c r="C960" s="176"/>
      <c r="D960" s="176"/>
      <c r="E960" s="176"/>
      <c r="F960" s="176"/>
      <c r="G960" s="176"/>
      <c r="L960" s="192"/>
    </row>
    <row r="961" spans="1:12" s="181" customFormat="1" ht="11.25" customHeight="1" x14ac:dyDescent="0.2">
      <c r="A961" s="176"/>
      <c r="B961" s="176"/>
      <c r="C961" s="176"/>
      <c r="D961" s="176"/>
      <c r="E961" s="176"/>
      <c r="F961" s="176"/>
      <c r="G961" s="176"/>
      <c r="L961" s="192"/>
    </row>
    <row r="962" spans="1:12" s="181" customFormat="1" ht="11.25" customHeight="1" x14ac:dyDescent="0.2">
      <c r="A962" s="176"/>
      <c r="B962" s="176"/>
      <c r="C962" s="176"/>
      <c r="D962" s="176"/>
      <c r="E962" s="176"/>
      <c r="F962" s="176"/>
      <c r="G962" s="176"/>
      <c r="L962" s="192"/>
    </row>
    <row r="963" spans="1:12" s="181" customFormat="1" ht="11.25" customHeight="1" x14ac:dyDescent="0.2">
      <c r="A963" s="176"/>
      <c r="B963" s="176"/>
      <c r="C963" s="176"/>
      <c r="D963" s="176"/>
      <c r="E963" s="176"/>
      <c r="F963" s="176"/>
      <c r="G963" s="176"/>
      <c r="L963" s="192"/>
    </row>
    <row r="964" spans="1:12" s="181" customFormat="1" ht="11.25" customHeight="1" x14ac:dyDescent="0.2">
      <c r="A964" s="176"/>
      <c r="B964" s="176"/>
      <c r="C964" s="176"/>
      <c r="D964" s="176"/>
      <c r="E964" s="176"/>
      <c r="F964" s="176"/>
      <c r="G964" s="176"/>
      <c r="L964" s="192"/>
    </row>
    <row r="965" spans="1:12" s="181" customFormat="1" ht="11.25" customHeight="1" x14ac:dyDescent="0.2">
      <c r="A965" s="176"/>
      <c r="B965" s="176"/>
      <c r="C965" s="176"/>
      <c r="D965" s="176"/>
      <c r="E965" s="176"/>
      <c r="F965" s="176"/>
      <c r="G965" s="176"/>
      <c r="L965" s="192"/>
    </row>
    <row r="966" spans="1:12" s="181" customFormat="1" ht="11.25" customHeight="1" x14ac:dyDescent="0.2">
      <c r="A966" s="176"/>
      <c r="B966" s="176"/>
      <c r="C966" s="176"/>
      <c r="D966" s="176"/>
      <c r="E966" s="176"/>
      <c r="F966" s="176"/>
      <c r="G966" s="176"/>
      <c r="L966" s="192"/>
    </row>
    <row r="967" spans="1:12" s="181" customFormat="1" ht="11.25" customHeight="1" x14ac:dyDescent="0.2">
      <c r="A967" s="176"/>
      <c r="B967" s="176"/>
      <c r="C967" s="176"/>
      <c r="D967" s="176"/>
      <c r="E967" s="176"/>
      <c r="F967" s="176"/>
      <c r="G967" s="176"/>
      <c r="L967" s="192"/>
    </row>
    <row r="968" spans="1:12" s="181" customFormat="1" ht="11.25" customHeight="1" x14ac:dyDescent="0.2">
      <c r="A968" s="176"/>
      <c r="B968" s="176"/>
      <c r="C968" s="176"/>
      <c r="D968" s="176"/>
      <c r="E968" s="176"/>
      <c r="F968" s="176"/>
      <c r="G968" s="176"/>
      <c r="L968" s="192"/>
    </row>
    <row r="969" spans="1:12" s="181" customFormat="1" ht="11.25" customHeight="1" x14ac:dyDescent="0.2">
      <c r="A969" s="176"/>
      <c r="B969" s="176"/>
      <c r="C969" s="176"/>
      <c r="D969" s="176"/>
      <c r="E969" s="176"/>
      <c r="F969" s="176"/>
      <c r="G969" s="176"/>
      <c r="L969" s="192"/>
    </row>
    <row r="970" spans="1:12" s="181" customFormat="1" ht="11.25" customHeight="1" x14ac:dyDescent="0.2">
      <c r="A970" s="176"/>
      <c r="B970" s="176"/>
      <c r="C970" s="176"/>
      <c r="D970" s="176"/>
      <c r="E970" s="176"/>
      <c r="F970" s="176"/>
      <c r="G970" s="176"/>
      <c r="L970" s="192"/>
    </row>
    <row r="971" spans="1:12" s="181" customFormat="1" ht="11.25" customHeight="1" x14ac:dyDescent="0.2">
      <c r="A971" s="176"/>
      <c r="B971" s="176"/>
      <c r="C971" s="176"/>
      <c r="D971" s="176"/>
      <c r="E971" s="176"/>
      <c r="F971" s="176"/>
      <c r="G971" s="176"/>
      <c r="L971" s="192"/>
    </row>
    <row r="972" spans="1:12" s="181" customFormat="1" ht="11.25" customHeight="1" x14ac:dyDescent="0.2">
      <c r="A972" s="176"/>
      <c r="B972" s="176"/>
      <c r="C972" s="176"/>
      <c r="D972" s="176"/>
      <c r="E972" s="176"/>
      <c r="F972" s="176"/>
      <c r="G972" s="176"/>
      <c r="L972" s="192"/>
    </row>
    <row r="973" spans="1:12" s="181" customFormat="1" ht="11.25" customHeight="1" x14ac:dyDescent="0.2">
      <c r="A973" s="176"/>
      <c r="B973" s="176"/>
      <c r="C973" s="176"/>
      <c r="D973" s="176"/>
      <c r="E973" s="176"/>
      <c r="F973" s="176"/>
      <c r="G973" s="176"/>
      <c r="L973" s="192"/>
    </row>
    <row r="974" spans="1:12" s="181" customFormat="1" ht="11.25" customHeight="1" x14ac:dyDescent="0.2">
      <c r="A974" s="176"/>
      <c r="B974" s="176"/>
      <c r="C974" s="176"/>
      <c r="D974" s="176"/>
      <c r="E974" s="176"/>
      <c r="F974" s="176"/>
      <c r="G974" s="176"/>
      <c r="L974" s="192"/>
    </row>
    <row r="975" spans="1:12" s="181" customFormat="1" ht="11.25" customHeight="1" x14ac:dyDescent="0.2">
      <c r="A975" s="176"/>
      <c r="B975" s="176"/>
      <c r="C975" s="176"/>
      <c r="D975" s="176"/>
      <c r="E975" s="176"/>
      <c r="F975" s="176"/>
      <c r="G975" s="176"/>
      <c r="L975" s="192"/>
    </row>
    <row r="976" spans="1:12" s="181" customFormat="1" ht="11.25" customHeight="1" x14ac:dyDescent="0.2">
      <c r="A976" s="176"/>
      <c r="B976" s="176"/>
      <c r="C976" s="176"/>
      <c r="D976" s="176"/>
      <c r="E976" s="176"/>
      <c r="F976" s="176"/>
      <c r="G976" s="176"/>
      <c r="L976" s="192"/>
    </row>
    <row r="977" spans="1:12" s="181" customFormat="1" ht="11.25" customHeight="1" x14ac:dyDescent="0.2">
      <c r="A977" s="176"/>
      <c r="B977" s="176"/>
      <c r="C977" s="176"/>
      <c r="D977" s="176"/>
      <c r="E977" s="176"/>
      <c r="F977" s="176"/>
      <c r="G977" s="176"/>
      <c r="L977" s="192"/>
    </row>
    <row r="978" spans="1:12" s="181" customFormat="1" ht="11.25" customHeight="1" x14ac:dyDescent="0.2">
      <c r="A978" s="176"/>
      <c r="B978" s="176"/>
      <c r="C978" s="176"/>
      <c r="D978" s="176"/>
      <c r="E978" s="176"/>
      <c r="F978" s="176"/>
      <c r="G978" s="176"/>
      <c r="L978" s="192"/>
    </row>
    <row r="979" spans="1:12" s="181" customFormat="1" ht="11.25" customHeight="1" x14ac:dyDescent="0.2">
      <c r="A979" s="176"/>
      <c r="B979" s="176"/>
      <c r="C979" s="176"/>
      <c r="D979" s="176"/>
      <c r="E979" s="176"/>
      <c r="F979" s="176"/>
      <c r="G979" s="176"/>
      <c r="L979" s="192"/>
    </row>
    <row r="980" spans="1:12" s="181" customFormat="1" ht="11.25" customHeight="1" x14ac:dyDescent="0.2">
      <c r="A980" s="176"/>
      <c r="B980" s="176"/>
      <c r="C980" s="176"/>
      <c r="D980" s="176"/>
      <c r="E980" s="176"/>
      <c r="F980" s="176"/>
      <c r="G980" s="176"/>
      <c r="L980" s="192"/>
    </row>
    <row r="981" spans="1:12" s="181" customFormat="1" ht="11.25" customHeight="1" x14ac:dyDescent="0.2">
      <c r="A981" s="176"/>
      <c r="B981" s="176"/>
      <c r="C981" s="176"/>
      <c r="D981" s="176"/>
      <c r="E981" s="176"/>
      <c r="F981" s="176"/>
      <c r="G981" s="176"/>
      <c r="L981" s="192"/>
    </row>
    <row r="982" spans="1:12" s="181" customFormat="1" ht="11.25" customHeight="1" x14ac:dyDescent="0.2">
      <c r="A982" s="176"/>
      <c r="B982" s="176"/>
      <c r="C982" s="176"/>
      <c r="D982" s="176"/>
      <c r="E982" s="176"/>
      <c r="F982" s="176"/>
      <c r="G982" s="176"/>
      <c r="L982" s="192"/>
    </row>
    <row r="983" spans="1:12" s="181" customFormat="1" ht="11.25" customHeight="1" x14ac:dyDescent="0.2">
      <c r="A983" s="176"/>
      <c r="B983" s="176"/>
      <c r="C983" s="176"/>
      <c r="D983" s="176"/>
      <c r="E983" s="176"/>
      <c r="F983" s="176"/>
      <c r="G983" s="176"/>
      <c r="L983" s="192"/>
    </row>
    <row r="984" spans="1:12" s="181" customFormat="1" ht="11.25" customHeight="1" x14ac:dyDescent="0.2">
      <c r="A984" s="176"/>
      <c r="B984" s="176"/>
      <c r="C984" s="176"/>
      <c r="D984" s="176"/>
      <c r="E984" s="176"/>
      <c r="F984" s="176"/>
      <c r="G984" s="176"/>
      <c r="L984" s="192"/>
    </row>
    <row r="985" spans="1:12" s="181" customFormat="1" ht="11.25" customHeight="1" x14ac:dyDescent="0.2">
      <c r="A985" s="176"/>
      <c r="B985" s="176"/>
      <c r="C985" s="176"/>
      <c r="D985" s="176"/>
      <c r="E985" s="176"/>
      <c r="F985" s="176"/>
      <c r="G985" s="176"/>
      <c r="L985" s="192"/>
    </row>
    <row r="986" spans="1:12" s="181" customFormat="1" ht="11.25" customHeight="1" x14ac:dyDescent="0.2">
      <c r="A986" s="176"/>
      <c r="B986" s="176"/>
      <c r="C986" s="176"/>
      <c r="D986" s="176"/>
      <c r="E986" s="176"/>
      <c r="F986" s="176"/>
      <c r="G986" s="176"/>
      <c r="L986" s="192"/>
    </row>
    <row r="987" spans="1:12" s="181" customFormat="1" ht="11.25" customHeight="1" x14ac:dyDescent="0.2">
      <c r="A987" s="176"/>
      <c r="B987" s="176"/>
      <c r="C987" s="176"/>
      <c r="D987" s="176"/>
      <c r="E987" s="176"/>
      <c r="F987" s="176"/>
      <c r="G987" s="176"/>
      <c r="L987" s="192"/>
    </row>
    <row r="988" spans="1:12" s="181" customFormat="1" ht="11.25" customHeight="1" x14ac:dyDescent="0.2">
      <c r="A988" s="176"/>
      <c r="B988" s="176"/>
      <c r="C988" s="176"/>
      <c r="D988" s="176"/>
      <c r="E988" s="176"/>
      <c r="F988" s="176"/>
      <c r="G988" s="176"/>
      <c r="L988" s="192"/>
    </row>
    <row r="989" spans="1:12" s="181" customFormat="1" ht="11.25" customHeight="1" x14ac:dyDescent="0.2">
      <c r="A989" s="176"/>
      <c r="B989" s="176"/>
      <c r="C989" s="176"/>
      <c r="D989" s="176"/>
      <c r="E989" s="176"/>
      <c r="F989" s="176"/>
      <c r="G989" s="176"/>
      <c r="L989" s="192"/>
    </row>
    <row r="990" spans="1:12" s="181" customFormat="1" ht="11.25" customHeight="1" x14ac:dyDescent="0.2">
      <c r="A990" s="176"/>
      <c r="B990" s="176"/>
      <c r="C990" s="176"/>
      <c r="D990" s="176"/>
      <c r="E990" s="176"/>
      <c r="F990" s="176"/>
      <c r="G990" s="176"/>
      <c r="L990" s="192"/>
    </row>
    <row r="991" spans="1:12" s="181" customFormat="1" ht="11.25" customHeight="1" x14ac:dyDescent="0.2">
      <c r="A991" s="176"/>
      <c r="B991" s="176"/>
      <c r="C991" s="176"/>
      <c r="D991" s="176"/>
      <c r="E991" s="176"/>
      <c r="F991" s="176"/>
      <c r="G991" s="176"/>
      <c r="L991" s="192"/>
    </row>
    <row r="992" spans="1:12" s="181" customFormat="1" ht="11.25" customHeight="1" x14ac:dyDescent="0.2">
      <c r="A992" s="176"/>
      <c r="B992" s="176"/>
      <c r="C992" s="176"/>
      <c r="D992" s="176"/>
      <c r="E992" s="176"/>
      <c r="F992" s="176"/>
      <c r="G992" s="176"/>
      <c r="L992" s="192"/>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1. Overview and Interactive Map</vt:lpstr>
      <vt:lpstr>2. Collected Data</vt:lpstr>
      <vt:lpstr>3. Calculated Stats</vt:lpstr>
      <vt:lpstr>4. Cross-Season Statistics</vt:lpstr>
      <vt:lpstr>4. Average Values - Two-Year</vt:lpstr>
      <vt:lpstr>5. Changes in Value - Two-Year</vt:lpstr>
      <vt:lpstr>6. Reference - Winter Weather</vt:lpstr>
      <vt:lpstr>7. User-Generated Map</vt:lpstr>
      <vt:lpstr>Source (out)</vt:lpstr>
      <vt:lpstr>Source (in)</vt:lpstr>
      <vt:lpstr>'1. Overview and Interactive Map'!Print_Area</vt:lpstr>
      <vt:lpstr>'7. User-Generated Map'!Print_Area</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bghirt</cp:lastModifiedBy>
  <cp:lastPrinted>2016-12-21T21:54:07Z</cp:lastPrinted>
  <dcterms:created xsi:type="dcterms:W3CDTF">2012-02-16T16:35:22Z</dcterms:created>
  <dcterms:modified xsi:type="dcterms:W3CDTF">2016-12-21T21:54:53Z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