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drawings/drawing3.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harts/chart4.xml" ContentType="application/vnd.openxmlformats-officedocument.drawingml.chart+xml"/>
  <Override PartName="/xl/drawings/drawing5.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codeName="{DD97A8EA-9A9A-E61F-A557-7D5A7D7259CE}"/>
  <workbookPr codeName="ThisWorkbook"/>
  <mc:AlternateContent xmlns:mc="http://schemas.openxmlformats.org/markup-compatibility/2006">
    <mc:Choice Requires="x15">
      <x15ac:absPath xmlns:x15ac="http://schemas.microsoft.com/office/spreadsheetml/2010/11/ac" url="C:\Users\gwaid\OneDrive\Desktop\Clear Roads\Projects\In-Progress\23-02 Economic Value\Deliverables\"/>
    </mc:Choice>
  </mc:AlternateContent>
  <xr:revisionPtr revIDLastSave="0" documentId="8_{3FC9504B-F2FC-4637-80B5-1D41E6242F5D}" xr6:coauthVersionLast="47" xr6:coauthVersionMax="47" xr10:uidLastSave="{00000000-0000-0000-0000-000000000000}"/>
  <bookViews>
    <workbookView xWindow="28680" yWindow="-120" windowWidth="29040" windowHeight="15720" tabRatio="983" xr2:uid="{75C74379-224E-4DB9-BC1F-99CE122A69EC}"/>
  </bookViews>
  <sheets>
    <sheet name="Instructions" sheetId="26" r:id="rId1"/>
    <sheet name="Data Entry Form" sheetId="3" r:id="rId2"/>
    <sheet name="Summary Page" sheetId="28" r:id="rId3"/>
    <sheet name="Direct Cost Analysis" sheetId="27" r:id="rId4"/>
    <sheet name="State Data" sheetId="29" state="hidden" r:id="rId5"/>
    <sheet name="Dropdown" sheetId="4" r:id="rId6"/>
    <sheet name="Results" sheetId="24" r:id="rId7"/>
    <sheet name="Weather Percents" sheetId="33" r:id="rId8"/>
    <sheet name="Weather" sheetId="5" r:id="rId9"/>
    <sheet name="Weather Estimate" sheetId="31" r:id="rId10"/>
    <sheet name="Network And Operation Data" sheetId="7" r:id="rId11"/>
    <sheet name="Capital Equipment" sheetId="8" r:id="rId12"/>
    <sheet name="Discount Rate" sheetId="9" r:id="rId13"/>
    <sheet name="Software and Data Subscriptions" sheetId="10" r:id="rId14"/>
    <sheet name="Direct Cost Estimate" sheetId="30" r:id="rId15"/>
    <sheet name="Labor" sheetId="11" r:id="rId16"/>
    <sheet name="Labor Private" sheetId="12" r:id="rId17"/>
    <sheet name="Fuel" sheetId="13" r:id="rId18"/>
    <sheet name="Deicing Material" sheetId="14" r:id="rId19"/>
    <sheet name="Training" sheetId="15" r:id="rId20"/>
    <sheet name="I&amp;E Maintenance" sheetId="16" r:id="rId21"/>
    <sheet name="Storage" sheetId="17" r:id="rId22"/>
    <sheet name="Environment" sheetId="23" r:id="rId23"/>
    <sheet name="Other" sheetId="18" r:id="rId24"/>
    <sheet name="Number of Crash Severity" sheetId="19" r:id="rId25"/>
    <sheet name="Exposed to Ice or Wet" sheetId="20" r:id="rId26"/>
    <sheet name="Vehicle Delay Costs" sheetId="21" r:id="rId27"/>
    <sheet name="Default Values" sheetId="2" r:id="rId28"/>
  </sheets>
  <definedNames>
    <definedName name="Deicing_Material">Dropdown!$N$2:$N$4</definedName>
    <definedName name="Event_Type">Dropdown!$A$2:$A$5</definedName>
    <definedName name="Infrastructure_Maintenance_Type">Dropdown!$J$2:$J$3</definedName>
    <definedName name="Other">Dropdown!$L$2:$L$3</definedName>
    <definedName name="Scenario_Code">Dropdown!$M$2:$M$2</definedName>
    <definedName name="ScenarioCode">Dropdown!#REF!</definedName>
    <definedName name="Snowfall_Measurement">Dropdown!$B$2:$B$5</definedName>
    <definedName name="State">Dropdown!$O$2:$O$52</definedName>
    <definedName name="Storage_Type">Dropdown!$K$2:$K$3</definedName>
    <definedName name="Type_of_Deicing_Material">Dropdown!$H$2:$H$14</definedName>
    <definedName name="Type_of_Equipment">Dropdown!$C$2:$C$17</definedName>
    <definedName name="Type_of_Fuel">Dropdown!$G$2:$G$4</definedName>
    <definedName name="Type_of_Labor">Dropdown!$E$2:$E$6</definedName>
    <definedName name="Type_of_Labor_Private">Dropdown!$F$2:$F$5</definedName>
    <definedName name="Type_of_Software_Data_Subscriptions">Dropdown!$D$2:$D$3</definedName>
    <definedName name="Type_of_Training">Dropdown!$I$2:$I$5</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7" l="1"/>
  <c r="F2" i="29"/>
  <c r="F3" i="29"/>
  <c r="F4" i="29"/>
  <c r="F5" i="29"/>
  <c r="F6" i="29"/>
  <c r="F7" i="29"/>
  <c r="F8" i="29"/>
  <c r="F9" i="29"/>
  <c r="F10" i="29"/>
  <c r="F11" i="29"/>
  <c r="F12" i="29"/>
  <c r="F13" i="29"/>
  <c r="F14" i="29"/>
  <c r="F15" i="29"/>
  <c r="F16" i="29"/>
  <c r="F17" i="29"/>
  <c r="F18" i="29"/>
  <c r="F19" i="29"/>
  <c r="F20" i="29"/>
  <c r="F21" i="29"/>
  <c r="F22" i="29"/>
  <c r="F23" i="29"/>
  <c r="F24" i="29"/>
  <c r="F25" i="29"/>
  <c r="F26" i="29"/>
  <c r="F27" i="29"/>
  <c r="F28" i="29"/>
  <c r="F29" i="29"/>
  <c r="F30" i="29"/>
  <c r="F31" i="29"/>
  <c r="F32" i="29"/>
  <c r="F33" i="29"/>
  <c r="F34" i="29"/>
  <c r="F35" i="29"/>
  <c r="F36" i="29"/>
  <c r="F37" i="29"/>
  <c r="F38" i="29"/>
  <c r="F39" i="29"/>
  <c r="F40" i="29"/>
  <c r="F41" i="29"/>
  <c r="F42" i="29"/>
  <c r="F43" i="29"/>
  <c r="F44" i="29"/>
  <c r="F45" i="29"/>
  <c r="F46" i="29"/>
  <c r="F47" i="29"/>
  <c r="F48" i="29"/>
  <c r="F49" i="29"/>
  <c r="F50" i="29"/>
  <c r="F51" i="29"/>
  <c r="F52" i="29"/>
  <c r="F53" i="29"/>
  <c r="F9" i="27"/>
  <c r="F30" i="27"/>
  <c r="H4" i="28"/>
  <c r="E4" i="28"/>
  <c r="B4" i="28"/>
  <c r="F54" i="29"/>
  <c r="F55" i="29"/>
  <c r="F56" i="29"/>
  <c r="F57" i="29"/>
  <c r="F58" i="29"/>
  <c r="F59" i="29"/>
  <c r="F60" i="29"/>
  <c r="F61" i="29"/>
  <c r="F62" i="29"/>
  <c r="F63" i="29"/>
  <c r="F64" i="29"/>
  <c r="F65" i="29"/>
  <c r="F66" i="29"/>
  <c r="F67" i="29"/>
  <c r="F68" i="29"/>
  <c r="F69" i="29"/>
  <c r="F70" i="29"/>
  <c r="F71" i="29"/>
  <c r="F72" i="29"/>
  <c r="F73" i="29"/>
  <c r="F74" i="29"/>
  <c r="F75" i="29"/>
  <c r="F76" i="29"/>
  <c r="F77" i="29"/>
  <c r="F78" i="29"/>
  <c r="F79" i="29"/>
  <c r="F80" i="29"/>
  <c r="F81" i="29"/>
  <c r="F82" i="29"/>
  <c r="F83" i="29"/>
  <c r="F84" i="29"/>
  <c r="F85" i="29"/>
  <c r="F86" i="29"/>
  <c r="F87" i="29"/>
  <c r="F88" i="29"/>
  <c r="F89" i="29"/>
  <c r="F90" i="29"/>
  <c r="F91" i="29"/>
  <c r="F92" i="29"/>
  <c r="F93" i="29"/>
  <c r="F94" i="29"/>
  <c r="F95" i="29"/>
  <c r="F96" i="29"/>
  <c r="F97" i="29"/>
  <c r="F98" i="29"/>
  <c r="F99" i="29"/>
  <c r="F100" i="29"/>
  <c r="F101" i="29"/>
  <c r="F102" i="29"/>
  <c r="F103" i="29"/>
  <c r="F104" i="29"/>
  <c r="F105" i="29"/>
  <c r="F106" i="29"/>
  <c r="F107" i="29"/>
  <c r="F108" i="29"/>
  <c r="F109" i="29"/>
  <c r="F110" i="29"/>
  <c r="F111" i="29"/>
  <c r="F112" i="29"/>
  <c r="F113" i="29"/>
  <c r="F114" i="29"/>
  <c r="F115" i="29"/>
  <c r="F116" i="29"/>
  <c r="F117" i="29"/>
  <c r="F118" i="29"/>
  <c r="F119" i="29"/>
  <c r="F120" i="29"/>
  <c r="F121" i="29"/>
  <c r="F122" i="29"/>
  <c r="F123" i="29"/>
  <c r="F124" i="29"/>
  <c r="F125" i="29"/>
  <c r="F126" i="29"/>
  <c r="F127" i="29"/>
  <c r="F128" i="29"/>
  <c r="F129" i="29"/>
  <c r="F130" i="29"/>
  <c r="F131" i="29"/>
  <c r="F132" i="29"/>
  <c r="F133" i="29"/>
  <c r="F134" i="29"/>
  <c r="F135" i="29"/>
  <c r="F136" i="29"/>
  <c r="F137" i="29"/>
  <c r="F138" i="29"/>
  <c r="F139" i="29"/>
  <c r="F140" i="29"/>
  <c r="F141" i="29"/>
  <c r="F142" i="29"/>
  <c r="F143" i="29"/>
  <c r="F144" i="29"/>
  <c r="F145" i="29"/>
  <c r="F146" i="29"/>
  <c r="F147" i="29"/>
  <c r="F148" i="29"/>
  <c r="F149" i="29"/>
  <c r="F150" i="29"/>
  <c r="F151" i="29"/>
  <c r="F152" i="29"/>
  <c r="F153" i="29"/>
  <c r="F154" i="29"/>
  <c r="F155" i="29"/>
  <c r="F156" i="29"/>
  <c r="F157" i="29"/>
  <c r="F158" i="29"/>
  <c r="F159" i="29"/>
  <c r="F160" i="29"/>
  <c r="F161" i="29"/>
  <c r="F162" i="29"/>
  <c r="F163" i="29"/>
  <c r="F164" i="29"/>
  <c r="F165" i="29"/>
  <c r="F166" i="29"/>
  <c r="F167" i="29"/>
  <c r="F168" i="29"/>
  <c r="F169" i="29"/>
  <c r="F170" i="29"/>
  <c r="F171" i="29"/>
  <c r="F172" i="29"/>
  <c r="F173" i="29"/>
  <c r="F174" i="29"/>
  <c r="F175" i="29"/>
  <c r="F176" i="29"/>
  <c r="F177" i="29"/>
  <c r="F178" i="29"/>
  <c r="F179" i="29"/>
  <c r="F180" i="29"/>
  <c r="F181" i="29"/>
  <c r="F182" i="29"/>
  <c r="F183" i="29"/>
  <c r="F184" i="29"/>
  <c r="F185" i="29"/>
  <c r="F186" i="29"/>
  <c r="F187" i="29"/>
  <c r="F188" i="29"/>
  <c r="F189" i="29"/>
  <c r="F190" i="29"/>
  <c r="F191" i="29"/>
  <c r="F192" i="29"/>
  <c r="F193" i="29"/>
  <c r="F194" i="29"/>
  <c r="F195" i="29"/>
  <c r="F196" i="29"/>
  <c r="F197" i="29"/>
  <c r="F198" i="29"/>
  <c r="F199" i="29"/>
  <c r="F200" i="29"/>
  <c r="F201" i="29"/>
  <c r="F202" i="29"/>
  <c r="F203" i="29"/>
  <c r="F204" i="29"/>
  <c r="F205" i="29"/>
  <c r="F206" i="29"/>
  <c r="F207" i="29"/>
  <c r="F208" i="29"/>
  <c r="F209" i="29"/>
  <c r="F210" i="29"/>
  <c r="F211" i="29"/>
  <c r="F212" i="29"/>
  <c r="F213" i="29"/>
  <c r="F214" i="29"/>
  <c r="F215" i="29"/>
  <c r="F216" i="29"/>
  <c r="F217" i="29"/>
  <c r="F218" i="29"/>
  <c r="F219" i="29"/>
  <c r="F220" i="29"/>
  <c r="F221" i="29"/>
  <c r="F222" i="29"/>
  <c r="F223" i="29"/>
  <c r="F224" i="29"/>
  <c r="F225" i="29"/>
  <c r="F226" i="29"/>
  <c r="F227" i="29"/>
  <c r="F228" i="29"/>
  <c r="F229" i="29"/>
  <c r="F230" i="29"/>
  <c r="F231" i="29"/>
  <c r="F232" i="29"/>
  <c r="F233" i="29"/>
  <c r="F234" i="29"/>
  <c r="F235" i="29"/>
  <c r="F236" i="29"/>
  <c r="F237" i="29"/>
  <c r="F238" i="29"/>
  <c r="F239" i="29"/>
  <c r="F240" i="29"/>
  <c r="F241" i="29"/>
  <c r="F242" i="29"/>
  <c r="F243" i="29"/>
  <c r="F244" i="29"/>
  <c r="F245" i="29"/>
  <c r="F246" i="29"/>
  <c r="F247" i="29"/>
  <c r="F248" i="29"/>
  <c r="F249" i="29"/>
  <c r="F250" i="29"/>
  <c r="F251" i="29"/>
  <c r="F252" i="29"/>
  <c r="F253" i="29"/>
  <c r="F254" i="29"/>
  <c r="F255" i="29"/>
  <c r="F256" i="29"/>
  <c r="F257" i="29"/>
  <c r="F258" i="29"/>
  <c r="F259" i="29"/>
  <c r="F260" i="29"/>
  <c r="F261" i="29"/>
  <c r="F262" i="29"/>
  <c r="F263" i="29"/>
  <c r="F264" i="29"/>
  <c r="F265" i="29"/>
  <c r="F266" i="29"/>
  <c r="F267" i="29"/>
  <c r="F268" i="29"/>
  <c r="F269" i="29"/>
  <c r="F270" i="29"/>
  <c r="F271" i="29"/>
  <c r="F272" i="29"/>
  <c r="F273" i="29"/>
  <c r="F274" i="29"/>
  <c r="F275" i="29"/>
  <c r="F276" i="29"/>
  <c r="F277" i="29"/>
  <c r="F278" i="29"/>
  <c r="F279" i="29"/>
  <c r="F280" i="29"/>
  <c r="F281" i="29"/>
  <c r="F282" i="29"/>
  <c r="F283" i="29"/>
  <c r="F284" i="29"/>
  <c r="F285" i="29"/>
  <c r="F286" i="29"/>
  <c r="F287" i="29"/>
  <c r="F288" i="29"/>
  <c r="F289" i="29"/>
  <c r="F290" i="29"/>
  <c r="F291" i="29"/>
  <c r="F292" i="29"/>
  <c r="F293" i="29"/>
  <c r="F294" i="29"/>
  <c r="F295" i="29"/>
  <c r="F296" i="29"/>
  <c r="F297" i="29"/>
  <c r="F298" i="29"/>
  <c r="F299" i="29"/>
  <c r="F300" i="29"/>
  <c r="F301" i="29"/>
  <c r="F302" i="29"/>
  <c r="F303" i="29"/>
  <c r="F304" i="29"/>
  <c r="F305" i="29"/>
  <c r="F306" i="29"/>
  <c r="F307" i="29"/>
  <c r="F308" i="29"/>
  <c r="F309" i="29"/>
  <c r="F310" i="29"/>
  <c r="F311" i="29"/>
  <c r="F312" i="29"/>
  <c r="F313" i="29"/>
  <c r="F314" i="29"/>
  <c r="F315" i="29"/>
  <c r="F316" i="29"/>
  <c r="F317" i="29"/>
  <c r="F318" i="29"/>
  <c r="F319" i="29"/>
  <c r="F320" i="29"/>
  <c r="F321" i="29"/>
  <c r="F322" i="29"/>
  <c r="F323" i="29"/>
  <c r="F324" i="29"/>
  <c r="F325" i="29"/>
  <c r="F326" i="29"/>
  <c r="F327" i="29"/>
  <c r="F328" i="29"/>
  <c r="F329" i="29"/>
  <c r="F330" i="29"/>
  <c r="F331" i="29"/>
  <c r="F332" i="29"/>
  <c r="F333" i="29"/>
  <c r="F334" i="29"/>
  <c r="F335" i="29"/>
  <c r="F336" i="29"/>
  <c r="F337" i="29"/>
  <c r="F338" i="29"/>
  <c r="F339" i="29"/>
  <c r="F340" i="29"/>
  <c r="F341" i="29"/>
  <c r="F342" i="29"/>
  <c r="F343" i="29"/>
  <c r="F344" i="29"/>
  <c r="F345" i="29"/>
  <c r="F346" i="29"/>
  <c r="F347" i="29"/>
  <c r="F348" i="29"/>
  <c r="F349" i="29"/>
  <c r="F350" i="29"/>
  <c r="F351" i="29"/>
  <c r="F352" i="29"/>
  <c r="F353" i="29"/>
  <c r="F354" i="29"/>
  <c r="F355" i="29"/>
  <c r="F356" i="29"/>
  <c r="F357" i="29"/>
  <c r="F358" i="29"/>
  <c r="F359" i="29"/>
  <c r="F360" i="29"/>
  <c r="F361" i="29"/>
  <c r="F362" i="29"/>
  <c r="F363" i="29"/>
  <c r="F364" i="29"/>
  <c r="F365" i="29"/>
  <c r="F366" i="29"/>
  <c r="F367" i="29"/>
  <c r="F368" i="29"/>
  <c r="F369" i="29"/>
  <c r="F370" i="29"/>
  <c r="F371" i="29"/>
  <c r="F372" i="29"/>
  <c r="F373" i="29"/>
  <c r="F374" i="29"/>
  <c r="F375" i="29"/>
  <c r="F376" i="29"/>
  <c r="F377" i="29"/>
  <c r="F378" i="29"/>
  <c r="F379" i="29"/>
  <c r="F380" i="29"/>
  <c r="F381" i="29"/>
  <c r="F382" i="29"/>
  <c r="F383" i="29"/>
  <c r="F384" i="29"/>
  <c r="F385" i="29"/>
  <c r="F386" i="29"/>
  <c r="F387" i="29"/>
  <c r="F388" i="29"/>
  <c r="F389" i="29"/>
  <c r="F390" i="29"/>
  <c r="F391" i="29"/>
  <c r="F392" i="29"/>
  <c r="F393" i="29"/>
  <c r="F394" i="29"/>
  <c r="F395" i="29"/>
  <c r="F396" i="29"/>
  <c r="F397" i="29"/>
  <c r="F398" i="29"/>
  <c r="F399" i="29"/>
  <c r="F400" i="29"/>
  <c r="F401" i="29"/>
  <c r="F402" i="29"/>
  <c r="F403" i="29"/>
  <c r="F404" i="29"/>
  <c r="F405" i="29"/>
  <c r="F406" i="29"/>
  <c r="F407" i="29"/>
  <c r="F408" i="29"/>
  <c r="F409" i="29"/>
  <c r="F410" i="29"/>
  <c r="F411" i="29"/>
  <c r="F412" i="29"/>
  <c r="F413" i="29"/>
  <c r="F414" i="29"/>
  <c r="F415" i="29"/>
  <c r="F416" i="29"/>
  <c r="F417" i="29"/>
  <c r="F418" i="29"/>
  <c r="F419" i="29"/>
  <c r="F420" i="29"/>
  <c r="F421" i="29"/>
  <c r="F422" i="29"/>
  <c r="F423" i="29"/>
  <c r="F424" i="29"/>
  <c r="F425" i="29"/>
  <c r="F426" i="29"/>
  <c r="F427" i="29"/>
  <c r="F428" i="29"/>
  <c r="F429" i="29"/>
  <c r="F430" i="29"/>
  <c r="F431" i="29"/>
  <c r="F432" i="29"/>
  <c r="F433" i="29"/>
  <c r="F434" i="29"/>
  <c r="F435" i="29"/>
  <c r="F436" i="29"/>
  <c r="F437" i="29"/>
  <c r="F438" i="29"/>
  <c r="F439" i="29"/>
  <c r="F440" i="29"/>
  <c r="F441" i="29"/>
  <c r="F442" i="29"/>
  <c r="F443" i="29"/>
  <c r="F444" i="29"/>
  <c r="F445" i="29"/>
  <c r="F446" i="29"/>
  <c r="F447" i="29"/>
  <c r="F448" i="29"/>
  <c r="F449" i="29"/>
  <c r="F450" i="29"/>
  <c r="F451" i="29"/>
  <c r="F452" i="29"/>
  <c r="F453" i="29"/>
  <c r="F454" i="29"/>
  <c r="F455" i="29"/>
  <c r="F456" i="29"/>
  <c r="F457" i="29"/>
  <c r="F458" i="29"/>
  <c r="F459" i="29"/>
  <c r="F460" i="29"/>
  <c r="F461" i="29"/>
  <c r="F462" i="29"/>
  <c r="F463" i="29"/>
  <c r="F464" i="29"/>
  <c r="F465" i="29"/>
  <c r="F466" i="29"/>
  <c r="F467" i="29"/>
  <c r="F468" i="29"/>
  <c r="F469" i="29"/>
  <c r="F470" i="29"/>
  <c r="F471" i="29"/>
  <c r="F472" i="29"/>
  <c r="F473" i="29"/>
  <c r="F474" i="29"/>
  <c r="F475" i="29"/>
  <c r="F476" i="29"/>
  <c r="F477" i="29"/>
  <c r="F478" i="29"/>
  <c r="F479" i="29"/>
  <c r="F480" i="29"/>
  <c r="F481" i="29"/>
  <c r="F482" i="29"/>
  <c r="F483" i="29"/>
  <c r="F484" i="29"/>
  <c r="F485" i="29"/>
  <c r="F486" i="29"/>
  <c r="F487" i="29"/>
  <c r="F488" i="29"/>
  <c r="F489" i="29"/>
  <c r="F490" i="29"/>
  <c r="F491" i="29"/>
  <c r="F492" i="29"/>
  <c r="F493" i="29"/>
  <c r="F494" i="29"/>
  <c r="F495" i="29"/>
  <c r="F496" i="29"/>
  <c r="F497" i="29"/>
  <c r="F498" i="29"/>
  <c r="F499" i="29"/>
  <c r="F500" i="29"/>
  <c r="F501" i="29"/>
  <c r="F502" i="29"/>
  <c r="F503" i="29"/>
  <c r="F504" i="29"/>
  <c r="F505" i="29"/>
  <c r="F506" i="29"/>
  <c r="F507" i="29"/>
  <c r="F508" i="29"/>
  <c r="F509" i="29"/>
  <c r="F510" i="29"/>
  <c r="F511" i="29"/>
</calcChain>
</file>

<file path=xl/sharedStrings.xml><?xml version="1.0" encoding="utf-8"?>
<sst xmlns="http://schemas.openxmlformats.org/spreadsheetml/2006/main" count="1133" uniqueCount="347">
  <si>
    <t>Overview of Tool</t>
  </si>
  <si>
    <t>Table of Contents</t>
  </si>
  <si>
    <t>This tool is able to determine the economic value of winter maintenance procedures. There are 18 unique variables that can be inputted on the "Data Entry Form" tab. Each winter maintenance procedure references its own database where user inputs will be stored with the corresponding scenario code.</t>
  </si>
  <si>
    <r>
      <t>1.)</t>
    </r>
    <r>
      <rPr>
        <b/>
        <sz val="11"/>
        <color rgb="FF929252"/>
        <rFont val="Aptos Narrow"/>
        <family val="2"/>
        <scheme val="minor"/>
      </rPr>
      <t xml:space="preserve"> </t>
    </r>
    <r>
      <rPr>
        <b/>
        <sz val="11"/>
        <color rgb="FFD5DA0A"/>
        <rFont val="Aptos Narrow"/>
        <family val="2"/>
        <scheme val="minor"/>
      </rPr>
      <t>Instructions</t>
    </r>
    <r>
      <rPr>
        <sz val="11"/>
        <color theme="1"/>
        <rFont val="Aptos Narrow"/>
        <family val="2"/>
        <scheme val="minor"/>
      </rPr>
      <t xml:space="preserve"> - Information on how to use the tool and how to update or delete inputs.
2.)</t>
    </r>
    <r>
      <rPr>
        <b/>
        <sz val="11"/>
        <color rgb="FF00B050"/>
        <rFont val="Aptos Narrow"/>
        <family val="2"/>
        <scheme val="minor"/>
      </rPr>
      <t xml:space="preserve"> Data Entry Form</t>
    </r>
    <r>
      <rPr>
        <sz val="11"/>
        <color theme="1"/>
        <rFont val="Aptos Narrow"/>
        <family val="2"/>
        <scheme val="minor"/>
      </rPr>
      <t xml:space="preserve"> - User inputs values for various categories and calculates results.
3.) </t>
    </r>
    <r>
      <rPr>
        <b/>
        <sz val="11"/>
        <color rgb="FF7030A0"/>
        <rFont val="Aptos Narrow"/>
        <family val="2"/>
        <scheme val="minor"/>
      </rPr>
      <t>Summary Page</t>
    </r>
    <r>
      <rPr>
        <sz val="11"/>
        <color theme="1"/>
        <rFont val="Aptos Narrow"/>
        <family val="2"/>
        <scheme val="minor"/>
      </rPr>
      <t xml:space="preserve"> - Compare results between different scenarios.
4.) </t>
    </r>
    <r>
      <rPr>
        <b/>
        <sz val="11"/>
        <color theme="4" tint="0.39997558519241921"/>
        <rFont val="Aptos Narrow"/>
        <family val="2"/>
        <scheme val="minor"/>
      </rPr>
      <t>Direct Cost Analysis</t>
    </r>
    <r>
      <rPr>
        <sz val="11"/>
        <color theme="4" tint="0.39997558519241921"/>
        <rFont val="Aptos Narrow"/>
        <family val="2"/>
        <scheme val="minor"/>
      </rPr>
      <t>-</t>
    </r>
    <r>
      <rPr>
        <sz val="11"/>
        <color theme="1"/>
        <rFont val="Aptos Narrow"/>
        <family val="2"/>
        <scheme val="minor"/>
      </rPr>
      <t xml:space="preserve"> Provide inputs related to direct costs to view the maximum, minimum, and visualize yearly trends.
5.) </t>
    </r>
    <r>
      <rPr>
        <b/>
        <sz val="11"/>
        <color rgb="FFFF0000"/>
        <rFont val="Aptos Narrow"/>
        <family val="2"/>
        <scheme val="minor"/>
      </rPr>
      <t>Database Tables</t>
    </r>
    <r>
      <rPr>
        <sz val="11"/>
        <color theme="1"/>
        <rFont val="Aptos Narrow"/>
        <family val="2"/>
        <scheme val="minor"/>
      </rPr>
      <t xml:space="preserve"> - The data inputs from each of the category tables are stored in separate sheets and can be modified as needed.</t>
    </r>
  </si>
  <si>
    <t>Step 1 - Type in a Scenario Code</t>
  </si>
  <si>
    <t>A scenario code is required to be inputted before submitting data for any of the category tables. The scenario code will allow the variables that are submitted to be saved to the database with a unique identifier.</t>
  </si>
  <si>
    <t>Step 2 - Add Data to Each Category</t>
  </si>
  <si>
    <t>Tips</t>
  </si>
  <si>
    <t>Step 3 - Calculate Results</t>
  </si>
  <si>
    <t>Hidden Tabs</t>
  </si>
  <si>
    <t>A scenario code must be entered to calculate results based on the data with the matching code. Each individual result can be calculated or they can all be calculated together. These results can  be saved into a results table.</t>
  </si>
  <si>
    <t>Step 4 - Reviewing and Comparing Results</t>
  </si>
  <si>
    <t>On the "Summary Page" sheet, results can be loaded that have been saved from Step 3. This allows for reviewing and comparing the results to other scenarios.</t>
  </si>
  <si>
    <t>Updating Default Values</t>
  </si>
  <si>
    <t>On the "Default Values" sheet, default safety benefit values related to ice, pavement, and crash severity costs can be updated if needed.</t>
  </si>
  <si>
    <r>
      <t xml:space="preserve">Clear Roads Economic Value Tool
</t>
    </r>
    <r>
      <rPr>
        <b/>
        <sz val="14"/>
        <color theme="0"/>
        <rFont val="Aptos Narrow"/>
        <family val="2"/>
        <scheme val="minor"/>
      </rPr>
      <t>Data Entry Form</t>
    </r>
  </si>
  <si>
    <t>Scenario Code</t>
  </si>
  <si>
    <t>Event Type</t>
  </si>
  <si>
    <t>Number of Events Per Year</t>
  </si>
  <si>
    <t>OR</t>
  </si>
  <si>
    <t>State</t>
  </si>
  <si>
    <t>AWSSI</t>
  </si>
  <si>
    <t>Moderate</t>
  </si>
  <si>
    <t>District of Columbia</t>
  </si>
  <si>
    <t>Network Area Description</t>
  </si>
  <si>
    <t>AADT</t>
  </si>
  <si>
    <t>% Commercial Vehicles</t>
  </si>
  <si>
    <t>Treated Road Average Vehicle Speed (mph)</t>
  </si>
  <si>
    <t>Lane-Miles</t>
  </si>
  <si>
    <t>Center-Line Miles</t>
  </si>
  <si>
    <t>Type of Equipment</t>
  </si>
  <si>
    <t>Current Amount of Equipment</t>
  </si>
  <si>
    <t>Amount of Equipment to be Purchased This Year</t>
  </si>
  <si>
    <t>Capital Cost - Unit Cost ($/unit)</t>
  </si>
  <si>
    <t>Life Expectancy (Years)</t>
  </si>
  <si>
    <t>Discount Rate</t>
  </si>
  <si>
    <t>Input 6: Software/Data Subscription</t>
  </si>
  <si>
    <t>Subscription Type</t>
  </si>
  <si>
    <t>Type of Employee</t>
  </si>
  <si>
    <t>Total Hours per Type of Employee Per Year</t>
  </si>
  <si>
    <t>Average Cost Per Hour</t>
  </si>
  <si>
    <t>Annual Cost</t>
  </si>
  <si>
    <t>Michigan</t>
  </si>
  <si>
    <t>Seasonal</t>
  </si>
  <si>
    <t>Private Contractor (Contract Type)</t>
  </si>
  <si>
    <t>Retainer Fees</t>
  </si>
  <si>
    <t>Type of Fuel</t>
  </si>
  <si>
    <t>Gallons of Fuel</t>
  </si>
  <si>
    <t>Diesel</t>
  </si>
  <si>
    <t>Material</t>
  </si>
  <si>
    <t>Amount of Material</t>
  </si>
  <si>
    <t>Cost Per Unit - Unit Cost ($/unit)</t>
  </si>
  <si>
    <t>Magnesium Chloride (MgCl2)</t>
  </si>
  <si>
    <t>Type of Training</t>
  </si>
  <si>
    <t>New Hire</t>
  </si>
  <si>
    <t>Infrastructure Maintenance Type</t>
  </si>
  <si>
    <t>Roadway Maintenance</t>
  </si>
  <si>
    <t>Storage Type</t>
  </si>
  <si>
    <t>Vehicle Storage</t>
  </si>
  <si>
    <t>Type of Deicing Material</t>
  </si>
  <si>
    <t>Brine</t>
  </si>
  <si>
    <t>Other Cost Variables</t>
  </si>
  <si>
    <t>Cost per Year</t>
  </si>
  <si>
    <t>Insurance and Liability Coverage</t>
  </si>
  <si>
    <t>Number of Fatal</t>
  </si>
  <si>
    <t>Number of Injury (A)</t>
  </si>
  <si>
    <t>Number of Injury (B)</t>
  </si>
  <si>
    <t>Number of Injury (C)</t>
  </si>
  <si>
    <t>Number of PDO (O)</t>
  </si>
  <si>
    <t>% Vehicles Exposed to Icy Roads (Untreated)</t>
  </si>
  <si>
    <t>% Vehicles Exposed to Wet Roads (Untreated)</t>
  </si>
  <si>
    <t>% Vehicles Exposed to Icy Roads (Treated)</t>
  </si>
  <si>
    <t>% Vehicles Exposed to Wet Roads (Treated)</t>
  </si>
  <si>
    <t>RESULTS</t>
  </si>
  <si>
    <t>Budget Projection</t>
  </si>
  <si>
    <t>Annual Cash Flow Costs</t>
  </si>
  <si>
    <t>Cost Per Lane Mile</t>
  </si>
  <si>
    <t>Annual Cash Flow Benefits</t>
  </si>
  <si>
    <t>Benefit Cost Ratio</t>
  </si>
  <si>
    <t>Example1</t>
  </si>
  <si>
    <r>
      <t xml:space="preserve">Clear Roads Economic Value Tool
</t>
    </r>
    <r>
      <rPr>
        <b/>
        <sz val="14"/>
        <color theme="0"/>
        <rFont val="Aptos Narrow"/>
        <family val="2"/>
        <scheme val="minor"/>
      </rPr>
      <t>Summary Page</t>
    </r>
  </si>
  <si>
    <r>
      <t xml:space="preserve">Clear Roads Economic Value Tool
</t>
    </r>
    <r>
      <rPr>
        <b/>
        <sz val="14"/>
        <color theme="0"/>
        <rFont val="Aptos Narrow"/>
        <family val="2"/>
        <scheme val="minor"/>
      </rPr>
      <t>Direct Cost Analysis</t>
    </r>
  </si>
  <si>
    <t>Labor Costs</t>
  </si>
  <si>
    <t>Year</t>
  </si>
  <si>
    <t>Full Time - Assistant</t>
  </si>
  <si>
    <t>Full Time - Associate</t>
  </si>
  <si>
    <t>Labor Private Contractor</t>
  </si>
  <si>
    <t>Performance-Based Contract</t>
  </si>
  <si>
    <t>Fuel</t>
  </si>
  <si>
    <t>Deicing Material</t>
  </si>
  <si>
    <t>Expenditures</t>
  </si>
  <si>
    <t>Labor Cost</t>
  </si>
  <si>
    <t>Workers</t>
  </si>
  <si>
    <t>Labor (In House)</t>
  </si>
  <si>
    <t>Labor (Private)</t>
  </si>
  <si>
    <t>Slope (Labor Costs)</t>
  </si>
  <si>
    <t>Intercept (Labor Costs)</t>
  </si>
  <si>
    <t>Slope (Workers)</t>
  </si>
  <si>
    <t>Intercept (Workers)</t>
  </si>
  <si>
    <t>Alabama</t>
  </si>
  <si>
    <t>Alaska</t>
  </si>
  <si>
    <t>Arizona</t>
  </si>
  <si>
    <t>Arkansas</t>
  </si>
  <si>
    <t>California</t>
  </si>
  <si>
    <t>Colorado</t>
  </si>
  <si>
    <t>Connecticut</t>
  </si>
  <si>
    <t>Delaware</t>
  </si>
  <si>
    <t>Georgia</t>
  </si>
  <si>
    <t>Idaho</t>
  </si>
  <si>
    <t>Florida</t>
  </si>
  <si>
    <t>Illinois</t>
  </si>
  <si>
    <t>Indiana</t>
  </si>
  <si>
    <t>Hawaii</t>
  </si>
  <si>
    <t>Iowa</t>
  </si>
  <si>
    <t>Kansas</t>
  </si>
  <si>
    <t>Kentucky</t>
  </si>
  <si>
    <t>Maine</t>
  </si>
  <si>
    <t>Maryland</t>
  </si>
  <si>
    <t>Massachusetts</t>
  </si>
  <si>
    <t>Minnesota</t>
  </si>
  <si>
    <t>Louisiana</t>
  </si>
  <si>
    <t>Missouri</t>
  </si>
  <si>
    <t>Montana</t>
  </si>
  <si>
    <t>Nebraska</t>
  </si>
  <si>
    <t>Nevada</t>
  </si>
  <si>
    <t>New Hampshire</t>
  </si>
  <si>
    <t>New Jersey</t>
  </si>
  <si>
    <t>Mississippi</t>
  </si>
  <si>
    <t>New York</t>
  </si>
  <si>
    <t>New Mexico</t>
  </si>
  <si>
    <t>North Dakota</t>
  </si>
  <si>
    <t>Ohio</t>
  </si>
  <si>
    <t>Oregon</t>
  </si>
  <si>
    <t>Pennsylvania</t>
  </si>
  <si>
    <t>Rhode Island</t>
  </si>
  <si>
    <t>South Carolina</t>
  </si>
  <si>
    <t>South Dakota</t>
  </si>
  <si>
    <t>Tennessee</t>
  </si>
  <si>
    <t>North Carolina</t>
  </si>
  <si>
    <t>Texas</t>
  </si>
  <si>
    <t>Utah</t>
  </si>
  <si>
    <t>Vermont</t>
  </si>
  <si>
    <t>Oklahoma</t>
  </si>
  <si>
    <t>Virginia</t>
  </si>
  <si>
    <t>Washington</t>
  </si>
  <si>
    <t>West Virginia</t>
  </si>
  <si>
    <t>Wisconsin</t>
  </si>
  <si>
    <t>Wyoming</t>
  </si>
  <si>
    <t>Snowfall Measurement</t>
  </si>
  <si>
    <t>Type of Software/Data Subscriptions</t>
  </si>
  <si>
    <t>Type of Labor</t>
  </si>
  <si>
    <t>Type of Labor Private</t>
  </si>
  <si>
    <t>Other</t>
  </si>
  <si>
    <t>ScenarioCode</t>
  </si>
  <si>
    <t>&lt;2</t>
  </si>
  <si>
    <t>Snow and Ice Removal Truck - Tandem Axle</t>
  </si>
  <si>
    <t>Data Subscription</t>
  </si>
  <si>
    <t>Full Time - Manager</t>
  </si>
  <si>
    <t>Fixed-Price Contract</t>
  </si>
  <si>
    <t>Gasoline</t>
  </si>
  <si>
    <r>
      <rPr>
        <sz val="11"/>
        <color theme="1"/>
        <rFont val="Aptos Narrow"/>
        <family val="2"/>
        <scheme val="minor"/>
      </rPr>
      <t xml:space="preserve"> Solid Salt (NaCl)</t>
    </r>
  </si>
  <si>
    <t>Material Storage</t>
  </si>
  <si>
    <t>Rock Salt</t>
  </si>
  <si>
    <t>2-6</t>
  </si>
  <si>
    <t>Snow and Ice Removal Truck - Single Axle</t>
  </si>
  <si>
    <t>Software Subscription</t>
  </si>
  <si>
    <t>Time and Materials Contract</t>
  </si>
  <si>
    <t>Salt brine (liquid NaCl)</t>
  </si>
  <si>
    <t>Start of Season Required Training</t>
  </si>
  <si>
    <t>Environmental Maintenance</t>
  </si>
  <si>
    <t>Utilities and Operational Overhead</t>
  </si>
  <si>
    <t>Test1</t>
  </si>
  <si>
    <t>6-12</t>
  </si>
  <si>
    <t>Snow and Ice Removal Truck - Tow Plow</t>
  </si>
  <si>
    <t>All Fuel</t>
  </si>
  <si>
    <t>Inhibited salt brine</t>
  </si>
  <si>
    <t>Start of Season Optional Training</t>
  </si>
  <si>
    <t>All Material</t>
  </si>
  <si>
    <t>12-18</t>
  </si>
  <si>
    <t>Spreader System - Prewetting Systems</t>
  </si>
  <si>
    <t>Additional Other Training</t>
  </si>
  <si>
    <t>Spreader System - Slurry Generator</t>
  </si>
  <si>
    <t>All Labor</t>
  </si>
  <si>
    <t>Abrasives</t>
  </si>
  <si>
    <t>Spreader System - Controller</t>
  </si>
  <si>
    <t>Calcium Chloride (CaCl2)</t>
  </si>
  <si>
    <t>Plows - Wing Plow</t>
  </si>
  <si>
    <t>Blended Products</t>
  </si>
  <si>
    <t>Plows - Front Plow</t>
  </si>
  <si>
    <t>Sodium Chloride Brine or Blend</t>
  </si>
  <si>
    <t>Plows - Belly Plow</t>
  </si>
  <si>
    <t>Calcium chloride brine or blend</t>
  </si>
  <si>
    <t>Plow - Sensors</t>
  </si>
  <si>
    <t>Magnesium chloride brine or blend</t>
  </si>
  <si>
    <t>Plow - Controller</t>
  </si>
  <si>
    <t>Potassium acetate brine or blend</t>
  </si>
  <si>
    <t>Road Grader</t>
  </si>
  <si>
    <t>Enhanced brines</t>
  </si>
  <si>
    <t>Loader</t>
  </si>
  <si>
    <t>Blower</t>
  </si>
  <si>
    <t>Weather Station/RWIS</t>
  </si>
  <si>
    <t>AVL/GPS</t>
  </si>
  <si>
    <t>Saved Results</t>
  </si>
  <si>
    <t>Average span of event (hr)</t>
  </si>
  <si>
    <t>Average Hourly Wage</t>
  </si>
  <si>
    <t>Total Hours</t>
  </si>
  <si>
    <t>Lane-miles</t>
  </si>
  <si>
    <t>Center-line miles</t>
  </si>
  <si>
    <t>Amount of Equipment to be Purchased this Year</t>
  </si>
  <si>
    <t>Maintenance Cost per Year per Unit</t>
  </si>
  <si>
    <t>Subscription Cost per Year</t>
  </si>
  <si>
    <t>Cost Estimate</t>
  </si>
  <si>
    <t>Total Hours per Employee</t>
  </si>
  <si>
    <t>Annual Cost (Input if previous column info is not known, otherwise leave blank)</t>
  </si>
  <si>
    <t xml:space="preserve">Gallons of Fuel </t>
  </si>
  <si>
    <t>Average Cost per Gallon</t>
  </si>
  <si>
    <t>Cost per year</t>
  </si>
  <si>
    <t>Maintenance Cost per year</t>
  </si>
  <si>
    <t>Other Cost</t>
  </si>
  <si>
    <t>Vehicles Exposed to Icy Roads (Untreated)</t>
  </si>
  <si>
    <t>Vehicles Exposed to Wet Roads (Treated)</t>
  </si>
  <si>
    <t>User Delay Cost (Passenger)</t>
  </si>
  <si>
    <t>User Delay Cost (Commercial)</t>
  </si>
  <si>
    <t>Default Values</t>
  </si>
  <si>
    <t>Column1</t>
  </si>
  <si>
    <t>Fatal on Wet Pavement Factor</t>
  </si>
  <si>
    <t>Injury on Wet Pavement Factor</t>
  </si>
  <si>
    <t>PDO on Wet Pavement Factor</t>
  </si>
  <si>
    <t>Fatal on Ice Pavement Factor</t>
  </si>
  <si>
    <t>Injury on Ice Pavement Factor</t>
  </si>
  <si>
    <t>PDO on Ice Pavement Factor</t>
  </si>
  <si>
    <t>Exp to ice (Untreated)</t>
  </si>
  <si>
    <t>Exp to wet (Untreated)</t>
  </si>
  <si>
    <t>Exp to ice (Treated)</t>
  </si>
  <si>
    <t>Cost Fatal</t>
  </si>
  <si>
    <t>Cost Injury A</t>
  </si>
  <si>
    <t>Cost Injury B</t>
  </si>
  <si>
    <t>Cost Injury C</t>
  </si>
  <si>
    <t>Cost PDO</t>
  </si>
  <si>
    <t>Defaults</t>
  </si>
  <si>
    <t xml:space="preserve">Source: </t>
  </si>
  <si>
    <t>The above values are based on SHRP-H-385, "Development of Anti-Icing Technology". 1994</t>
  </si>
  <si>
    <t>FHWA Values</t>
  </si>
  <si>
    <t>Salvage Value</t>
  </si>
  <si>
    <t>Slope</t>
  </si>
  <si>
    <t>Intercept</t>
  </si>
  <si>
    <t>Total Event Hours for the Whole State</t>
  </si>
  <si>
    <t>Input 9: Labor Private Contractor</t>
  </si>
  <si>
    <t>Input 10: Fuel</t>
  </si>
  <si>
    <t>Input 12: Training</t>
  </si>
  <si>
    <t>Input 13: Infrastructure and Environmental Maintenance</t>
  </si>
  <si>
    <t>Input 14: Storage</t>
  </si>
  <si>
    <t>Input 16: Other</t>
  </si>
  <si>
    <t>Input 7: Cost Estimate (Replaces Input 8,9,10,11)</t>
  </si>
  <si>
    <t xml:space="preserve"> Solid Salt (NaCl)</t>
  </si>
  <si>
    <t>AVL Data</t>
  </si>
  <si>
    <t>Data Storage</t>
  </si>
  <si>
    <t>Annual Amount of Material Used</t>
  </si>
  <si>
    <t>Annual Gallons of Fuel Used</t>
  </si>
  <si>
    <t>Total Days of Events for the Whole State</t>
  </si>
  <si>
    <t>Total Days</t>
  </si>
  <si>
    <t>Introduction to
Clear Roads Economic Value Tool</t>
  </si>
  <si>
    <t>Each category has its own table that has buttons to add or delete rows. The submit button saves the information in the table to the corresponding category database based on the scenario code and overwrites the current data. Some categories may have drop downs to assist with the naming of some expected inputs. Additionally, some sections include an "Or" statement signifying that either of the tables can be filled out. Lastly, purple columns are not filled in manually but are filled in by the calculate button.</t>
  </si>
  <si>
    <t>On the "Direct Cost Analysis" sheet, direct cost data can be entered in similar to the Data Entry Form that has a graph button that will plot a graph to identify trends, find the maximum/minimum, and compare costs year to year.</t>
  </si>
  <si>
    <t>Salvage Value: The estimated value of an asset at the end of its useful life</t>
  </si>
  <si>
    <t>Salvage Value ($)</t>
  </si>
  <si>
    <t>Maintenance Cost Per Year Per Unit ($)</t>
  </si>
  <si>
    <t>Average Hourly Rate for Winter Maintenance Workers ($)</t>
  </si>
  <si>
    <t>Discount Rate (%)</t>
  </si>
  <si>
    <t>Annual Cost ($)</t>
  </si>
  <si>
    <t>Average Cost Per Gallon ($)</t>
  </si>
  <si>
    <t>Subscription Cost Per Year ($)</t>
  </si>
  <si>
    <t>Direct Annual Cost for Whole State ($)</t>
  </si>
  <si>
    <t>Average Cost Per Hour ($)</t>
  </si>
  <si>
    <t>Cost Per Year ($)</t>
  </si>
  <si>
    <t>Maintenance Cost Per Year ($)</t>
  </si>
  <si>
    <t>Storage Cost Per Year ($)</t>
  </si>
  <si>
    <t>Cost per Year ($)</t>
  </si>
  <si>
    <t>Vehicle Delay Cost (Passenger) ($)</t>
  </si>
  <si>
    <t>Vehicle Delay Cost (Commercial) ($)</t>
  </si>
  <si>
    <t>Annual Cash Flow Benefits: The estimated monetary value in safety and user delay benefits.</t>
  </si>
  <si>
    <t>Total Cost ($)</t>
  </si>
  <si>
    <t>Budget Projection: The costs of labor, fuel, materials and any equipment purchase for this year.</t>
  </si>
  <si>
    <t>Annual Cash Flow: The budget projection in addition to any other costs, including annualized equipment costs.</t>
  </si>
  <si>
    <r>
      <t xml:space="preserve">Input 5: Discount Rate - </t>
    </r>
    <r>
      <rPr>
        <i/>
        <sz val="10"/>
        <color theme="1"/>
        <rFont val="Aptos Narrow"/>
        <family val="2"/>
        <scheme val="minor"/>
      </rPr>
      <t xml:space="preserve">The rate used to determine the present value of a future cash flow. Applied to previously bought equipment in order to annualize the cost across the life of the equipment. </t>
    </r>
  </si>
  <si>
    <r>
      <t>Input 4: Capital Equipment and Maintenance -</t>
    </r>
    <r>
      <rPr>
        <i/>
        <sz val="11"/>
        <color theme="1"/>
        <rFont val="Aptos Narrow"/>
        <family val="2"/>
        <scheme val="minor"/>
      </rPr>
      <t xml:space="preserve"> Equipment capital cost will be annualized across the life expectancy while considering maintenance and salvage value. Equipment procured this year are included in the budget cost, while the other annualized cost of previous procured equipment is utilized in the cost cash flow for the economic analysis. </t>
    </r>
  </si>
  <si>
    <r>
      <t xml:space="preserve">Input 18: Percentage of Vehicles Exposed to Icy or Wet Roads - </t>
    </r>
    <r>
      <rPr>
        <i/>
        <sz val="11"/>
        <color theme="1"/>
        <rFont val="Aptos Narrow"/>
        <family val="2"/>
        <scheme val="minor"/>
      </rPr>
      <t xml:space="preserve">In order to determine crashes prevented due to treatment activity, users must estimate the exposure to ice vs wet conditions when treatment occurs vs if treatment did not occur. </t>
    </r>
  </si>
  <si>
    <r>
      <t xml:space="preserve">Input 17: Number of Each Crash Severity - </t>
    </r>
    <r>
      <rPr>
        <i/>
        <sz val="11"/>
        <color theme="1"/>
        <rFont val="Aptos Narrow"/>
        <family val="2"/>
        <scheme val="minor"/>
      </rPr>
      <t>Review historical weather-related crashes to determine these values. These are used along with the Input 18 to determine safety benefits of treatment</t>
    </r>
  </si>
  <si>
    <r>
      <t xml:space="preserve">Input 8: Labor - </t>
    </r>
    <r>
      <rPr>
        <i/>
        <sz val="11"/>
        <color theme="1"/>
        <rFont val="Aptos Narrow"/>
        <family val="2"/>
        <scheme val="minor"/>
      </rPr>
      <t>If not using the AWSSI for these calculations, users can provide estimated annual cost or hourly data.</t>
    </r>
  </si>
  <si>
    <t>Average Span per Event (Hr)</t>
  </si>
  <si>
    <t>Percent per season</t>
  </si>
  <si>
    <t>Percent speed reduced when not treated</t>
  </si>
  <si>
    <t>Light/Mild</t>
  </si>
  <si>
    <t>Heavy</t>
  </si>
  <si>
    <t>Icy Storm</t>
  </si>
  <si>
    <t>Treated Speeds: A measure of how fast vehicles are going when roads have been cleared of ice and snow</t>
  </si>
  <si>
    <t>These two cells must equal 100</t>
  </si>
  <si>
    <t>s</t>
  </si>
  <si>
    <t>*This column must sum to 100%</t>
  </si>
  <si>
    <r>
      <t xml:space="preserve">Input 2: Weather Distribution and  Durations - </t>
    </r>
    <r>
      <rPr>
        <i/>
        <sz val="9"/>
        <color theme="1"/>
        <rFont val="Aptos Narrow"/>
        <family val="2"/>
        <scheme val="minor"/>
      </rPr>
      <t xml:space="preserve">Users must add the distribution of weather types (defined however they would like) along with manually add various event types (categorized in a manner that works for them) or utilize AWSSI (if reported in Clear Roads Annual Survey). These data are used to determine overall time that motorists are impacted by snow and ice in order to determine a user delay/movement of goods benefit of winter operations. </t>
    </r>
  </si>
  <si>
    <t>Amount of Deicing Materials</t>
  </si>
  <si>
    <r>
      <t xml:space="preserve">Input 3: Network and Operation Data - </t>
    </r>
    <r>
      <rPr>
        <i/>
        <sz val="11"/>
        <color theme="1"/>
        <rFont val="Aptos Narrow"/>
        <family val="2"/>
        <scheme val="minor"/>
      </rPr>
      <t>The area description can be as granular as desired (i.e. "Interstates, north part of state") or could be high-level with averages of the volume and speed data across a larger region. The volume, % Commercial vehicles, and estimated speeds on roadway during event if treated vs untreated will be used to determine user delay/movement of goods benefit of winter operations. The speeds should be an estimated average across the season and AADT should be adjusted for winter season if available.</t>
    </r>
  </si>
  <si>
    <t>Estimated Impact to Environment ($/Unit)</t>
  </si>
  <si>
    <r>
      <t xml:space="preserve">Input 19: Vehicle Delay Costs - </t>
    </r>
    <r>
      <rPr>
        <i/>
        <sz val="11"/>
        <color theme="1"/>
        <rFont val="Aptos Narrow"/>
        <family val="2"/>
        <scheme val="minor"/>
      </rPr>
      <t>Using the inputs below along with the data added to Input 2 &amp; 3 (weather and network), the benefits of winter operations to the traveling public can be estimated based on volume, speeds when treatment occurs vs if treatment didn't occur, and the overall exposure to winter weather.</t>
    </r>
  </si>
  <si>
    <t>Rows that are empty will not be inputted into the databases. Besides Inputs 8,10, and 11 all the information in each column has to be filled out for the rows that are being submitted. If you wish to change the values in the table, resubmitting the data will overwrite the information linked to the Scenario Code.  Alternatively if you wish to completely delete a set of values and have the table be empty you can use the Go To Database button to bring you to the corresponding data base and right click to delete table rows.</t>
  </si>
  <si>
    <t>The "State Data" and the "Dropdown" sheets are hidden. The state data contains values that are used to calculate the slope and intercept values used when predicting costs based on AWSSI. These sheets can be unhidden by right clicking one of the tabs and pressing the "Unhide" button, followed by selecting the hidden sheet and then pressing "OK". The dropdown menu provides options on the form page when inputting values.</t>
  </si>
  <si>
    <r>
      <t xml:space="preserve">Input 1: Scenario - </t>
    </r>
    <r>
      <rPr>
        <sz val="9"/>
        <color theme="1"/>
        <rFont val="Aptos Narrow"/>
        <family val="2"/>
        <scheme val="minor"/>
      </rPr>
      <t>Users must add a scenario code that will be used as a unique identifier to group all the related data submitted from the tables below.</t>
    </r>
  </si>
  <si>
    <r>
      <t xml:space="preserve">Input 11: Deicing Material - </t>
    </r>
    <r>
      <rPr>
        <i/>
        <sz val="11"/>
        <color theme="1"/>
        <rFont val="Aptos Narrow"/>
        <family val="2"/>
        <scheme val="minor"/>
      </rPr>
      <t>The cost per unit must match whichever unit is used in the annual amount of material used. For example, if tons is used as the unit for the amount used, then the cost per unit will be cost per ton.</t>
    </r>
  </si>
  <si>
    <r>
      <t xml:space="preserve">Input 15: Environmental Cost </t>
    </r>
    <r>
      <rPr>
        <i/>
        <sz val="11"/>
        <color theme="1"/>
        <rFont val="Aptos Narrow"/>
        <family val="2"/>
        <scheme val="minor"/>
      </rPr>
      <t>- The cost per unit must match whichever unit is used in the annual amount of material used. For example, if tons is used as the unit for the amount used, then the cost per unit will be cost per ton.</t>
    </r>
  </si>
  <si>
    <t>25</t>
  </si>
  <si>
    <t>Arkansas (Negative Slope)</t>
  </si>
  <si>
    <t>New York (Negative Slope)</t>
  </si>
  <si>
    <t>Oklahoma (Negative Slope)</t>
  </si>
  <si>
    <t>Georgia (Negative Slope)</t>
  </si>
  <si>
    <t>Kansas (Negative Slope)</t>
  </si>
  <si>
    <t>New Hampshire (Negative Slope)</t>
  </si>
  <si>
    <t>Oregon (Negative Slope)</t>
  </si>
  <si>
    <t>Rhode Island (Negative Slope)</t>
  </si>
  <si>
    <t>Utah (Negative Slope)</t>
  </si>
  <si>
    <t>Alabama (Negative Slope)</t>
  </si>
  <si>
    <t>Alaska (Negative Slope)</t>
  </si>
  <si>
    <t>Colorado (Negative Slope)</t>
  </si>
  <si>
    <t>Connecticut (Negative Slope)</t>
  </si>
  <si>
    <t>Delaware (Negative Slope)</t>
  </si>
  <si>
    <t>Idaho (Negative Slope)</t>
  </si>
  <si>
    <t>Illinois (Negative Slope)</t>
  </si>
  <si>
    <t>Indiana (Negative Slope)</t>
  </si>
  <si>
    <t>Maryland (Negative Slope)</t>
  </si>
  <si>
    <t>Massachusetts (Negative Slope)</t>
  </si>
  <si>
    <t>Michigan (Negative Slope)</t>
  </si>
  <si>
    <t>Montana (Negative Slope)</t>
  </si>
  <si>
    <t>Nebraska (Negative Slope)</t>
  </si>
  <si>
    <t>Nevada (Negative Slope)</t>
  </si>
  <si>
    <t>New Jersey (Negative Slope)</t>
  </si>
  <si>
    <t>New Mexico (Negative Slope)</t>
  </si>
  <si>
    <t>North Dakota (Negative Slope)</t>
  </si>
  <si>
    <t>South Dakota (Negative Slope)</t>
  </si>
  <si>
    <t>Tennessee (Negative Slope)</t>
  </si>
  <si>
    <t>West Virginia (Negative Slope)</t>
  </si>
  <si>
    <t>Step 5 - Reviewing and Comparing Results - Trends</t>
  </si>
  <si>
    <r>
      <t>Number</t>
    </r>
    <r>
      <rPr>
        <sz val="8"/>
        <color theme="0"/>
        <rFont val="Aptos Narrow"/>
        <family val="2"/>
        <scheme val="minor"/>
      </rPr>
      <t>  </t>
    </r>
    <r>
      <rPr>
        <b/>
        <sz val="12"/>
        <color theme="0"/>
        <rFont val="Aptos Narrow"/>
        <family val="2"/>
        <scheme val="minor"/>
      </rPr>
      <t>of Events Per Year</t>
    </r>
  </si>
  <si>
    <r>
      <t>Cost per unit</t>
    </r>
    <r>
      <rPr>
        <b/>
        <i/>
        <sz val="12"/>
        <color theme="0"/>
        <rFont val="Aptos Narrow"/>
        <family val="2"/>
        <scheme val="minor"/>
      </rPr>
      <t xml:space="preserve"> - </t>
    </r>
    <r>
      <rPr>
        <b/>
        <sz val="12"/>
        <color theme="0"/>
        <rFont val="Aptos Narrow"/>
        <family val="2"/>
        <scheme val="minor"/>
      </rPr>
      <t>Unit Cost ($/unit)</t>
    </r>
  </si>
  <si>
    <r>
      <t>Vehicles Exposed to Icy</t>
    </r>
    <r>
      <rPr>
        <sz val="12"/>
        <color theme="0"/>
        <rFont val="Aptos Narrow"/>
        <family val="2"/>
        <scheme val="minor"/>
      </rPr>
      <t> </t>
    </r>
    <r>
      <rPr>
        <b/>
        <sz val="12"/>
        <color theme="0"/>
        <rFont val="Aptos Narrow"/>
        <family val="2"/>
        <scheme val="minor"/>
      </rPr>
      <t xml:space="preserve"> Roads (Treated)</t>
    </r>
  </si>
  <si>
    <t>Vehicles Exposed to Wet Roads (Untreated)</t>
  </si>
  <si>
    <t>Estimated Impact to Environment (Cost/Uuit)</t>
  </si>
  <si>
    <t>Amount of Deicing Material (Unit)</t>
  </si>
  <si>
    <t>v1.3 - Dec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</si>
</sst>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 #,##0"/>
    <numFmt numFmtId="165" formatCode="&quot;$&quot;#,##0.00"/>
    <numFmt numFmtId="166" formatCode="_(* #,##0_);_(* \(#,##0\);_(* &quot;-&quot;??_);_(@_)"/>
  </numFmts>
  <fonts count="48" x14ac:knownFonts="1">
    <font>
      <sz val="11"/>
      <color theme="1"/>
      <name val="Aptos Narrow"/>
      <family val="2"/>
      <scheme val="minor"/>
    </font>
    <font>
      <b/>
      <sz val="11"/>
      <color theme="0"/>
      <name val="Aptos Narrow"/>
      <family val="2"/>
      <scheme val="minor"/>
    </font>
    <font>
      <b/>
      <sz val="11"/>
      <color theme="1"/>
      <name val="Aptos Narrow"/>
      <family val="2"/>
      <scheme val="minor"/>
    </font>
    <font>
      <b/>
      <sz val="12"/>
      <color rgb="FFFFFFFF"/>
      <name val="Times New Roman"/>
      <family val="1"/>
    </font>
    <font>
      <b/>
      <sz val="12"/>
      <name val="Times New Roman"/>
      <family val="1"/>
    </font>
    <font>
      <b/>
      <sz val="11"/>
      <name val="Aptos Narrow"/>
      <family val="2"/>
      <scheme val="minor"/>
    </font>
    <font>
      <sz val="11"/>
      <name val="Aptos Narrow"/>
      <family val="2"/>
      <scheme val="minor"/>
    </font>
    <font>
      <sz val="8"/>
      <name val="Aptos Narrow"/>
      <family val="2"/>
      <scheme val="minor"/>
    </font>
    <font>
      <b/>
      <sz val="11"/>
      <color theme="3" tint="0.499984740745262"/>
      <name val="Aptos Narrow"/>
      <family val="2"/>
      <scheme val="minor"/>
    </font>
    <font>
      <b/>
      <sz val="18"/>
      <color theme="1"/>
      <name val="Aptos Narrow"/>
      <family val="2"/>
      <scheme val="minor"/>
    </font>
    <font>
      <sz val="22"/>
      <color theme="1"/>
      <name val="Aptos Narrow"/>
      <family val="2"/>
      <scheme val="minor"/>
    </font>
    <font>
      <b/>
      <sz val="11"/>
      <color rgb="FF00B050"/>
      <name val="Aptos Narrow"/>
      <family val="2"/>
      <scheme val="minor"/>
    </font>
    <font>
      <b/>
      <sz val="11"/>
      <color rgb="FF7030A0"/>
      <name val="Aptos Narrow"/>
      <family val="2"/>
      <scheme val="minor"/>
    </font>
    <font>
      <b/>
      <sz val="11"/>
      <color theme="4" tint="0.39997558519241921"/>
      <name val="Aptos Narrow"/>
      <family val="2"/>
      <scheme val="minor"/>
    </font>
    <font>
      <sz val="11"/>
      <color theme="4" tint="0.39997558519241921"/>
      <name val="Aptos Narrow"/>
      <family val="2"/>
      <scheme val="minor"/>
    </font>
    <font>
      <b/>
      <sz val="11"/>
      <color rgb="FFFF0000"/>
      <name val="Aptos Narrow"/>
      <family val="2"/>
      <scheme val="minor"/>
    </font>
    <font>
      <b/>
      <sz val="11"/>
      <color rgb="FF929252"/>
      <name val="Aptos Narrow"/>
      <family val="2"/>
      <scheme val="minor"/>
    </font>
    <font>
      <b/>
      <sz val="11"/>
      <color rgb="FFD5DA0A"/>
      <name val="Aptos Narrow"/>
      <family val="2"/>
      <scheme val="minor"/>
    </font>
    <font>
      <sz val="8"/>
      <color theme="0" tint="-0.499984740745262"/>
      <name val="Verdana"/>
      <family val="2"/>
    </font>
    <font>
      <sz val="8"/>
      <name val="Verdana"/>
      <family val="2"/>
    </font>
    <font>
      <sz val="10"/>
      <color indexed="8"/>
      <name val="Arial"/>
      <family val="2"/>
    </font>
    <font>
      <b/>
      <sz val="12"/>
      <name val="Aptos Narrow"/>
      <family val="2"/>
      <scheme val="minor"/>
    </font>
    <font>
      <b/>
      <sz val="12"/>
      <color theme="1"/>
      <name val="Aptos Narrow"/>
      <family val="2"/>
      <scheme val="minor"/>
    </font>
    <font>
      <b/>
      <sz val="18"/>
      <color theme="0"/>
      <name val="Aptos Narrow"/>
      <family val="2"/>
      <scheme val="minor"/>
    </font>
    <font>
      <b/>
      <sz val="14"/>
      <color theme="0"/>
      <name val="Aptos Narrow"/>
      <family val="2"/>
      <scheme val="minor"/>
    </font>
    <font>
      <sz val="11"/>
      <color rgb="FF000000"/>
      <name val="Aptos Narrow"/>
      <family val="2"/>
    </font>
    <font>
      <sz val="11"/>
      <color rgb="FF8CA6CB"/>
      <name val="Aptos Narrow"/>
      <family val="2"/>
      <scheme val="minor"/>
    </font>
    <font>
      <b/>
      <sz val="16"/>
      <color rgb="FFFF0000"/>
      <name val="Aptos Narrow"/>
      <family val="2"/>
      <scheme val="minor"/>
    </font>
    <font>
      <sz val="11"/>
      <color theme="1"/>
      <name val="Aptos Narrow"/>
      <family val="2"/>
      <scheme val="minor"/>
    </font>
    <font>
      <sz val="10"/>
      <name val="Arial"/>
      <family val="2"/>
    </font>
    <font>
      <sz val="10"/>
      <name val="MS Sans Serif"/>
      <family val="2"/>
    </font>
    <font>
      <sz val="8"/>
      <color indexed="8"/>
      <name val="Arial"/>
      <family val="2"/>
    </font>
    <font>
      <sz val="8"/>
      <color theme="1"/>
      <name val="Aptos Narrow"/>
      <family val="2"/>
      <scheme val="minor"/>
    </font>
    <font>
      <i/>
      <sz val="8"/>
      <color theme="1"/>
      <name val="Aptos Narrow"/>
      <family val="2"/>
      <scheme val="minor"/>
    </font>
    <font>
      <i/>
      <sz val="11"/>
      <color theme="1"/>
      <name val="Aptos Narrow"/>
      <family val="2"/>
      <scheme val="minor"/>
    </font>
    <font>
      <i/>
      <sz val="10"/>
      <color theme="1"/>
      <name val="Aptos Narrow"/>
      <family val="2"/>
      <scheme val="minor"/>
    </font>
    <font>
      <i/>
      <sz val="9"/>
      <color theme="1"/>
      <name val="Aptos Narrow"/>
      <family val="2"/>
      <scheme val="minor"/>
    </font>
    <font>
      <sz val="9"/>
      <color theme="1"/>
      <name val="Aptos Narrow"/>
      <family val="2"/>
      <scheme val="minor"/>
    </font>
    <font>
      <sz val="11"/>
      <color theme="0"/>
      <name val="Aptos Narrow"/>
      <family val="2"/>
      <scheme val="minor"/>
    </font>
    <font>
      <b/>
      <sz val="12"/>
      <color theme="0"/>
      <name val="Times New Roman"/>
      <family val="1"/>
    </font>
    <font>
      <sz val="12"/>
      <color theme="1"/>
      <name val="Times New Roman"/>
      <family val="1"/>
    </font>
    <font>
      <sz val="12"/>
      <color theme="1"/>
      <name val="Aptos Narrow"/>
      <family val="2"/>
      <scheme val="minor"/>
    </font>
    <font>
      <b/>
      <sz val="12"/>
      <color theme="0"/>
      <name val="Aptos Narrow"/>
      <family val="2"/>
      <scheme val="minor"/>
    </font>
    <font>
      <sz val="12"/>
      <name val="Aptos Narrow"/>
      <family val="2"/>
      <scheme val="minor"/>
    </font>
    <font>
      <sz val="8"/>
      <color theme="0"/>
      <name val="Aptos Narrow"/>
      <family val="2"/>
      <scheme val="minor"/>
    </font>
    <font>
      <sz val="12"/>
      <color theme="0"/>
      <name val="Aptos Narrow"/>
      <family val="2"/>
      <scheme val="minor"/>
    </font>
    <font>
      <b/>
      <sz val="12"/>
      <color rgb="FFFFFFFF"/>
      <name val="Aptos Narrow"/>
      <family val="2"/>
      <scheme val="minor"/>
    </font>
    <font>
      <b/>
      <i/>
      <sz val="12"/>
      <color theme="0"/>
      <name val="Aptos Narrow"/>
      <family val="2"/>
      <scheme val="minor"/>
    </font>
  </fonts>
  <fills count="19">
    <fill>
      <patternFill patternType="none"/>
    </fill>
    <fill>
      <patternFill patternType="gray125"/>
    </fill>
    <fill>
      <patternFill patternType="solid">
        <fgColor theme="5" tint="0.39997558519241921"/>
        <bgColor indexed="64"/>
      </patternFill>
    </fill>
    <fill>
      <patternFill patternType="solid">
        <fgColor theme="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0"/>
        <bgColor indexed="64"/>
      </patternFill>
    </fill>
    <fill>
      <patternFill patternType="solid">
        <fgColor theme="0"/>
        <bgColor theme="7" tint="0.79998168889431442"/>
      </patternFill>
    </fill>
    <fill>
      <patternFill patternType="solid">
        <fgColor theme="7" tint="0.79998168889431442"/>
        <bgColor indexed="64"/>
      </patternFill>
    </fill>
    <fill>
      <patternFill patternType="solid">
        <fgColor rgb="FFEEE2EB"/>
        <bgColor indexed="64"/>
      </patternFill>
    </fill>
    <fill>
      <patternFill patternType="solid">
        <fgColor rgb="FF8CA6CB"/>
        <bgColor indexed="64"/>
      </patternFill>
    </fill>
    <fill>
      <patternFill patternType="solid">
        <fgColor rgb="FFD8E2F1"/>
        <bgColor indexed="64"/>
      </patternFill>
    </fill>
    <fill>
      <patternFill patternType="solid">
        <fgColor rgb="FFE5F1FA"/>
        <bgColor indexed="64"/>
      </patternFill>
    </fill>
    <fill>
      <patternFill patternType="solid">
        <fgColor rgb="FF8CA6CB"/>
        <bgColor theme="7" tint="0.79998168889431442"/>
      </patternFill>
    </fill>
    <fill>
      <patternFill patternType="solid">
        <fgColor rgb="FF4A6EA4"/>
        <bgColor indexed="64"/>
      </patternFill>
    </fill>
  </fills>
  <borders count="47">
    <border>
      <left/>
      <right/>
      <top/>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4" tint="0.39997558519241921"/>
      </top>
      <bottom/>
      <diagonal/>
    </border>
    <border>
      <left style="thin">
        <color theme="7"/>
      </left>
      <right/>
      <top style="thin">
        <color theme="7"/>
      </top>
      <bottom/>
      <diagonal/>
    </border>
    <border>
      <left style="thin">
        <color theme="7"/>
      </left>
      <right/>
      <top style="medium">
        <color theme="7"/>
      </top>
      <bottom style="thin">
        <color theme="7"/>
      </bottom>
      <diagonal/>
    </border>
    <border>
      <left/>
      <right/>
      <top/>
      <bottom style="medium">
        <color indexed="64"/>
      </bottom>
      <diagonal/>
    </border>
    <border>
      <left style="thin">
        <color indexed="64"/>
      </left>
      <right/>
      <top style="thin">
        <color rgb="FFCCCCCC"/>
      </top>
      <bottom style="thin">
        <color rgb="FFCCCCCC"/>
      </bottom>
      <diagonal/>
    </border>
    <border>
      <left/>
      <right style="thin">
        <color rgb="FF000000"/>
      </right>
      <top style="thin">
        <color rgb="FFCCCCCC"/>
      </top>
      <bottom style="thin">
        <color rgb="FFCCCCCC"/>
      </bottom>
      <diagonal/>
    </border>
    <border>
      <left/>
      <right style="thin">
        <color rgb="FF000000"/>
      </right>
      <top style="thin">
        <color rgb="FFCCCCCC"/>
      </top>
      <bottom/>
      <diagonal/>
    </border>
    <border>
      <left/>
      <right style="thin">
        <color indexed="64"/>
      </right>
      <top style="thin">
        <color rgb="FFCCCCCC"/>
      </top>
      <bottom style="thin">
        <color rgb="FFCCCCCC"/>
      </bottom>
      <diagonal/>
    </border>
    <border>
      <left/>
      <right style="thin">
        <color indexed="64"/>
      </right>
      <top style="thin">
        <color rgb="FFCCCCCC"/>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theme="0" tint="-0.14999847407452621"/>
      </right>
      <top style="thin">
        <color theme="0" tint="-0.14999847407452621"/>
      </top>
      <bottom style="thin">
        <color theme="0" tint="-0.1499984740745262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theme="7"/>
      </left>
      <right style="thin">
        <color theme="7"/>
      </right>
      <top style="medium">
        <color theme="7"/>
      </top>
      <bottom style="thin">
        <color theme="7"/>
      </bottom>
      <diagonal/>
    </border>
    <border>
      <left/>
      <right/>
      <top style="medium">
        <color theme="7"/>
      </top>
      <bottom style="thin">
        <color theme="7"/>
      </bottom>
      <diagonal/>
    </border>
    <border>
      <left/>
      <right/>
      <top style="thin">
        <color indexed="64"/>
      </top>
      <bottom style="thin">
        <color indexed="64"/>
      </bottom>
      <diagonal/>
    </border>
  </borders>
  <cellStyleXfs count="11">
    <xf numFmtId="0" fontId="0" fillId="0" borderId="0"/>
    <xf numFmtId="0" fontId="20" fillId="0" borderId="0"/>
    <xf numFmtId="44" fontId="28" fillId="0" borderId="0" applyFont="0" applyFill="0" applyBorder="0" applyAlignment="0" applyProtection="0"/>
    <xf numFmtId="0" fontId="29" fillId="0" borderId="0"/>
    <xf numFmtId="0" fontId="30" fillId="0" borderId="0"/>
    <xf numFmtId="43" fontId="30" fillId="0" borderId="0" applyFont="0" applyFill="0" applyBorder="0" applyAlignment="0" applyProtection="0"/>
    <xf numFmtId="0" fontId="20" fillId="0" borderId="0"/>
    <xf numFmtId="9" fontId="31" fillId="0" borderId="0" applyFont="0" applyFill="0" applyBorder="0" applyAlignment="0" applyProtection="0"/>
    <xf numFmtId="0" fontId="20" fillId="0" borderId="0"/>
    <xf numFmtId="9" fontId="28" fillId="0" borderId="0" applyFont="0" applyFill="0" applyBorder="0" applyAlignment="0" applyProtection="0"/>
    <xf numFmtId="43" fontId="28" fillId="0" borderId="0" applyFont="0" applyFill="0" applyBorder="0" applyAlignment="0" applyProtection="0"/>
  </cellStyleXfs>
  <cellXfs count="247">
    <xf numFmtId="0" fontId="0" fillId="0" borderId="0" xfId="0"/>
    <xf numFmtId="0" fontId="2" fillId="0" borderId="0" xfId="0" applyFont="1" applyAlignment="1">
      <alignment horizontal="left"/>
    </xf>
    <xf numFmtId="0" fontId="0" fillId="0" borderId="0" xfId="0" applyAlignment="1">
      <alignment horizont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6" fillId="6" borderId="4" xfId="0" applyFont="1" applyFill="1" applyBorder="1" applyAlignment="1">
      <alignment horizontal="center"/>
    </xf>
    <xf numFmtId="0" fontId="6" fillId="6" borderId="5" xfId="0" applyFont="1" applyFill="1" applyBorder="1" applyAlignment="1">
      <alignment horizontal="center"/>
    </xf>
    <xf numFmtId="8" fontId="0" fillId="0" borderId="0" xfId="0" applyNumberFormat="1"/>
    <xf numFmtId="0" fontId="2" fillId="0" borderId="0" xfId="0" applyFont="1" applyAlignment="1">
      <alignment horizontal="center" wrapText="1"/>
    </xf>
    <xf numFmtId="0" fontId="6" fillId="0" borderId="0" xfId="0" applyFont="1" applyAlignment="1">
      <alignment horizontal="center"/>
    </xf>
    <xf numFmtId="49" fontId="0" fillId="0" borderId="0" xfId="0" applyNumberFormat="1"/>
    <xf numFmtId="0" fontId="4" fillId="0" borderId="10" xfId="0" applyFont="1" applyBorder="1" applyAlignment="1">
      <alignment vertical="center" wrapText="1"/>
    </xf>
    <xf numFmtId="0" fontId="3" fillId="0" borderId="10" xfId="0" applyFont="1" applyBorder="1" applyAlignment="1">
      <alignment vertical="center" wrapText="1"/>
    </xf>
    <xf numFmtId="0" fontId="0" fillId="8" borderId="11" xfId="0" applyFill="1" applyBorder="1"/>
    <xf numFmtId="49" fontId="0" fillId="0" borderId="11" xfId="0" applyNumberFormat="1" applyBorder="1"/>
    <xf numFmtId="49" fontId="0" fillId="8" borderId="11" xfId="0" applyNumberFormat="1" applyFill="1" applyBorder="1"/>
    <xf numFmtId="0" fontId="0" fillId="0" borderId="11" xfId="0" applyBorder="1"/>
    <xf numFmtId="0" fontId="1" fillId="9" borderId="0" xfId="0" applyFont="1" applyFill="1"/>
    <xf numFmtId="0" fontId="5" fillId="5" borderId="5" xfId="0" applyFont="1" applyFill="1" applyBorder="1" applyAlignment="1">
      <alignment horizontal="center" vertical="center" wrapText="1"/>
    </xf>
    <xf numFmtId="0" fontId="5" fillId="2" borderId="0" xfId="0" applyFont="1" applyFill="1" applyAlignment="1">
      <alignment horizontal="center" vertical="center" wrapText="1"/>
    </xf>
    <xf numFmtId="6" fontId="6" fillId="6" borderId="3" xfId="0" applyNumberFormat="1" applyFont="1" applyFill="1" applyBorder="1" applyAlignment="1">
      <alignment horizontal="center"/>
    </xf>
    <xf numFmtId="0" fontId="8" fillId="0" borderId="0" xfId="0" applyFont="1"/>
    <xf numFmtId="0" fontId="5" fillId="0" borderId="0" xfId="0" applyFont="1"/>
    <xf numFmtId="0" fontId="0" fillId="0" borderId="0" xfId="0" applyAlignment="1">
      <alignment wrapText="1"/>
    </xf>
    <xf numFmtId="0" fontId="18" fillId="0" borderId="15" xfId="0" applyFont="1" applyBorder="1"/>
    <xf numFmtId="0" fontId="19" fillId="0" borderId="15" xfId="0" applyFont="1" applyBorder="1"/>
    <xf numFmtId="3" fontId="19" fillId="0" borderId="16" xfId="1" applyNumberFormat="1" applyFont="1" applyBorder="1" applyAlignment="1">
      <alignment horizontal="center"/>
    </xf>
    <xf numFmtId="3" fontId="19" fillId="0" borderId="17" xfId="1" applyNumberFormat="1" applyFont="1" applyBorder="1" applyAlignment="1">
      <alignment horizontal="center"/>
    </xf>
    <xf numFmtId="164" fontId="18" fillId="0" borderId="16" xfId="1" applyNumberFormat="1" applyFont="1" applyBorder="1"/>
    <xf numFmtId="164" fontId="19" fillId="0" borderId="16" xfId="1" applyNumberFormat="1" applyFont="1" applyBorder="1"/>
    <xf numFmtId="164" fontId="19" fillId="0" borderId="17" xfId="1" applyNumberFormat="1" applyFont="1" applyBorder="1"/>
    <xf numFmtId="3" fontId="19" fillId="0" borderId="18" xfId="1" applyNumberFormat="1" applyFont="1" applyBorder="1" applyAlignment="1">
      <alignment horizontal="center"/>
    </xf>
    <xf numFmtId="3" fontId="19" fillId="0" borderId="19" xfId="1" applyNumberFormat="1" applyFont="1" applyBorder="1" applyAlignment="1">
      <alignment horizontal="center"/>
    </xf>
    <xf numFmtId="164" fontId="18" fillId="0" borderId="17" xfId="1" applyNumberFormat="1" applyFont="1" applyBorder="1"/>
    <xf numFmtId="0" fontId="6" fillId="0" borderId="15" xfId="0" applyFont="1" applyBorder="1"/>
    <xf numFmtId="3" fontId="18" fillId="0" borderId="16" xfId="1" applyNumberFormat="1" applyFont="1" applyBorder="1"/>
    <xf numFmtId="3" fontId="19" fillId="0" borderId="16" xfId="1" applyNumberFormat="1" applyFont="1" applyBorder="1"/>
    <xf numFmtId="3" fontId="19" fillId="0" borderId="17" xfId="1" applyNumberFormat="1" applyFont="1" applyBorder="1"/>
    <xf numFmtId="3" fontId="18" fillId="0" borderId="17" xfId="1" applyNumberFormat="1" applyFont="1" applyBorder="1"/>
    <xf numFmtId="0" fontId="18" fillId="0" borderId="0" xfId="1" applyFont="1"/>
    <xf numFmtId="0" fontId="19" fillId="0" borderId="0" xfId="1" applyFont="1"/>
    <xf numFmtId="3" fontId="18" fillId="0" borderId="0" xfId="1" applyNumberFormat="1" applyFont="1"/>
    <xf numFmtId="3" fontId="19" fillId="0" borderId="0" xfId="1" applyNumberFormat="1" applyFont="1"/>
    <xf numFmtId="0" fontId="4" fillId="0" borderId="22" xfId="0" applyFont="1" applyBorder="1" applyAlignment="1">
      <alignment vertical="center"/>
    </xf>
    <xf numFmtId="0" fontId="4" fillId="0" borderId="22" xfId="0" applyFont="1" applyBorder="1" applyAlignment="1">
      <alignment vertical="center" wrapText="1"/>
    </xf>
    <xf numFmtId="0" fontId="0" fillId="14" borderId="0" xfId="0" applyFill="1"/>
    <xf numFmtId="0" fontId="8" fillId="14" borderId="0" xfId="0" applyFont="1" applyFill="1"/>
    <xf numFmtId="0" fontId="5" fillId="14" borderId="0" xfId="0" applyFont="1" applyFill="1"/>
    <xf numFmtId="0" fontId="0" fillId="14" borderId="0" xfId="0" applyFill="1" applyAlignment="1">
      <alignment wrapText="1"/>
    </xf>
    <xf numFmtId="0" fontId="5" fillId="14" borderId="0" xfId="0" applyFont="1" applyFill="1" applyAlignment="1">
      <alignment horizontal="center"/>
    </xf>
    <xf numFmtId="0" fontId="6" fillId="14" borderId="0" xfId="0" applyFont="1" applyFill="1" applyAlignment="1">
      <alignment vertical="top" wrapText="1"/>
    </xf>
    <xf numFmtId="0" fontId="2" fillId="14" borderId="0" xfId="0" applyFont="1" applyFill="1" applyAlignment="1">
      <alignment horizontal="center"/>
    </xf>
    <xf numFmtId="0" fontId="0" fillId="14" borderId="0" xfId="0" applyFill="1" applyAlignment="1">
      <alignment horizontal="left" vertical="center" wrapText="1"/>
    </xf>
    <xf numFmtId="0" fontId="0" fillId="14" borderId="0" xfId="0" applyFill="1" applyAlignment="1">
      <alignment horizontal="left" wrapText="1"/>
    </xf>
    <xf numFmtId="0" fontId="0" fillId="16" borderId="0" xfId="0" applyFill="1" applyAlignment="1">
      <alignment horizontal="left" vertical="center" wrapText="1"/>
    </xf>
    <xf numFmtId="0" fontId="0" fillId="16" borderId="0" xfId="0" applyFill="1" applyAlignment="1">
      <alignment vertical="center" wrapText="1"/>
    </xf>
    <xf numFmtId="0" fontId="21" fillId="15" borderId="14" xfId="0" applyFont="1" applyFill="1" applyBorder="1" applyAlignment="1">
      <alignment horizontal="left"/>
    </xf>
    <xf numFmtId="0" fontId="22" fillId="15" borderId="14" xfId="0" applyFont="1" applyFill="1" applyBorder="1" applyAlignment="1">
      <alignment horizontal="left"/>
    </xf>
    <xf numFmtId="0" fontId="0" fillId="15" borderId="0" xfId="0" applyFill="1"/>
    <xf numFmtId="0" fontId="22" fillId="15" borderId="0" xfId="0" applyFont="1" applyFill="1" applyAlignment="1">
      <alignment horizontal="center" vertical="center"/>
    </xf>
    <xf numFmtId="0" fontId="10" fillId="15" borderId="14" xfId="0" applyFont="1" applyFill="1" applyBorder="1" applyAlignment="1">
      <alignment horizontal="left"/>
    </xf>
    <xf numFmtId="0" fontId="9" fillId="14" borderId="0" xfId="0" applyFont="1" applyFill="1" applyAlignment="1">
      <alignment horizontal="left" vertical="center"/>
    </xf>
    <xf numFmtId="0" fontId="9" fillId="14" borderId="0" xfId="0" applyFont="1" applyFill="1" applyAlignment="1">
      <alignment vertical="center"/>
    </xf>
    <xf numFmtId="0" fontId="0" fillId="14" borderId="0" xfId="0" applyFill="1" applyAlignment="1">
      <alignment horizontal="center"/>
    </xf>
    <xf numFmtId="0" fontId="0" fillId="15" borderId="14" xfId="0" applyFill="1" applyBorder="1"/>
    <xf numFmtId="0" fontId="10" fillId="15" borderId="0" xfId="0" applyFont="1" applyFill="1" applyAlignment="1">
      <alignment horizontal="left"/>
    </xf>
    <xf numFmtId="0" fontId="22" fillId="14" borderId="0" xfId="0" applyFont="1" applyFill="1" applyAlignment="1">
      <alignment horizontal="left" vertical="center"/>
    </xf>
    <xf numFmtId="0" fontId="10" fillId="14" borderId="0" xfId="0" applyFont="1" applyFill="1" applyAlignment="1">
      <alignment horizontal="left"/>
    </xf>
    <xf numFmtId="0" fontId="0" fillId="17" borderId="0" xfId="0" applyFill="1"/>
    <xf numFmtId="0" fontId="2" fillId="14" borderId="0" xfId="0" applyFont="1" applyFill="1"/>
    <xf numFmtId="0" fontId="0" fillId="18" borderId="0" xfId="0" applyFill="1"/>
    <xf numFmtId="0" fontId="8" fillId="18" borderId="0" xfId="0" applyFont="1" applyFill="1"/>
    <xf numFmtId="0" fontId="0" fillId="18" borderId="14" xfId="0" applyFill="1" applyBorder="1"/>
    <xf numFmtId="0" fontId="8" fillId="18" borderId="14" xfId="0" applyFont="1" applyFill="1" applyBorder="1"/>
    <xf numFmtId="0" fontId="2" fillId="16" borderId="23" xfId="0" applyFont="1" applyFill="1" applyBorder="1" applyAlignment="1">
      <alignment horizontal="left" wrapText="1"/>
    </xf>
    <xf numFmtId="0" fontId="2" fillId="16" borderId="24" xfId="0" applyFont="1" applyFill="1" applyBorder="1" applyAlignment="1">
      <alignment horizontal="left" wrapText="1"/>
    </xf>
    <xf numFmtId="0" fontId="2" fillId="16" borderId="25" xfId="0" applyFont="1" applyFill="1" applyBorder="1" applyAlignment="1">
      <alignment horizontal="left" wrapText="1"/>
    </xf>
    <xf numFmtId="0" fontId="2" fillId="13" borderId="25" xfId="0" applyFont="1" applyFill="1" applyBorder="1" applyAlignment="1">
      <alignment horizontal="left" wrapText="1"/>
    </xf>
    <xf numFmtId="0" fontId="0" fillId="14" borderId="0" xfId="0" applyFill="1" applyAlignment="1">
      <alignment horizontal="left"/>
    </xf>
    <xf numFmtId="0" fontId="0" fillId="16" borderId="23" xfId="0" applyFill="1" applyBorder="1" applyAlignment="1">
      <alignment horizontal="left" wrapText="1"/>
    </xf>
    <xf numFmtId="0" fontId="0" fillId="16" borderId="24" xfId="0" applyFill="1" applyBorder="1" applyAlignment="1">
      <alignment horizontal="left" wrapText="1"/>
    </xf>
    <xf numFmtId="0" fontId="0" fillId="16" borderId="25" xfId="0" applyFill="1" applyBorder="1" applyAlignment="1">
      <alignment horizontal="left" wrapText="1"/>
    </xf>
    <xf numFmtId="0" fontId="5" fillId="16" borderId="21" xfId="0" applyFont="1" applyFill="1" applyBorder="1" applyAlignment="1">
      <alignment horizontal="left" wrapText="1"/>
    </xf>
    <xf numFmtId="0" fontId="6" fillId="16" borderId="21" xfId="0" applyFont="1" applyFill="1" applyBorder="1" applyAlignment="1">
      <alignment horizontal="left" wrapText="1"/>
    </xf>
    <xf numFmtId="0" fontId="0" fillId="16" borderId="21" xfId="0" applyFill="1" applyBorder="1" applyAlignment="1">
      <alignment horizontal="left" wrapText="1"/>
    </xf>
    <xf numFmtId="0" fontId="6" fillId="16" borderId="0" xfId="0" applyFont="1" applyFill="1" applyAlignment="1">
      <alignment vertical="center" wrapText="1"/>
    </xf>
    <xf numFmtId="0" fontId="10" fillId="18" borderId="0" xfId="0" applyFont="1" applyFill="1" applyAlignment="1">
      <alignment vertical="center"/>
    </xf>
    <xf numFmtId="0" fontId="5" fillId="16" borderId="20" xfId="0" applyFont="1" applyFill="1" applyBorder="1" applyAlignment="1">
      <alignment horizontal="left" wrapText="1"/>
    </xf>
    <xf numFmtId="0" fontId="2" fillId="16" borderId="20" xfId="0" applyFont="1" applyFill="1" applyBorder="1" applyAlignment="1">
      <alignment horizontal="right" vertical="center"/>
    </xf>
    <xf numFmtId="0" fontId="0" fillId="10" borderId="20" xfId="0" applyFill="1" applyBorder="1" applyAlignment="1">
      <alignment horizontal="left" vertical="center"/>
    </xf>
    <xf numFmtId="0" fontId="10" fillId="18" borderId="9" xfId="0" applyFont="1" applyFill="1" applyBorder="1"/>
    <xf numFmtId="0" fontId="10" fillId="18" borderId="14" xfId="0" applyFont="1" applyFill="1" applyBorder="1"/>
    <xf numFmtId="0" fontId="21" fillId="14" borderId="0" xfId="0" applyFont="1" applyFill="1" applyAlignment="1">
      <alignment horizontal="left" vertical="center"/>
    </xf>
    <xf numFmtId="0" fontId="0" fillId="16" borderId="23" xfId="0" applyFill="1" applyBorder="1" applyAlignment="1">
      <alignment horizontal="left" vertical="center" wrapText="1"/>
    </xf>
    <xf numFmtId="0" fontId="0" fillId="16" borderId="24" xfId="0" applyFill="1" applyBorder="1" applyAlignment="1">
      <alignment horizontal="left" vertical="center" wrapText="1"/>
    </xf>
    <xf numFmtId="0" fontId="0" fillId="16" borderId="25" xfId="0" applyFill="1" applyBorder="1" applyAlignment="1">
      <alignment horizontal="left" vertical="center" wrapText="1"/>
    </xf>
    <xf numFmtId="0" fontId="2" fillId="16" borderId="23" xfId="0" applyFont="1" applyFill="1" applyBorder="1" applyAlignment="1">
      <alignment horizontal="left" vertical="center" wrapText="1"/>
    </xf>
    <xf numFmtId="0" fontId="2" fillId="16" borderId="24" xfId="0" applyFont="1" applyFill="1" applyBorder="1" applyAlignment="1">
      <alignment horizontal="left" vertical="center" wrapText="1"/>
    </xf>
    <xf numFmtId="0" fontId="2" fillId="16" borderId="25" xfId="0" applyFont="1" applyFill="1" applyBorder="1" applyAlignment="1">
      <alignment horizontal="left" vertical="center" wrapText="1"/>
    </xf>
    <xf numFmtId="0" fontId="2" fillId="16" borderId="21" xfId="0" applyFont="1" applyFill="1" applyBorder="1" applyAlignment="1">
      <alignment horizontal="left" wrapText="1"/>
    </xf>
    <xf numFmtId="0" fontId="0" fillId="10" borderId="24" xfId="0" applyFill="1" applyBorder="1" applyAlignment="1">
      <alignment horizontal="left"/>
    </xf>
    <xf numFmtId="0" fontId="26" fillId="14" borderId="0" xfId="0" applyFont="1" applyFill="1"/>
    <xf numFmtId="3" fontId="0" fillId="10" borderId="24" xfId="0" applyNumberFormat="1" applyFill="1" applyBorder="1" applyAlignment="1">
      <alignment horizontal="left"/>
    </xf>
    <xf numFmtId="0" fontId="0" fillId="0" borderId="23" xfId="0" applyBorder="1" applyAlignment="1">
      <alignment horizontal="left"/>
    </xf>
    <xf numFmtId="0" fontId="0" fillId="10" borderId="23" xfId="0" applyFill="1" applyBorder="1" applyAlignment="1">
      <alignment horizontal="left"/>
    </xf>
    <xf numFmtId="0" fontId="0" fillId="11" borderId="24" xfId="0" applyFill="1" applyBorder="1" applyAlignment="1">
      <alignment horizontal="left"/>
    </xf>
    <xf numFmtId="0" fontId="0" fillId="14" borderId="36" xfId="0" applyFill="1" applyBorder="1"/>
    <xf numFmtId="0" fontId="0" fillId="14" borderId="37" xfId="0" applyFill="1" applyBorder="1"/>
    <xf numFmtId="0" fontId="26" fillId="14" borderId="37" xfId="0" applyFont="1" applyFill="1" applyBorder="1"/>
    <xf numFmtId="0" fontId="0" fillId="14" borderId="38" xfId="0" applyFill="1" applyBorder="1"/>
    <xf numFmtId="0" fontId="0" fillId="14" borderId="14" xfId="0" applyFill="1" applyBorder="1"/>
    <xf numFmtId="0" fontId="0" fillId="14" borderId="39" xfId="0" applyFill="1" applyBorder="1"/>
    <xf numFmtId="0" fontId="0" fillId="15" borderId="39" xfId="0" applyFill="1" applyBorder="1"/>
    <xf numFmtId="0" fontId="0" fillId="14" borderId="36" xfId="0" applyFill="1" applyBorder="1" applyAlignment="1">
      <alignment horizontal="left"/>
    </xf>
    <xf numFmtId="0" fontId="0" fillId="14" borderId="37" xfId="0" applyFill="1" applyBorder="1" applyAlignment="1">
      <alignment horizontal="left"/>
    </xf>
    <xf numFmtId="0" fontId="2" fillId="16" borderId="40" xfId="0" applyFont="1" applyFill="1" applyBorder="1" applyAlignment="1">
      <alignment horizontal="left" wrapText="1"/>
    </xf>
    <xf numFmtId="0" fontId="0" fillId="0" borderId="40" xfId="0" applyBorder="1" applyAlignment="1">
      <alignment horizontal="left"/>
    </xf>
    <xf numFmtId="0" fontId="0" fillId="15" borderId="37" xfId="0" applyFill="1" applyBorder="1"/>
    <xf numFmtId="0" fontId="0" fillId="16" borderId="40" xfId="0" applyFill="1" applyBorder="1" applyAlignment="1">
      <alignment horizontal="left" wrapText="1"/>
    </xf>
    <xf numFmtId="0" fontId="0" fillId="10" borderId="40" xfId="0" applyFill="1" applyBorder="1" applyAlignment="1">
      <alignment horizontal="left" wrapText="1"/>
    </xf>
    <xf numFmtId="0" fontId="22" fillId="14" borderId="36" xfId="0" applyFont="1" applyFill="1" applyBorder="1" applyAlignment="1">
      <alignment horizontal="left" vertical="center"/>
    </xf>
    <xf numFmtId="0" fontId="27" fillId="0" borderId="0" xfId="0" applyFont="1"/>
    <xf numFmtId="0" fontId="0" fillId="0" borderId="27" xfId="0" applyBorder="1" applyAlignment="1">
      <alignment horizontal="left"/>
    </xf>
    <xf numFmtId="3" fontId="0" fillId="14" borderId="0" xfId="0" applyNumberFormat="1" applyFill="1" applyAlignment="1">
      <alignment horizontal="left"/>
    </xf>
    <xf numFmtId="0" fontId="0" fillId="10" borderId="0" xfId="0" applyFill="1"/>
    <xf numFmtId="2" fontId="0" fillId="13" borderId="24" xfId="0" applyNumberFormat="1" applyFill="1" applyBorder="1" applyAlignment="1">
      <alignment horizontal="left"/>
    </xf>
    <xf numFmtId="2" fontId="0" fillId="13" borderId="41" xfId="0" applyNumberFormat="1" applyFill="1" applyBorder="1" applyAlignment="1">
      <alignment horizontal="left"/>
    </xf>
    <xf numFmtId="44" fontId="0" fillId="10" borderId="26" xfId="2" applyFont="1" applyFill="1" applyBorder="1" applyAlignment="1">
      <alignment horizontal="left"/>
    </xf>
    <xf numFmtId="44" fontId="0" fillId="10" borderId="27" xfId="2" applyFont="1" applyFill="1" applyBorder="1" applyAlignment="1">
      <alignment horizontal="left"/>
    </xf>
    <xf numFmtId="44" fontId="0" fillId="10" borderId="30" xfId="2" applyFont="1" applyFill="1" applyBorder="1" applyAlignment="1">
      <alignment horizontal="left"/>
    </xf>
    <xf numFmtId="44" fontId="0" fillId="11" borderId="30" xfId="2" applyFont="1" applyFill="1" applyBorder="1" applyAlignment="1">
      <alignment horizontal="left" vertical="center"/>
    </xf>
    <xf numFmtId="2" fontId="0" fillId="10" borderId="28" xfId="0" applyNumberFormat="1" applyFill="1" applyBorder="1" applyAlignment="1">
      <alignment horizontal="left"/>
    </xf>
    <xf numFmtId="7" fontId="0" fillId="0" borderId="20" xfId="2" applyNumberFormat="1" applyFont="1" applyBorder="1" applyAlignment="1">
      <alignment horizontal="left" vertical="center"/>
    </xf>
    <xf numFmtId="44" fontId="0" fillId="10" borderId="20" xfId="2" applyFont="1" applyFill="1" applyBorder="1" applyAlignment="1" applyProtection="1">
      <alignment horizontal="left"/>
      <protection locked="0"/>
    </xf>
    <xf numFmtId="0" fontId="0" fillId="10" borderId="20" xfId="0" applyFill="1" applyBorder="1" applyAlignment="1" applyProtection="1">
      <alignment horizontal="left"/>
      <protection locked="0"/>
    </xf>
    <xf numFmtId="0" fontId="0" fillId="10" borderId="29" xfId="0" applyFill="1" applyBorder="1" applyAlignment="1" applyProtection="1">
      <alignment horizontal="left"/>
      <protection locked="0"/>
    </xf>
    <xf numFmtId="44" fontId="0" fillId="10" borderId="30" xfId="2" applyFont="1" applyFill="1" applyBorder="1" applyAlignment="1" applyProtection="1">
      <alignment horizontal="left" vertical="center"/>
      <protection locked="0"/>
    </xf>
    <xf numFmtId="0" fontId="0" fillId="10" borderId="20" xfId="0" applyFill="1" applyBorder="1" applyAlignment="1" applyProtection="1">
      <alignment horizontal="left" vertical="center"/>
      <protection locked="0"/>
    </xf>
    <xf numFmtId="0" fontId="0" fillId="10" borderId="29" xfId="0" applyFill="1" applyBorder="1" applyAlignment="1" applyProtection="1">
      <alignment horizontal="left" vertical="center"/>
      <protection locked="0"/>
    </xf>
    <xf numFmtId="44" fontId="0" fillId="11" borderId="20" xfId="2" applyFont="1" applyFill="1" applyBorder="1" applyAlignment="1" applyProtection="1">
      <alignment horizontal="left" vertical="center"/>
      <protection locked="0"/>
    </xf>
    <xf numFmtId="0" fontId="0" fillId="11" borderId="20" xfId="0" applyFill="1" applyBorder="1" applyAlignment="1" applyProtection="1">
      <alignment horizontal="left" vertical="center"/>
      <protection locked="0"/>
    </xf>
    <xf numFmtId="0" fontId="0" fillId="11" borderId="29" xfId="0" applyFill="1" applyBorder="1" applyAlignment="1" applyProtection="1">
      <alignment horizontal="left" vertical="center"/>
      <protection locked="0"/>
    </xf>
    <xf numFmtId="165" fontId="0" fillId="0" borderId="20" xfId="2" applyNumberFormat="1" applyFont="1" applyBorder="1" applyAlignment="1">
      <alignment horizontal="left" vertical="center"/>
    </xf>
    <xf numFmtId="44" fontId="0" fillId="10" borderId="28" xfId="2" applyFont="1" applyFill="1" applyBorder="1" applyAlignment="1">
      <alignment horizontal="left"/>
    </xf>
    <xf numFmtId="2" fontId="0" fillId="0" borderId="20" xfId="0" applyNumberFormat="1" applyBorder="1" applyAlignment="1">
      <alignment horizontal="left" vertical="center"/>
    </xf>
    <xf numFmtId="0" fontId="2" fillId="13" borderId="24" xfId="0" applyFont="1" applyFill="1" applyBorder="1" applyAlignment="1">
      <alignment horizontal="left" wrapText="1"/>
    </xf>
    <xf numFmtId="0" fontId="32" fillId="15" borderId="42" xfId="0" applyFont="1" applyFill="1" applyBorder="1" applyAlignment="1">
      <alignment vertical="center" wrapText="1"/>
    </xf>
    <xf numFmtId="165" fontId="0" fillId="10" borderId="24" xfId="0" applyNumberFormat="1" applyFill="1" applyBorder="1" applyAlignment="1">
      <alignment horizontal="left"/>
    </xf>
    <xf numFmtId="165" fontId="0" fillId="13" borderId="24" xfId="0" applyNumberFormat="1" applyFill="1" applyBorder="1" applyAlignment="1">
      <alignment horizontal="left"/>
    </xf>
    <xf numFmtId="0" fontId="33" fillId="15" borderId="42" xfId="0" applyFont="1" applyFill="1" applyBorder="1" applyAlignment="1">
      <alignment vertical="center" wrapText="1"/>
    </xf>
    <xf numFmtId="0" fontId="22" fillId="14" borderId="0" xfId="0" applyFont="1" applyFill="1" applyAlignment="1">
      <alignment horizontal="left" vertical="center" wrapText="1"/>
    </xf>
    <xf numFmtId="9" fontId="0" fillId="10" borderId="24" xfId="9" applyFont="1" applyFill="1" applyBorder="1" applyAlignment="1">
      <alignment horizontal="left"/>
    </xf>
    <xf numFmtId="0" fontId="34" fillId="15" borderId="0" xfId="0" applyFont="1" applyFill="1" applyAlignment="1">
      <alignment horizontal="left" vertical="center" wrapText="1"/>
    </xf>
    <xf numFmtId="0" fontId="2" fillId="14" borderId="0" xfId="0" applyFont="1" applyFill="1" applyAlignment="1">
      <alignment horizontal="left" wrapText="1"/>
    </xf>
    <xf numFmtId="166" fontId="0" fillId="10" borderId="24" xfId="10" applyNumberFormat="1" applyFont="1" applyFill="1" applyBorder="1" applyAlignment="1">
      <alignment horizontal="left"/>
    </xf>
    <xf numFmtId="0" fontId="22" fillId="15" borderId="0" xfId="0" applyFont="1" applyFill="1" applyAlignment="1">
      <alignment vertical="center"/>
    </xf>
    <xf numFmtId="0" fontId="22" fillId="15" borderId="14" xfId="0" applyFont="1" applyFill="1" applyBorder="1" applyAlignment="1">
      <alignment vertical="center"/>
    </xf>
    <xf numFmtId="49" fontId="0" fillId="10" borderId="31" xfId="0" applyNumberFormat="1" applyFill="1" applyBorder="1" applyAlignment="1">
      <alignment horizontal="left"/>
    </xf>
    <xf numFmtId="0" fontId="22" fillId="15" borderId="36" xfId="0" applyFont="1" applyFill="1" applyBorder="1" applyAlignment="1">
      <alignment vertical="center"/>
    </xf>
    <xf numFmtId="0" fontId="22" fillId="15" borderId="38" xfId="0" applyFont="1" applyFill="1" applyBorder="1" applyAlignment="1">
      <alignment vertical="center"/>
    </xf>
    <xf numFmtId="0" fontId="39" fillId="0" borderId="7" xfId="0" applyFont="1" applyBorder="1" applyAlignment="1">
      <alignment vertical="center" wrapText="1"/>
    </xf>
    <xf numFmtId="0" fontId="39" fillId="0" borderId="8" xfId="0" applyFont="1" applyBorder="1" applyAlignment="1">
      <alignment vertical="center" wrapText="1"/>
    </xf>
    <xf numFmtId="0" fontId="38" fillId="0" borderId="33" xfId="0" applyFont="1" applyBorder="1"/>
    <xf numFmtId="0" fontId="41" fillId="0" borderId="6" xfId="0" applyFont="1" applyBorder="1"/>
    <xf numFmtId="49" fontId="41" fillId="0" borderId="29" xfId="0" applyNumberFormat="1" applyFont="1" applyBorder="1"/>
    <xf numFmtId="49" fontId="41" fillId="0" borderId="0" xfId="0" applyNumberFormat="1" applyFont="1"/>
    <xf numFmtId="7" fontId="41" fillId="0" borderId="44" xfId="0" applyNumberFormat="1" applyFont="1" applyBorder="1"/>
    <xf numFmtId="165" fontId="41" fillId="0" borderId="13" xfId="0" applyNumberFormat="1" applyFont="1" applyBorder="1"/>
    <xf numFmtId="7" fontId="41" fillId="0" borderId="45" xfId="0" applyNumberFormat="1" applyFont="1" applyBorder="1"/>
    <xf numFmtId="7" fontId="41" fillId="0" borderId="13" xfId="0" applyNumberFormat="1" applyFont="1" applyBorder="1"/>
    <xf numFmtId="0" fontId="41" fillId="0" borderId="13" xfId="0" applyFont="1" applyBorder="1"/>
    <xf numFmtId="0" fontId="41" fillId="0" borderId="0" xfId="0" applyFont="1" applyAlignment="1">
      <alignment wrapText="1"/>
    </xf>
    <xf numFmtId="0" fontId="22" fillId="0" borderId="12" xfId="0" applyFont="1" applyBorder="1" applyAlignment="1">
      <alignment wrapText="1"/>
    </xf>
    <xf numFmtId="0" fontId="42" fillId="0" borderId="7" xfId="0" applyFont="1" applyBorder="1" applyAlignment="1">
      <alignment wrapText="1"/>
    </xf>
    <xf numFmtId="0" fontId="42" fillId="0" borderId="8" xfId="0" applyFont="1" applyBorder="1" applyAlignment="1">
      <alignment wrapText="1"/>
    </xf>
    <xf numFmtId="0" fontId="0" fillId="0" borderId="29" xfId="0" applyBorder="1"/>
    <xf numFmtId="49" fontId="43" fillId="0" borderId="20" xfId="0" applyNumberFormat="1" applyFont="1" applyBorder="1" applyAlignment="1">
      <alignment vertical="center" wrapText="1"/>
    </xf>
    <xf numFmtId="49" fontId="43" fillId="0" borderId="30" xfId="0" applyNumberFormat="1" applyFont="1" applyBorder="1" applyAlignment="1">
      <alignment vertical="center" wrapText="1"/>
    </xf>
    <xf numFmtId="0" fontId="42" fillId="0" borderId="7" xfId="0" applyFont="1" applyBorder="1" applyAlignment="1">
      <alignment vertical="center" wrapText="1"/>
    </xf>
    <xf numFmtId="0" fontId="42" fillId="0" borderId="8" xfId="0" applyFont="1" applyBorder="1" applyAlignment="1">
      <alignment vertical="center" wrapText="1"/>
    </xf>
    <xf numFmtId="0" fontId="41" fillId="0" borderId="6" xfId="0" applyFont="1" applyBorder="1" applyAlignment="1">
      <alignment horizontal="left" vertical="center"/>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49" fontId="41" fillId="0" borderId="29" xfId="0" applyNumberFormat="1" applyFont="1" applyBorder="1" applyAlignment="1">
      <alignment horizontal="left" vertical="center"/>
    </xf>
    <xf numFmtId="49" fontId="43" fillId="0" borderId="20" xfId="0" applyNumberFormat="1" applyFont="1" applyBorder="1" applyAlignment="1">
      <alignment horizontal="left" vertical="center" wrapText="1"/>
    </xf>
    <xf numFmtId="49" fontId="43" fillId="0" borderId="30" xfId="0" applyNumberFormat="1" applyFont="1" applyBorder="1" applyAlignment="1">
      <alignment horizontal="left" vertical="center" wrapText="1"/>
    </xf>
    <xf numFmtId="0" fontId="45" fillId="0" borderId="6" xfId="0" applyFont="1" applyBorder="1" applyAlignment="1">
      <alignment wrapText="1"/>
    </xf>
    <xf numFmtId="0" fontId="42" fillId="0" borderId="32" xfId="0" applyFont="1" applyBorder="1" applyAlignment="1">
      <alignment vertical="center" wrapText="1"/>
    </xf>
    <xf numFmtId="0" fontId="41" fillId="0" borderId="6" xfId="0" applyFont="1" applyBorder="1" applyAlignment="1">
      <alignment wrapText="1"/>
    </xf>
    <xf numFmtId="0" fontId="42" fillId="0" borderId="7" xfId="0" applyFont="1" applyBorder="1" applyAlignment="1">
      <alignment horizontal="justify" vertical="center" wrapText="1"/>
    </xf>
    <xf numFmtId="0" fontId="43" fillId="0" borderId="20" xfId="0" applyFont="1" applyBorder="1" applyAlignment="1">
      <alignment vertical="center"/>
    </xf>
    <xf numFmtId="0" fontId="43" fillId="0" borderId="20" xfId="0" applyFont="1" applyBorder="1" applyAlignment="1">
      <alignment horizontal="justify" vertical="center"/>
    </xf>
    <xf numFmtId="0" fontId="43" fillId="0" borderId="20" xfId="0" applyFont="1" applyBorder="1" applyAlignment="1">
      <alignment vertical="center" wrapText="1"/>
    </xf>
    <xf numFmtId="0" fontId="43" fillId="0" borderId="30" xfId="0" applyFont="1" applyBorder="1" applyAlignment="1">
      <alignment vertical="center"/>
    </xf>
    <xf numFmtId="0" fontId="43" fillId="0" borderId="30" xfId="0" applyFont="1" applyBorder="1" applyAlignment="1">
      <alignment vertical="center" wrapText="1"/>
    </xf>
    <xf numFmtId="7" fontId="43" fillId="0" borderId="20" xfId="0" applyNumberFormat="1" applyFont="1" applyBorder="1" applyAlignment="1">
      <alignment vertical="center" wrapText="1"/>
    </xf>
    <xf numFmtId="0" fontId="40" fillId="0" borderId="6" xfId="0" applyFont="1" applyBorder="1" applyAlignment="1">
      <alignment horizontal="left" vertical="center"/>
    </xf>
    <xf numFmtId="0" fontId="41" fillId="0" borderId="6" xfId="0" applyFont="1" applyBorder="1" applyAlignment="1">
      <alignment vertical="center"/>
    </xf>
    <xf numFmtId="49" fontId="0" fillId="0" borderId="29" xfId="0" applyNumberFormat="1" applyBorder="1"/>
    <xf numFmtId="49" fontId="41" fillId="0" borderId="20" xfId="0" applyNumberFormat="1" applyFont="1" applyBorder="1"/>
    <xf numFmtId="0" fontId="0" fillId="0" borderId="6" xfId="0" applyBorder="1" applyAlignment="1">
      <alignment vertical="center"/>
    </xf>
    <xf numFmtId="0" fontId="0" fillId="0" borderId="6" xfId="0" applyBorder="1"/>
    <xf numFmtId="0" fontId="46" fillId="0" borderId="7" xfId="0" applyFont="1" applyBorder="1" applyAlignment="1">
      <alignment vertical="center" wrapText="1"/>
    </xf>
    <xf numFmtId="0" fontId="46" fillId="0" borderId="8" xfId="0" applyFont="1" applyBorder="1" applyAlignment="1">
      <alignment vertical="center" wrapText="1"/>
    </xf>
    <xf numFmtId="165" fontId="43" fillId="0" borderId="20" xfId="2" applyNumberFormat="1" applyFont="1" applyFill="1" applyBorder="1" applyAlignment="1">
      <alignment vertical="center" wrapText="1"/>
    </xf>
    <xf numFmtId="165" fontId="43" fillId="0" borderId="30" xfId="0" applyNumberFormat="1" applyFont="1" applyBorder="1" applyAlignment="1">
      <alignment vertical="center" wrapText="1"/>
    </xf>
    <xf numFmtId="44" fontId="43" fillId="0" borderId="30" xfId="2" applyFont="1" applyFill="1" applyBorder="1" applyAlignment="1">
      <alignment vertical="center" wrapText="1"/>
    </xf>
    <xf numFmtId="0" fontId="45" fillId="0" borderId="6" xfId="0" applyFont="1" applyBorder="1" applyAlignment="1">
      <alignment vertical="center"/>
    </xf>
    <xf numFmtId="165" fontId="43" fillId="0" borderId="20" xfId="0" applyNumberFormat="1" applyFont="1" applyBorder="1" applyAlignment="1">
      <alignment vertical="center" wrapText="1"/>
    </xf>
    <xf numFmtId="49" fontId="41" fillId="0" borderId="46" xfId="0" applyNumberFormat="1" applyFont="1" applyBorder="1"/>
    <xf numFmtId="0" fontId="43" fillId="0" borderId="46" xfId="0" applyFont="1" applyBorder="1" applyAlignment="1">
      <alignment vertical="center" wrapText="1"/>
    </xf>
    <xf numFmtId="166" fontId="43" fillId="0" borderId="20" xfId="10" applyNumberFormat="1" applyFont="1" applyBorder="1" applyAlignment="1">
      <alignment vertical="center" wrapText="1"/>
    </xf>
    <xf numFmtId="0" fontId="0" fillId="10" borderId="24" xfId="0" applyFill="1" applyBorder="1" applyAlignment="1">
      <alignment horizontal="left" wrapText="1"/>
    </xf>
    <xf numFmtId="0" fontId="21" fillId="0" borderId="20" xfId="0" applyFont="1" applyBorder="1" applyAlignment="1">
      <alignment vertical="center" wrapText="1"/>
    </xf>
    <xf numFmtId="7" fontId="21" fillId="0" borderId="30" xfId="0" applyNumberFormat="1" applyFont="1" applyBorder="1" applyAlignment="1">
      <alignment vertical="center" wrapText="1"/>
    </xf>
    <xf numFmtId="49" fontId="43" fillId="0" borderId="29" xfId="0" applyNumberFormat="1" applyFont="1" applyBorder="1" applyAlignment="1">
      <alignment wrapText="1"/>
    </xf>
    <xf numFmtId="0" fontId="0" fillId="16" borderId="9" xfId="0" applyFill="1" applyBorder="1" applyAlignment="1">
      <alignment horizontal="left" vertical="center" wrapText="1"/>
    </xf>
    <xf numFmtId="0" fontId="0" fillId="16" borderId="0" xfId="0" applyFill="1" applyAlignment="1">
      <alignment horizontal="left" vertical="center" wrapText="1"/>
    </xf>
    <xf numFmtId="0" fontId="23" fillId="18" borderId="0" xfId="0" applyFont="1" applyFill="1" applyAlignment="1">
      <alignment horizontal="center" vertical="center" wrapText="1"/>
    </xf>
    <xf numFmtId="0" fontId="23" fillId="18" borderId="0" xfId="0" applyFont="1" applyFill="1" applyAlignment="1">
      <alignment horizontal="center" vertical="center"/>
    </xf>
    <xf numFmtId="0" fontId="23" fillId="18" borderId="14" xfId="0" applyFont="1" applyFill="1" applyBorder="1" applyAlignment="1">
      <alignment horizontal="center" vertical="center"/>
    </xf>
    <xf numFmtId="0" fontId="0" fillId="14" borderId="9" xfId="0" applyFill="1" applyBorder="1" applyAlignment="1">
      <alignment horizontal="center" vertical="center"/>
    </xf>
    <xf numFmtId="0" fontId="22" fillId="15" borderId="0" xfId="0" applyFont="1" applyFill="1" applyAlignment="1">
      <alignment horizontal="left" vertical="center"/>
    </xf>
    <xf numFmtId="0" fontId="22" fillId="15" borderId="14" xfId="0" applyFont="1" applyFill="1" applyBorder="1" applyAlignment="1">
      <alignment horizontal="left" vertical="center"/>
    </xf>
    <xf numFmtId="0" fontId="23" fillId="18" borderId="14" xfId="0" applyFont="1" applyFill="1" applyBorder="1" applyAlignment="1">
      <alignment horizontal="center" vertical="center" wrapText="1"/>
    </xf>
    <xf numFmtId="0" fontId="22" fillId="15" borderId="36" xfId="0" applyFont="1" applyFill="1" applyBorder="1" applyAlignment="1">
      <alignment horizontal="left" vertical="center"/>
    </xf>
    <xf numFmtId="0" fontId="22" fillId="15" borderId="38" xfId="0" applyFont="1" applyFill="1" applyBorder="1" applyAlignment="1">
      <alignment horizontal="left" vertical="center"/>
    </xf>
    <xf numFmtId="0" fontId="22" fillId="15" borderId="0" xfId="0" applyFont="1" applyFill="1" applyAlignment="1">
      <alignment horizontal="left" vertical="center" wrapText="1"/>
    </xf>
    <xf numFmtId="0" fontId="22" fillId="15" borderId="14" xfId="0" applyFont="1" applyFill="1" applyBorder="1" applyAlignment="1">
      <alignment horizontal="left" vertical="center" wrapText="1"/>
    </xf>
    <xf numFmtId="0" fontId="22" fillId="15" borderId="34" xfId="0" applyFont="1" applyFill="1" applyBorder="1" applyAlignment="1">
      <alignment horizontal="left" vertical="center"/>
    </xf>
    <xf numFmtId="0" fontId="22" fillId="15" borderId="9" xfId="0" applyFont="1" applyFill="1" applyBorder="1" applyAlignment="1">
      <alignment horizontal="left" vertical="center"/>
    </xf>
    <xf numFmtId="0" fontId="22" fillId="15" borderId="35" xfId="0" applyFont="1" applyFill="1" applyBorder="1" applyAlignment="1">
      <alignment horizontal="left" vertical="center"/>
    </xf>
    <xf numFmtId="0" fontId="22" fillId="15" borderId="39" xfId="0" applyFont="1" applyFill="1" applyBorder="1" applyAlignment="1">
      <alignment horizontal="left" vertical="center"/>
    </xf>
    <xf numFmtId="0" fontId="9" fillId="15" borderId="0" xfId="0" applyFont="1" applyFill="1" applyAlignment="1">
      <alignment horizontal="left" vertical="center"/>
    </xf>
    <xf numFmtId="0" fontId="9" fillId="15" borderId="14" xfId="0" applyFont="1" applyFill="1" applyBorder="1" applyAlignment="1">
      <alignment horizontal="left" vertical="center"/>
    </xf>
    <xf numFmtId="0" fontId="34" fillId="15" borderId="0" xfId="0" applyFont="1" applyFill="1" applyAlignment="1">
      <alignment horizontal="center"/>
    </xf>
    <xf numFmtId="0" fontId="34" fillId="15" borderId="43" xfId="0" applyFont="1" applyFill="1" applyBorder="1" applyAlignment="1">
      <alignment horizontal="center"/>
    </xf>
    <xf numFmtId="0" fontId="21" fillId="15" borderId="14" xfId="0" applyFont="1" applyFill="1" applyBorder="1" applyAlignment="1">
      <alignment horizontal="center"/>
    </xf>
    <xf numFmtId="0" fontId="21" fillId="15" borderId="0" xfId="0" applyFont="1" applyFill="1" applyAlignment="1">
      <alignment horizontal="left" vertical="center"/>
    </xf>
    <xf numFmtId="0" fontId="21" fillId="15" borderId="14" xfId="0" applyFont="1" applyFill="1" applyBorder="1" applyAlignment="1">
      <alignment horizontal="left" vertical="center"/>
    </xf>
    <xf numFmtId="0" fontId="9" fillId="12" borderId="0" xfId="0" applyFont="1" applyFill="1" applyAlignment="1">
      <alignment horizontal="left"/>
    </xf>
    <xf numFmtId="0" fontId="1" fillId="3" borderId="1" xfId="0" applyFont="1" applyFill="1" applyBorder="1" applyAlignment="1">
      <alignment horizontal="center"/>
    </xf>
    <xf numFmtId="0" fontId="1" fillId="0" borderId="0" xfId="0" applyFont="1" applyAlignment="1">
      <alignment horizontal="center"/>
    </xf>
    <xf numFmtId="0" fontId="0" fillId="7" borderId="0" xfId="0" applyFill="1" applyAlignment="1">
      <alignment horizontal="center"/>
    </xf>
    <xf numFmtId="0" fontId="0" fillId="5" borderId="0" xfId="0" applyFill="1" applyAlignment="1">
      <alignment horizontal="center"/>
    </xf>
    <xf numFmtId="0" fontId="0" fillId="0" borderId="0" xfId="0" applyAlignment="1">
      <alignment horizontal="center"/>
    </xf>
  </cellXfs>
  <cellStyles count="11">
    <cellStyle name="Comma" xfId="10" builtinId="3"/>
    <cellStyle name="Comma 2" xfId="5" xr:uid="{15ADC1B3-B68B-4BC3-8197-4918537CB792}"/>
    <cellStyle name="Currency" xfId="2" builtinId="4"/>
    <cellStyle name="Normal" xfId="0" builtinId="0"/>
    <cellStyle name="Normal 2" xfId="3" xr:uid="{0AD8C847-4AD9-4D12-8D7B-442DDB723684}"/>
    <cellStyle name="Normal 3" xfId="4" xr:uid="{4DFB3087-5AE2-41E0-B2DD-025C463CE71C}"/>
    <cellStyle name="Normal 4" xfId="6" xr:uid="{3D43CED6-FB9C-4BC7-BFD2-993ABF7C6E46}"/>
    <cellStyle name="Normal 5" xfId="8" xr:uid="{BC702FE5-6644-47C0-ACD5-1F443B1EE8AC}"/>
    <cellStyle name="Normal 5 2" xfId="1" xr:uid="{20D6EE67-2F27-443B-AD15-05D33BBEF0DE}"/>
    <cellStyle name="Percent" xfId="9" builtinId="5"/>
    <cellStyle name="Percent 2" xfId="7" xr:uid="{5A19A338-D7A6-4140-9F1E-55D6AEA9A21E}"/>
  </cellStyles>
  <dxfs count="478">
    <dxf>
      <font>
        <b val="0"/>
        <i val="0"/>
        <strike val="0"/>
        <condense val="0"/>
        <extend val="0"/>
        <outline val="0"/>
        <shadow val="0"/>
        <u val="none"/>
        <vertAlign val="baseline"/>
        <sz val="11"/>
        <color auto="1"/>
        <name val="Aptos Narrow"/>
        <family val="2"/>
        <scheme val="minor"/>
      </font>
      <numFmt numFmtId="10" formatCode="&quot;$&quot;#,##0_);[Red]\(&quot;$&quot;#,##0\)"/>
      <fill>
        <patternFill patternType="solid">
          <fgColor indexed="64"/>
          <bgColor theme="2"/>
        </patternFill>
      </fill>
      <alignment horizontal="center" vertical="bottom"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Aptos Narrow"/>
        <family val="2"/>
        <scheme val="minor"/>
      </font>
      <numFmt numFmtId="10" formatCode="&quot;$&quot;#,##0_);[Red]\(&quot;$&quot;#,##0\)"/>
      <fill>
        <patternFill patternType="solid">
          <fgColor indexed="64"/>
          <bgColor theme="2"/>
        </patternFill>
      </fill>
      <alignment horizontal="center" vertical="bottom"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Aptos Narrow"/>
        <family val="2"/>
        <scheme val="minor"/>
      </font>
      <numFmt numFmtId="10" formatCode="&quot;$&quot;#,##0_);[Red]\(&quot;$&quot;#,##0\)"/>
      <fill>
        <patternFill patternType="solid">
          <fgColor indexed="64"/>
          <bgColor theme="2"/>
        </patternFill>
      </fill>
      <alignment horizontal="center" vertical="bottom"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Aptos Narrow"/>
        <family val="2"/>
        <scheme val="minor"/>
      </font>
      <numFmt numFmtId="10" formatCode="&quot;$&quot;#,##0_);[Red]\(&quot;$&quot;#,##0\)"/>
      <fill>
        <patternFill patternType="solid">
          <fgColor indexed="64"/>
          <bgColor theme="2"/>
        </patternFill>
      </fill>
      <alignment horizontal="center" vertical="bottom"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Aptos Narrow"/>
        <family val="2"/>
        <scheme val="minor"/>
      </font>
      <numFmt numFmtId="10" formatCode="&quot;$&quot;#,##0_);[Red]\(&quot;$&quot;#,##0\)"/>
      <fill>
        <patternFill patternType="solid">
          <fgColor indexed="64"/>
          <bgColor theme="2"/>
        </patternFill>
      </fill>
      <alignment horizontal="center" vertical="bottom" textRotation="0" wrapText="0" indent="0" justifyLastLine="0" shrinkToFit="0" readingOrder="0"/>
      <border diagonalUp="0" diagonalDown="0">
        <left/>
        <right/>
        <top style="thin">
          <color theme="1"/>
        </top>
        <bottom/>
        <vertical/>
        <horizontal/>
      </border>
    </dxf>
    <dxf>
      <border outline="0">
        <left style="thin">
          <color indexed="64"/>
        </left>
        <top style="thin">
          <color theme="1"/>
        </top>
        <bottom style="thin">
          <color theme="1"/>
        </bottom>
      </border>
    </dxf>
    <dxf>
      <font>
        <b val="0"/>
        <i val="0"/>
        <strike val="0"/>
        <condense val="0"/>
        <extend val="0"/>
        <outline val="0"/>
        <shadow val="0"/>
        <u val="none"/>
        <vertAlign val="baseline"/>
        <sz val="11"/>
        <color auto="1"/>
        <name val="Aptos Narrow"/>
        <family val="2"/>
        <scheme val="minor"/>
      </font>
      <fill>
        <patternFill patternType="solid">
          <fgColor indexed="64"/>
          <bgColor theme="2"/>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ptos Narrow"/>
        <family val="2"/>
        <scheme val="minor"/>
      </font>
      <fill>
        <patternFill patternType="solid">
          <fgColor indexed="64"/>
          <bgColor theme="5"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family val="2"/>
        <scheme val="minor"/>
      </font>
      <fill>
        <patternFill patternType="solid">
          <fgColor indexed="64"/>
          <bgColor theme="2"/>
        </patternFill>
      </fill>
      <alignment horizontal="center" vertical="bottom" textRotation="0" wrapText="0" indent="0" justifyLastLine="0" shrinkToFit="0" readingOrder="0"/>
      <border diagonalUp="0" diagonalDown="0">
        <left/>
        <right/>
        <top style="thin">
          <color theme="1"/>
        </top>
        <bottom style="thin">
          <color theme="1"/>
        </bottom>
        <vertical/>
        <horizontal/>
      </border>
    </dxf>
    <dxf>
      <font>
        <b val="0"/>
        <i val="0"/>
        <strike val="0"/>
        <condense val="0"/>
        <extend val="0"/>
        <outline val="0"/>
        <shadow val="0"/>
        <u val="none"/>
        <vertAlign val="baseline"/>
        <sz val="11"/>
        <color auto="1"/>
        <name val="Aptos Narrow"/>
        <family val="2"/>
        <scheme val="minor"/>
      </font>
      <fill>
        <patternFill patternType="solid">
          <fgColor indexed="64"/>
          <bgColor theme="2"/>
        </patternFill>
      </fill>
      <alignment horizontal="center" vertical="bottom" textRotation="0" wrapText="0" indent="0" justifyLastLine="0" shrinkToFit="0" readingOrder="0"/>
      <border diagonalUp="0" diagonalDown="0">
        <left/>
        <right/>
        <top style="thin">
          <color theme="1"/>
        </top>
        <bottom style="thin">
          <color theme="1"/>
        </bottom>
        <vertical/>
        <horizontal/>
      </border>
    </dxf>
    <dxf>
      <font>
        <b val="0"/>
        <i val="0"/>
        <strike val="0"/>
        <condense val="0"/>
        <extend val="0"/>
        <outline val="0"/>
        <shadow val="0"/>
        <u val="none"/>
        <vertAlign val="baseline"/>
        <sz val="11"/>
        <color auto="1"/>
        <name val="Aptos Narrow"/>
        <family val="2"/>
        <scheme val="minor"/>
      </font>
      <fill>
        <patternFill patternType="solid">
          <fgColor indexed="64"/>
          <bgColor theme="2"/>
        </patternFill>
      </fill>
      <alignment horizontal="center" vertical="bottom" textRotation="0" wrapText="0" indent="0" justifyLastLine="0" shrinkToFit="0" readingOrder="0"/>
      <border diagonalUp="0" diagonalDown="0">
        <left/>
        <right/>
        <top style="thin">
          <color theme="1"/>
        </top>
        <bottom style="thin">
          <color theme="1"/>
        </bottom>
        <vertical/>
        <horizontal/>
      </border>
    </dxf>
    <dxf>
      <font>
        <b val="0"/>
        <i val="0"/>
        <strike val="0"/>
        <condense val="0"/>
        <extend val="0"/>
        <outline val="0"/>
        <shadow val="0"/>
        <u val="none"/>
        <vertAlign val="baseline"/>
        <sz val="11"/>
        <color auto="1"/>
        <name val="Aptos Narrow"/>
        <family val="2"/>
        <scheme val="minor"/>
      </font>
      <fill>
        <patternFill patternType="solid">
          <fgColor indexed="64"/>
          <bgColor theme="2"/>
        </patternFill>
      </fill>
      <alignment horizontal="center" vertical="bottom" textRotation="0" wrapText="0" indent="0" justifyLastLine="0" shrinkToFit="0" readingOrder="0"/>
      <border diagonalUp="0" diagonalDown="0">
        <left/>
        <right/>
        <top style="thin">
          <color theme="1"/>
        </top>
        <bottom style="thin">
          <color theme="1"/>
        </bottom>
        <vertical/>
        <horizontal/>
      </border>
    </dxf>
    <dxf>
      <font>
        <b val="0"/>
        <i val="0"/>
        <strike val="0"/>
        <condense val="0"/>
        <extend val="0"/>
        <outline val="0"/>
        <shadow val="0"/>
        <u val="none"/>
        <vertAlign val="baseline"/>
        <sz val="11"/>
        <color auto="1"/>
        <name val="Aptos Narrow"/>
        <family val="2"/>
        <scheme val="minor"/>
      </font>
      <fill>
        <patternFill patternType="solid">
          <fgColor indexed="64"/>
          <bgColor theme="2"/>
        </patternFill>
      </fill>
      <alignment horizontal="center" vertical="bottom" textRotation="0" wrapText="0" indent="0" justifyLastLine="0" shrinkToFit="0" readingOrder="0"/>
      <border diagonalUp="0" diagonalDown="0">
        <left/>
        <right/>
        <top style="thin">
          <color theme="1"/>
        </top>
        <bottom style="thin">
          <color theme="1"/>
        </bottom>
        <vertical/>
        <horizontal/>
      </border>
    </dxf>
    <dxf>
      <font>
        <b val="0"/>
        <i val="0"/>
        <strike val="0"/>
        <condense val="0"/>
        <extend val="0"/>
        <outline val="0"/>
        <shadow val="0"/>
        <u val="none"/>
        <vertAlign val="baseline"/>
        <sz val="11"/>
        <color auto="1"/>
        <name val="Aptos Narrow"/>
        <family val="2"/>
        <scheme val="minor"/>
      </font>
      <fill>
        <patternFill patternType="solid">
          <fgColor indexed="64"/>
          <bgColor theme="2"/>
        </patternFill>
      </fill>
      <alignment horizontal="center" vertical="bottom" textRotation="0" wrapText="0" indent="0" justifyLastLine="0" shrinkToFit="0" readingOrder="0"/>
      <border diagonalUp="0" diagonalDown="0">
        <left style="thin">
          <color theme="1"/>
        </left>
        <right/>
        <top style="thin">
          <color theme="1"/>
        </top>
        <bottom style="thin">
          <color theme="1"/>
        </bottom>
        <vertical/>
        <horizontal/>
      </border>
    </dxf>
    <dxf>
      <border outline="0">
        <right style="thin">
          <color indexed="64"/>
        </right>
      </border>
    </dxf>
    <dxf>
      <font>
        <b val="0"/>
        <i val="0"/>
        <strike val="0"/>
        <condense val="0"/>
        <extend val="0"/>
        <outline val="0"/>
        <shadow val="0"/>
        <u val="none"/>
        <vertAlign val="baseline"/>
        <sz val="11"/>
        <color auto="1"/>
        <name val="Aptos Narrow"/>
        <family val="2"/>
        <scheme val="minor"/>
      </font>
      <fill>
        <patternFill patternType="solid">
          <fgColor indexed="64"/>
          <bgColor theme="2"/>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ptos Narrow"/>
        <family val="2"/>
        <scheme val="minor"/>
      </font>
      <fill>
        <patternFill patternType="solid">
          <fgColor indexed="64"/>
          <bgColor theme="9" tint="0.79998168889431442"/>
        </patternFill>
      </fill>
      <alignment horizontal="center" vertical="center" textRotation="0" wrapText="1" indent="0" justifyLastLine="0" shrinkToFit="0" readingOrder="0"/>
    </dxf>
    <dxf>
      <font>
        <b val="0"/>
        <strike val="0"/>
        <outline val="0"/>
        <shadow val="0"/>
        <u val="none"/>
        <vertAlign val="baseline"/>
        <sz val="12"/>
        <name val="Aptos Narrow"/>
        <family val="2"/>
        <scheme val="minor"/>
      </font>
      <numFmt numFmtId="165" formatCode="&quot;$&quot;#,##0.00"/>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name val="Aptos Narrow"/>
        <family val="2"/>
        <scheme val="minor"/>
      </font>
      <numFmt numFmtId="165"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30" formatCode="@"/>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dxf>
    <dxf>
      <border>
        <bottom style="medium">
          <color indexed="64"/>
        </bottom>
      </border>
    </dxf>
    <dxf>
      <font>
        <strike val="0"/>
        <outline val="0"/>
        <shadow val="0"/>
        <u val="none"/>
        <vertAlign val="baseline"/>
        <sz val="12"/>
        <name val="Aptos Narrow"/>
        <family val="2"/>
        <scheme val="minor"/>
      </font>
      <fill>
        <patternFill patternType="none">
          <fgColor indexed="64"/>
          <bgColor auto="1"/>
        </patternFill>
      </fill>
      <border diagonalUp="0" diagonalDown="0" outline="0">
        <left style="thin">
          <color indexed="64"/>
        </left>
        <right style="thin">
          <color indexed="64"/>
        </right>
        <top/>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sz val="12"/>
        <name val="Aptos Narrow"/>
        <family val="2"/>
        <scheme val="minor"/>
      </font>
      <numFmt numFmtId="30" formatCode="@"/>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dxf>
    <dxf>
      <border>
        <bottom style="medium">
          <color indexed="64"/>
        </bottom>
      </border>
    </dxf>
    <dxf>
      <font>
        <strike val="0"/>
        <outline val="0"/>
        <shadow val="0"/>
        <u val="none"/>
        <vertAlign val="baseline"/>
        <sz val="12"/>
        <name val="Aptos Narrow"/>
        <family val="2"/>
        <scheme val="minor"/>
      </font>
      <border diagonalUp="0" diagonalDown="0" outline="0">
        <left style="thin">
          <color indexed="64"/>
        </left>
        <right style="thin">
          <color indexed="64"/>
        </right>
        <top/>
        <bottom/>
      </border>
    </dxf>
    <dxf>
      <font>
        <b val="0"/>
        <strike val="0"/>
        <outline val="0"/>
        <shadow val="0"/>
        <u val="none"/>
        <vertAlign val="baseline"/>
        <sz val="12"/>
        <color auto="1"/>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color auto="1"/>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color auto="1"/>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color auto="1"/>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color auto="1"/>
        <name val="Aptos Narrow"/>
        <family val="2"/>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sz val="12"/>
        <name val="Aptos Narrow"/>
        <family val="2"/>
        <scheme val="minor"/>
      </font>
      <numFmt numFmtId="30" formatCode="@"/>
      <fill>
        <patternFill patternType="none">
          <fgColor indexed="64"/>
          <bgColor auto="1"/>
        </patternFill>
      </fill>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dxf>
    <dxf>
      <border>
        <bottom style="medium">
          <color indexed="64"/>
        </bottom>
      </border>
    </dxf>
    <dxf>
      <font>
        <b/>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u val="none"/>
        <vertAlign val="baseline"/>
        <sz val="12"/>
        <color auto="1"/>
        <name val="Aptos Narrow"/>
        <family val="2"/>
        <scheme val="minor"/>
      </font>
      <numFmt numFmtId="165" formatCode="&quot;$&quot;#,##0.00"/>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color auto="1"/>
        <name val="Aptos Narrow"/>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30" formatCode="@"/>
      <fill>
        <patternFill patternType="none">
          <fgColor indexed="64"/>
          <bgColor auto="1"/>
        </patternFill>
      </fill>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dxf>
    <dxf>
      <border>
        <bottom style="medium">
          <color indexed="64"/>
        </bottom>
      </border>
    </dxf>
    <dxf>
      <font>
        <strike val="0"/>
        <outline val="0"/>
        <shadow val="0"/>
        <u val="none"/>
        <vertAlign val="baseline"/>
        <sz val="12"/>
        <name val="Aptos Narrow"/>
        <family val="2"/>
        <scheme val="minor"/>
      </font>
      <fill>
        <patternFill patternType="none">
          <fgColor indexed="64"/>
          <bgColor auto="1"/>
        </patternFill>
      </fill>
      <border diagonalUp="0" diagonalDown="0" outline="0">
        <left style="thin">
          <color indexed="64"/>
        </left>
        <right style="thin">
          <color indexed="64"/>
        </right>
        <top/>
        <bottom/>
      </border>
    </dxf>
    <dxf>
      <font>
        <b val="0"/>
        <strike val="0"/>
        <outline val="0"/>
        <shadow val="0"/>
        <u val="none"/>
        <vertAlign val="baseline"/>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name val="Aptos Narrow"/>
        <family val="2"/>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sz val="12"/>
        <name val="Aptos Narrow"/>
        <family val="2"/>
        <scheme val="minor"/>
      </font>
      <numFmt numFmtId="30" formatCode="@"/>
      <fill>
        <patternFill patternType="none">
          <fgColor indexed="64"/>
          <bgColor auto="1"/>
        </patternFill>
      </fill>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fill>
        <patternFill patternType="none">
          <fgColor indexed="64"/>
          <bgColor auto="1"/>
        </patternFill>
      </fill>
    </dxf>
    <dxf>
      <border>
        <bottom style="medium">
          <color indexed="64"/>
        </bottom>
      </border>
    </dxf>
    <dxf>
      <font>
        <strike val="0"/>
        <outline val="0"/>
        <shadow val="0"/>
        <u val="none"/>
        <vertAlign val="baseline"/>
        <color theme="0"/>
        <name val="Aptos Narrow"/>
        <family val="2"/>
        <scheme val="minor"/>
      </font>
      <fill>
        <patternFill patternType="none">
          <fgColor indexed="64"/>
          <bgColor auto="1"/>
        </patternFill>
      </fill>
      <border diagonalUp="0" diagonalDown="0" outline="0">
        <left style="thin">
          <color indexed="64"/>
        </left>
        <right style="thin">
          <color indexed="64"/>
        </right>
        <top/>
        <bottom/>
      </border>
    </dxf>
    <dxf>
      <font>
        <b val="0"/>
        <strike val="0"/>
        <outline val="0"/>
        <shadow val="0"/>
        <u val="none"/>
        <vertAlign val="baseline"/>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name val="Aptos Narrow"/>
        <family val="2"/>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sz val="12"/>
        <color theme="1"/>
        <name val="Aptos Narrow"/>
        <family val="2"/>
        <scheme val="minor"/>
      </font>
      <numFmt numFmtId="30" formatCode="@"/>
      <fill>
        <patternFill patternType="none">
          <fgColor indexed="64"/>
          <bgColor auto="1"/>
        </patternFill>
      </fill>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fill>
        <patternFill patternType="none">
          <fgColor indexed="64"/>
          <bgColor auto="1"/>
        </patternFill>
      </fill>
    </dxf>
    <dxf>
      <border>
        <bottom style="medium">
          <color indexed="64"/>
        </bottom>
      </border>
    </dxf>
    <dxf>
      <font>
        <strike val="0"/>
        <outline val="0"/>
        <shadow val="0"/>
        <u val="none"/>
        <vertAlign val="baseline"/>
        <name val="Aptos Narrow"/>
        <family val="2"/>
        <scheme val="minor"/>
      </font>
      <fill>
        <patternFill patternType="none">
          <fgColor indexed="64"/>
          <bgColor auto="1"/>
        </patternFill>
      </fill>
      <border diagonalUp="0" diagonalDown="0" outline="0">
        <left style="thin">
          <color indexed="64"/>
        </left>
        <right style="thin">
          <color indexed="64"/>
        </right>
        <top/>
        <bottom/>
      </border>
    </dxf>
    <dxf>
      <font>
        <b val="0"/>
        <strike val="0"/>
        <outline val="0"/>
        <shadow val="0"/>
        <u val="none"/>
        <vertAlign val="baseline"/>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name val="Aptos Narrow"/>
        <family val="2"/>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name val="Aptos Narrow"/>
        <family val="2"/>
        <scheme val="minor"/>
      </font>
      <numFmt numFmtId="30" formatCode="@"/>
      <fill>
        <patternFill patternType="none">
          <fgColor indexed="64"/>
          <bgColor auto="1"/>
        </patternFill>
      </fill>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fill>
        <patternFill patternType="none">
          <fgColor indexed="64"/>
          <bgColor auto="1"/>
        </patternFill>
      </fill>
    </dxf>
    <dxf>
      <border>
        <bottom style="medium">
          <color indexed="64"/>
        </bottom>
      </border>
    </dxf>
    <dxf>
      <font>
        <strike val="0"/>
        <outline val="0"/>
        <shadow val="0"/>
        <u val="none"/>
        <vertAlign val="baseline"/>
        <name val="Aptos Narrow"/>
        <family val="2"/>
        <scheme val="minor"/>
      </font>
      <fill>
        <patternFill patternType="none">
          <fgColor indexed="64"/>
          <bgColor auto="1"/>
        </patternFill>
      </fill>
      <border diagonalUp="0" diagonalDown="0" outline="0">
        <left style="thin">
          <color indexed="64"/>
        </left>
        <right style="thin">
          <color indexed="64"/>
        </right>
        <top/>
        <bottom/>
      </border>
    </dxf>
    <dxf>
      <font>
        <b val="0"/>
        <strike val="0"/>
        <outline val="0"/>
        <shadow val="0"/>
        <u val="none"/>
        <vertAlign val="baseline"/>
        <name val="Aptos Narrow"/>
        <family val="2"/>
        <scheme val="minor"/>
      </font>
      <numFmt numFmtId="165" formatCode="&quot;$&quot;#,##0.00"/>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name val="Aptos Narrow"/>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30" formatCode="@"/>
      <fill>
        <patternFill patternType="none">
          <fgColor indexed="64"/>
          <bgColor auto="1"/>
        </patternFill>
      </fill>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fill>
        <patternFill patternType="none">
          <fgColor indexed="64"/>
          <bgColor auto="1"/>
        </patternFill>
      </fill>
    </dxf>
    <dxf>
      <border>
        <bottom style="medium">
          <color indexed="64"/>
        </bottom>
      </border>
    </dxf>
    <dxf>
      <font>
        <strike val="0"/>
        <outline val="0"/>
        <shadow val="0"/>
        <u val="none"/>
        <vertAlign val="baseline"/>
        <name val="Aptos Narrow"/>
        <family val="2"/>
        <scheme val="minor"/>
      </font>
      <fill>
        <patternFill patternType="none">
          <fgColor indexed="64"/>
          <bgColor auto="1"/>
        </patternFill>
      </fill>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name val="Aptos Narrow"/>
        <family val="2"/>
        <scheme val="minor"/>
      </font>
      <fill>
        <patternFill patternType="none">
          <fgColor indexed="64"/>
          <bgColor auto="1"/>
        </patternFill>
      </fill>
      <border diagonalUp="0" diagonalDown="0" outline="0">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name val="Aptos Narrow"/>
        <family val="2"/>
        <scheme val="minor"/>
      </font>
      <fill>
        <patternFill patternType="none">
          <fgColor indexed="64"/>
          <bgColor auto="1"/>
        </patternFill>
      </fill>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name val="Aptos Narrow"/>
        <family val="2"/>
        <scheme val="minor"/>
      </font>
      <numFmt numFmtId="166" formatCode="_(* #,##0_);_(* \(#,##0\);_(* &quot;-&quot;??_);_(@_)"/>
      <fill>
        <patternFill patternType="none">
          <fgColor indexed="64"/>
          <bgColor auto="1"/>
        </patternFill>
      </fill>
      <border diagonalUp="0" diagonalDown="0" outline="0">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name val="Aptos Narrow"/>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30" formatCode="@"/>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name val="Aptos Narrow"/>
        <family val="2"/>
        <scheme val="minor"/>
      </font>
      <fill>
        <patternFill patternType="none">
          <fgColor indexed="64"/>
          <bgColor auto="1"/>
        </patternFill>
      </fill>
    </dxf>
    <dxf>
      <border>
        <bottom style="medium">
          <color indexed="64"/>
        </bottom>
      </border>
    </dxf>
    <dxf>
      <font>
        <strike val="0"/>
        <outline val="0"/>
        <shadow val="0"/>
        <u val="none"/>
        <vertAlign val="baseline"/>
        <name val="Aptos Narrow"/>
        <family val="2"/>
        <scheme val="minor"/>
      </font>
      <fill>
        <patternFill patternType="none">
          <fgColor indexed="64"/>
          <bgColor auto="1"/>
        </patternFill>
      </fill>
      <border diagonalUp="0" diagonalDown="0" outline="0">
        <left style="thin">
          <color indexed="64"/>
        </left>
        <right style="thin">
          <color indexed="64"/>
        </right>
        <top/>
        <bottom/>
      </border>
    </dxf>
    <dxf>
      <font>
        <b/>
        <i val="0"/>
        <strike val="0"/>
        <condense val="0"/>
        <extend val="0"/>
        <outline val="0"/>
        <shadow val="0"/>
        <u val="none"/>
        <vertAlign val="baseline"/>
        <sz val="12"/>
        <color rgb="FFFFFFFF"/>
        <name val="Aptos Narrow"/>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2"/>
        <color rgb="FFFFFFFF"/>
        <name val="Aptos Narrow"/>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numFmt numFmtId="166"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30" formatCode="@"/>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fill>
        <patternFill patternType="none">
          <fgColor indexed="64"/>
          <bgColor auto="1"/>
        </patternFill>
      </fill>
    </dxf>
    <dxf>
      <border>
        <bottom style="medium">
          <color indexed="64"/>
        </bottom>
      </border>
    </dxf>
    <dxf>
      <font>
        <strike val="0"/>
        <outline val="0"/>
        <shadow val="0"/>
        <u val="none"/>
        <vertAlign val="baseline"/>
        <name val="Aptos Narrow"/>
        <family val="2"/>
        <scheme val="minor"/>
      </font>
      <fill>
        <patternFill patternType="none">
          <fgColor indexed="64"/>
          <bgColor auto="1"/>
        </patternFill>
      </fill>
      <border diagonalUp="0" diagonalDown="0" outline="0">
        <left style="thin">
          <color indexed="64"/>
        </left>
        <right style="thin">
          <color indexed="64"/>
        </right>
        <top/>
        <bottom/>
      </border>
    </dxf>
    <dxf>
      <font>
        <b val="0"/>
        <strike val="0"/>
        <outline val="0"/>
        <shadow val="0"/>
        <u val="none"/>
        <vertAlign val="baseline"/>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name val="Aptos Narrow"/>
        <family val="2"/>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name val="Aptos Narrow"/>
        <family val="2"/>
        <scheme val="minor"/>
      </font>
      <numFmt numFmtId="30" formatCode="@"/>
      <fill>
        <patternFill patternType="none">
          <fgColor indexed="64"/>
          <bgColor auto="1"/>
        </patternFill>
      </fill>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fill>
        <patternFill patternType="none">
          <fgColor indexed="64"/>
          <bgColor auto="1"/>
        </patternFill>
      </fill>
    </dxf>
    <dxf>
      <border>
        <bottom style="medium">
          <color indexed="64"/>
        </bottom>
      </border>
    </dxf>
    <dxf>
      <font>
        <strike val="0"/>
        <outline val="0"/>
        <shadow val="0"/>
        <u val="none"/>
        <vertAlign val="baseline"/>
        <name val="Aptos Narrow"/>
        <family val="2"/>
        <scheme val="minor"/>
      </font>
      <fill>
        <patternFill patternType="none">
          <fgColor indexed="64"/>
          <bgColor auto="1"/>
        </patternFill>
      </fill>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30" formatCode="@"/>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dxf>
    <dxf>
      <border>
        <bottom style="medium">
          <color indexed="64"/>
        </bottom>
      </border>
    </dxf>
    <dxf>
      <font>
        <strike val="0"/>
        <outline val="0"/>
        <shadow val="0"/>
        <u val="none"/>
        <vertAlign val="baseline"/>
        <sz val="12"/>
        <name val="Aptos Narrow"/>
        <family val="2"/>
        <scheme val="minor"/>
      </font>
      <fill>
        <patternFill patternType="none">
          <fgColor indexed="64"/>
          <bgColor auto="1"/>
        </patternFill>
      </fill>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ptos Narrow"/>
        <family val="2"/>
        <scheme val="minor"/>
      </font>
      <numFmt numFmtId="30" formatCode="@"/>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general" vertical="center" textRotation="0" wrapText="1" indent="0" justifyLastLine="0" shrinkToFit="0" readingOrder="0"/>
    </dxf>
    <dxf>
      <border>
        <bottom style="medium">
          <color indexed="64"/>
        </bottom>
      </border>
    </dxf>
    <dxf>
      <font>
        <strike val="0"/>
        <outline val="0"/>
        <shadow val="0"/>
        <u val="none"/>
        <vertAlign val="baseline"/>
        <name val="Aptos Narrow"/>
        <family val="2"/>
        <scheme val="minor"/>
      </font>
      <fill>
        <patternFill patternType="none">
          <fgColor indexed="64"/>
          <bgColor auto="1"/>
        </patternFill>
      </fill>
      <border diagonalUp="0" diagonalDown="0" outline="0">
        <left style="thin">
          <color indexed="64"/>
        </left>
        <right style="thin">
          <color indexed="64"/>
        </right>
        <top/>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sz val="12"/>
        <color theme="1"/>
        <name val="Aptos Narrow"/>
        <family val="2"/>
        <scheme val="minor"/>
      </font>
      <numFmt numFmtId="30" formatCode="@"/>
      <fill>
        <patternFill patternType="none">
          <fgColor indexed="64"/>
          <bgColor auto="1"/>
        </patternFill>
      </fill>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dxf>
    <dxf>
      <border>
        <bottom style="medium">
          <color indexed="64"/>
        </bottom>
      </border>
    </dxf>
    <dxf>
      <font>
        <strike val="0"/>
        <outline val="0"/>
        <shadow val="0"/>
        <u val="none"/>
        <vertAlign val="baseline"/>
        <sz val="12"/>
        <name val="Aptos Narrow"/>
        <family val="2"/>
        <scheme val="minor"/>
      </font>
      <fill>
        <patternFill patternType="none">
          <fgColor indexed="64"/>
          <bgColor auto="1"/>
        </patternFill>
      </fill>
      <border diagonalUp="0" diagonalDown="0" outline="0">
        <left style="thin">
          <color indexed="64"/>
        </left>
        <right style="thin">
          <color indexed="64"/>
        </right>
        <top/>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sz val="12"/>
        <color theme="1"/>
        <name val="Aptos Narrow"/>
        <family val="2"/>
        <scheme val="minor"/>
      </font>
      <numFmt numFmtId="30" formatCode="@"/>
      <fill>
        <patternFill patternType="none">
          <fgColor indexed="64"/>
          <bgColor auto="1"/>
        </patternFill>
      </fill>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dxf>
    <dxf>
      <border>
        <bottom style="medium">
          <color indexed="64"/>
        </bottom>
      </border>
    </dxf>
    <dxf>
      <font>
        <strike val="0"/>
        <outline val="0"/>
        <shadow val="0"/>
        <u val="none"/>
        <vertAlign val="baseline"/>
        <sz val="12"/>
        <name val="Aptos Narrow"/>
        <family val="2"/>
        <scheme val="minor"/>
      </font>
      <fill>
        <patternFill patternType="none">
          <fgColor indexed="64"/>
          <bgColor auto="1"/>
        </patternFill>
      </fill>
      <border diagonalUp="0" diagonalDown="0" outline="0">
        <left style="thin">
          <color indexed="64"/>
        </left>
        <right style="thin">
          <color indexed="64"/>
        </right>
        <top/>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sz val="12"/>
        <color theme="1"/>
        <name val="Aptos Narrow"/>
        <family val="2"/>
        <scheme val="minor"/>
      </font>
      <numFmt numFmtId="30" formatCode="@"/>
      <fill>
        <patternFill patternType="none">
          <fgColor indexed="64"/>
          <bgColor auto="1"/>
        </patternFill>
      </fill>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dxf>
    <dxf>
      <border>
        <bottom style="medium">
          <color indexed="64"/>
        </bottom>
      </border>
    </dxf>
    <dxf>
      <font>
        <b/>
        <i val="0"/>
        <strike val="0"/>
        <condense val="0"/>
        <extend val="0"/>
        <outline val="0"/>
        <shadow val="0"/>
        <u val="none"/>
        <vertAlign val="baseline"/>
        <sz val="12"/>
        <color auto="1"/>
        <name val="Times New Roman"/>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name val="Aptos Narrow"/>
        <family val="2"/>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sz val="12"/>
        <color theme="1"/>
        <name val="Aptos Narrow"/>
        <family val="2"/>
        <scheme val="minor"/>
      </font>
      <numFmt numFmtId="30" formatCode="@"/>
      <fill>
        <patternFill patternType="none">
          <fgColor indexed="64"/>
          <bgColor auto="1"/>
        </patternFill>
      </fill>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dxf>
    <dxf>
      <border>
        <bottom style="medium">
          <color indexed="64"/>
        </bottom>
      </border>
    </dxf>
    <dxf>
      <font>
        <b/>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u val="none"/>
        <vertAlign val="baseline"/>
        <sz val="12"/>
        <color auto="1"/>
        <name val="Aptos Narrow"/>
        <family val="2"/>
        <scheme val="minor"/>
      </font>
      <numFmt numFmtId="30" formatCode="@"/>
      <fill>
        <patternFill patternType="none">
          <fgColor indexed="64"/>
          <bgColor auto="1"/>
        </patternFill>
      </fill>
      <border diagonalUp="0" diagonalDown="0" outline="0">
        <left/>
        <right style="thin">
          <color indexed="64"/>
        </right>
        <top style="thin">
          <color indexed="64"/>
        </top>
        <bottom style="thin">
          <color indexed="64"/>
        </bottom>
      </border>
    </dxf>
    <dxf>
      <font>
        <b val="0"/>
        <strike val="0"/>
        <outline val="0"/>
        <shadow val="0"/>
        <u val="none"/>
        <vertAlign val="baseline"/>
        <sz val="12"/>
        <color auto="1"/>
        <name val="Aptos Narrow"/>
        <family val="2"/>
        <scheme val="minor"/>
      </font>
      <numFmt numFmtId="30" formatCode="@"/>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color auto="1"/>
        <name val="Aptos Narrow"/>
        <family val="2"/>
        <scheme val="minor"/>
      </font>
      <numFmt numFmtId="30" formatCode="@"/>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color auto="1"/>
        <name val="Aptos Narrow"/>
        <family val="2"/>
        <scheme val="minor"/>
      </font>
      <numFmt numFmtId="30" formatCode="@"/>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sz val="12"/>
        <color auto="1"/>
        <name val="Aptos Narrow"/>
        <family val="2"/>
        <scheme val="minor"/>
      </font>
      <numFmt numFmtId="30" formatCode="@"/>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sz val="12"/>
        <color auto="1"/>
        <name val="Aptos Narrow"/>
        <family val="2"/>
        <scheme val="minor"/>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ptos Narrow"/>
        <family val="2"/>
        <scheme val="minor"/>
      </font>
      <fill>
        <patternFill patternType="none">
          <fgColor indexed="64"/>
          <bgColor auto="1"/>
        </patternFill>
      </fill>
    </dxf>
    <dxf>
      <border>
        <bottom style="medium">
          <color indexed="64"/>
        </bottom>
      </border>
    </dxf>
    <dxf>
      <font>
        <b/>
        <i val="0"/>
        <strike val="0"/>
        <condense val="0"/>
        <extend val="0"/>
        <outline val="0"/>
        <shadow val="0"/>
        <u val="none"/>
        <vertAlign val="baseline"/>
        <sz val="12"/>
        <color theme="0"/>
        <name val="Aptos Narrow"/>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u val="none"/>
        <vertAlign val="baseline"/>
        <name val="Aptos Narrow"/>
        <family val="2"/>
        <scheme val="minor"/>
      </font>
      <numFmt numFmtId="30" formatCode="@"/>
      <fill>
        <patternFill patternType="none">
          <fgColor indexed="64"/>
          <bgColor auto="1"/>
        </patternFill>
      </fill>
      <alignment horizontal="left" vertical="center" textRotation="0" indent="0" justifyLastLine="0" shrinkToFit="0" readingOrder="0"/>
      <border diagonalUp="0" diagonalDown="0" outline="0">
        <left/>
        <right/>
        <top style="thin">
          <color indexed="64"/>
        </top>
        <bottom style="thin">
          <color indexed="64"/>
        </bottom>
      </border>
    </dxf>
    <dxf>
      <font>
        <b val="0"/>
        <strike val="0"/>
        <outline val="0"/>
        <shadow val="0"/>
        <u val="none"/>
        <vertAlign val="baseline"/>
        <name val="Aptos Narrow"/>
        <family val="2"/>
        <scheme val="minor"/>
      </font>
      <numFmt numFmtId="30" formatCode="@"/>
      <fill>
        <patternFill patternType="none">
          <fgColor indexed="64"/>
          <bgColor auto="1"/>
        </patternFill>
      </fill>
      <alignment horizontal="left"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Aptos Narrow"/>
        <family val="2"/>
        <scheme val="minor"/>
      </font>
      <numFmt numFmtId="30" formatCode="@"/>
      <fill>
        <patternFill patternType="none">
          <fgColor indexed="64"/>
          <bgColor auto="1"/>
        </patternFill>
      </fill>
      <alignment horizontal="left" vertical="center" textRotation="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fill>
        <patternFill patternType="none">
          <fgColor indexed="64"/>
          <bgColor auto="1"/>
        </patternFill>
      </fill>
      <alignment horizontal="left" vertical="center" textRotation="0" indent="0" justifyLastLine="0" shrinkToFit="0" readingOrder="0"/>
    </dxf>
    <dxf>
      <border>
        <bottom style="medium">
          <color indexed="64"/>
        </bottom>
      </border>
    </dxf>
    <dxf>
      <font>
        <b/>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u val="none"/>
        <vertAlign val="baseline"/>
        <name val="Aptos Narrow"/>
        <family val="2"/>
        <scheme val="minor"/>
      </font>
      <numFmt numFmtId="30" formatCode="@"/>
      <fill>
        <patternFill patternType="none">
          <fgColor indexed="64"/>
          <bgColor auto="1"/>
        </patternFill>
      </fill>
      <border diagonalUp="0" diagonalDown="0" outline="0">
        <left/>
        <right/>
        <top style="thin">
          <color indexed="64"/>
        </top>
        <bottom style="thin">
          <color indexed="64"/>
        </bottom>
      </border>
    </dxf>
    <dxf>
      <font>
        <b val="0"/>
        <strike val="0"/>
        <outline val="0"/>
        <shadow val="0"/>
        <u val="none"/>
        <vertAlign val="baseline"/>
        <name val="Aptos Narrow"/>
        <family val="2"/>
        <scheme val="minor"/>
      </font>
      <numFmt numFmtId="30" formatCode="@"/>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name val="Aptos Narrow"/>
        <family val="2"/>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sz val="12"/>
        <color theme="1"/>
        <name val="Aptos Narrow"/>
        <family val="2"/>
        <scheme val="minor"/>
      </font>
      <numFmt numFmtId="30" formatCode="@"/>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Aptos Narrow"/>
        <family val="2"/>
        <scheme val="minor"/>
      </font>
      <fill>
        <patternFill patternType="none">
          <fgColor indexed="64"/>
          <bgColor auto="1"/>
        </patternFill>
      </fill>
    </dxf>
    <dxf>
      <border>
        <bottom style="medium">
          <color rgb="FF000000"/>
        </bottom>
      </border>
    </dxf>
    <dxf>
      <font>
        <b/>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ptos Narrow"/>
        <family val="2"/>
        <scheme val="minor"/>
      </font>
      <fill>
        <patternFill patternType="none">
          <fgColor theme="7" tint="0.79998168889431442"/>
          <bgColor auto="1"/>
        </patternFill>
      </fill>
      <border diagonalUp="0" diagonalDown="0" outline="0">
        <left style="thin">
          <color theme="7"/>
        </left>
        <right/>
        <top style="medium">
          <color theme="7"/>
        </top>
        <bottom style="thin">
          <color theme="7"/>
        </bottom>
      </border>
    </dxf>
    <dxf>
      <font>
        <b val="0"/>
        <i val="0"/>
        <strike val="0"/>
        <condense val="0"/>
        <extend val="0"/>
        <outline val="0"/>
        <shadow val="0"/>
        <u val="none"/>
        <vertAlign val="baseline"/>
        <sz val="12"/>
        <color theme="1"/>
        <name val="Aptos Narrow"/>
        <family val="2"/>
        <scheme val="minor"/>
      </font>
      <fill>
        <patternFill patternType="none">
          <fgColor theme="7" tint="0.79998168889431442"/>
          <bgColor auto="1"/>
        </patternFill>
      </fill>
      <border diagonalUp="0" diagonalDown="0" outline="0">
        <left style="thin">
          <color theme="7"/>
        </left>
        <right/>
        <top style="medium">
          <color theme="7"/>
        </top>
        <bottom style="thin">
          <color theme="7"/>
        </bottom>
      </border>
    </dxf>
    <dxf>
      <font>
        <b val="0"/>
        <i val="0"/>
        <strike val="0"/>
        <condense val="0"/>
        <extend val="0"/>
        <outline val="0"/>
        <shadow val="0"/>
        <u val="none"/>
        <vertAlign val="baseline"/>
        <sz val="12"/>
        <color theme="1"/>
        <name val="Aptos Narrow"/>
        <family val="2"/>
        <scheme val="minor"/>
      </font>
      <fill>
        <patternFill patternType="none">
          <fgColor theme="7" tint="0.79998168889431442"/>
          <bgColor auto="1"/>
        </patternFill>
      </fill>
      <border diagonalUp="0" diagonalDown="0" outline="0">
        <left/>
        <right/>
        <top style="medium">
          <color theme="7"/>
        </top>
        <bottom style="thin">
          <color theme="7"/>
        </bottom>
      </border>
    </dxf>
    <dxf>
      <font>
        <b val="0"/>
        <i val="0"/>
        <strike val="0"/>
        <condense val="0"/>
        <extend val="0"/>
        <outline val="0"/>
        <shadow val="0"/>
        <u val="none"/>
        <vertAlign val="baseline"/>
        <sz val="12"/>
        <color theme="1"/>
        <name val="Aptos Narrow"/>
        <family val="2"/>
        <scheme val="minor"/>
      </font>
      <numFmt numFmtId="165" formatCode="&quot;$&quot;#,##0.00"/>
      <fill>
        <patternFill patternType="none">
          <fgColor theme="7" tint="0.79998168889431442"/>
          <bgColor auto="1"/>
        </patternFill>
      </fill>
      <border diagonalUp="0" diagonalDown="0" outline="0">
        <left style="thin">
          <color theme="7"/>
        </left>
        <right/>
        <top style="medium">
          <color theme="7"/>
        </top>
        <bottom style="thin">
          <color theme="7"/>
        </bottom>
      </border>
    </dxf>
    <dxf>
      <font>
        <b val="0"/>
        <i val="0"/>
        <strike val="0"/>
        <condense val="0"/>
        <extend val="0"/>
        <outline val="0"/>
        <shadow val="0"/>
        <u val="none"/>
        <vertAlign val="baseline"/>
        <sz val="12"/>
        <color theme="1"/>
        <name val="Aptos Narrow"/>
        <family val="2"/>
        <scheme val="minor"/>
      </font>
      <fill>
        <patternFill patternType="none">
          <fgColor theme="7" tint="0.79998168889431442"/>
          <bgColor auto="1"/>
        </patternFill>
      </fill>
      <border diagonalUp="0" diagonalDown="0" outline="0">
        <left/>
        <right style="thin">
          <color theme="7"/>
        </right>
        <top style="medium">
          <color theme="7"/>
        </top>
        <bottom style="thin">
          <color theme="7"/>
        </bottom>
      </border>
    </dxf>
    <dxf>
      <font>
        <strike val="0"/>
        <outline val="0"/>
        <shadow val="0"/>
        <u val="none"/>
        <vertAlign val="baseline"/>
        <sz val="12"/>
        <color theme="1"/>
        <name val="Aptos Narrow"/>
        <family val="2"/>
        <scheme val="minor"/>
      </font>
      <numFmt numFmtId="30" formatCode="@"/>
      <fill>
        <patternFill patternType="none">
          <bgColor auto="1"/>
        </patternFill>
      </fill>
    </dxf>
    <dxf>
      <border outline="0">
        <right style="thin">
          <color theme="7"/>
        </right>
      </border>
    </dxf>
    <dxf>
      <font>
        <b val="0"/>
        <i val="0"/>
        <strike val="0"/>
        <condense val="0"/>
        <extend val="0"/>
        <outline val="0"/>
        <shadow val="0"/>
        <u val="none"/>
        <vertAlign val="baseline"/>
        <sz val="12"/>
        <color theme="1"/>
        <name val="Aptos Narrow"/>
        <family val="2"/>
        <scheme val="minor"/>
      </font>
      <fill>
        <patternFill patternType="none">
          <fgColor theme="7" tint="0.79998168889431442"/>
          <bgColor auto="1"/>
        </patternFill>
      </fill>
    </dxf>
    <dxf>
      <font>
        <b/>
        <i val="0"/>
        <strike val="0"/>
        <condense val="0"/>
        <extend val="0"/>
        <outline val="0"/>
        <shadow val="0"/>
        <u val="none"/>
        <vertAlign val="baseline"/>
        <sz val="12"/>
        <color theme="1"/>
        <name val="Aptos Narrow"/>
        <family val="2"/>
        <scheme val="minor"/>
      </font>
      <fill>
        <patternFill patternType="none">
          <bgColor auto="1"/>
        </patternFill>
      </fill>
      <alignment horizontal="general" vertical="bottom" textRotation="0" wrapText="1" indent="0" justifyLastLine="0" shrinkToFit="0" readingOrder="0"/>
      <border diagonalUp="0" diagonalDown="0" outline="0">
        <left style="thin">
          <color theme="7"/>
        </left>
        <right style="thin">
          <color theme="7"/>
        </right>
        <top/>
        <bottom/>
      </border>
    </dxf>
    <dxf>
      <font>
        <b val="0"/>
        <i val="0"/>
        <strike val="0"/>
        <condense val="0"/>
        <extend val="0"/>
        <outline val="0"/>
        <shadow val="0"/>
        <u val="none"/>
        <vertAlign val="baseline"/>
        <sz val="11"/>
        <color theme="1"/>
        <name val="Aptos Narrow"/>
        <family val="2"/>
        <scheme val="minor"/>
      </font>
      <numFmt numFmtId="30" formatCode="@"/>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30" formatCode="@"/>
    </dxf>
    <dxf>
      <font>
        <b/>
        <i val="0"/>
        <strike val="0"/>
        <condense val="0"/>
        <extend val="0"/>
        <outline val="0"/>
        <shadow val="0"/>
        <u val="none"/>
        <vertAlign val="baseline"/>
        <sz val="11"/>
        <color theme="0"/>
        <name val="Aptos Narrow"/>
        <family val="2"/>
        <scheme val="minor"/>
      </font>
      <fill>
        <patternFill patternType="solid">
          <fgColor theme="4"/>
          <bgColor theme="4"/>
        </patternFill>
      </fill>
    </dxf>
    <dxf>
      <font>
        <b val="0"/>
        <i val="0"/>
        <strike val="0"/>
        <condense val="0"/>
        <extend val="0"/>
        <outline val="0"/>
        <shadow val="0"/>
        <u val="none"/>
        <vertAlign val="baseline"/>
        <sz val="11"/>
        <color auto="1"/>
        <name val="Aptos Narrow"/>
        <family val="2"/>
        <scheme val="minor"/>
      </font>
      <border diagonalUp="0" diagonalDown="0" outline="0">
        <left style="thin">
          <color indexed="64"/>
        </left>
        <right/>
        <top style="thin">
          <color rgb="FFCCCCCC"/>
        </top>
        <bottom style="thin">
          <color rgb="FFCCCCCC"/>
        </bottom>
      </border>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general" vertical="bottom" textRotation="0" wrapText="0" indent="0" justifyLastLine="0" shrinkToFit="0" readingOrder="0"/>
    </dxf>
    <dxf>
      <border outline="0">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Aptos Narrow"/>
        <family val="2"/>
        <scheme val="minor"/>
      </font>
      <fill>
        <patternFill patternType="solid">
          <fgColor theme="4"/>
          <bgColor theme="4"/>
        </patternFill>
      </fill>
    </dxf>
    <dxf>
      <border outline="0">
        <top style="thin">
          <color theme="4" tint="0.39997558519241921"/>
        </top>
        <bottom style="thin">
          <color theme="4" tint="0.39997558519241921"/>
        </bottom>
      </border>
    </dxf>
    <dxf>
      <font>
        <b/>
        <i val="0"/>
        <strike val="0"/>
        <condense val="0"/>
        <extend val="0"/>
        <outline val="0"/>
        <shadow val="0"/>
        <u val="none"/>
        <vertAlign val="baseline"/>
        <sz val="11"/>
        <color theme="0"/>
        <name val="Aptos Narrow"/>
        <family val="2"/>
        <scheme val="minor"/>
      </font>
      <fill>
        <patternFill patternType="solid">
          <fgColor theme="4"/>
          <bgColor theme="4"/>
        </patternFill>
      </fill>
    </dxf>
    <dxf>
      <border outline="0">
        <left style="thin">
          <color theme="4" tint="0.39997558519241921"/>
        </left>
        <top style="thin">
          <color theme="4" tint="0.39997558519241921"/>
        </top>
        <bottom style="thin">
          <color theme="4" tint="0.39997558519241921"/>
        </bottom>
      </border>
    </dxf>
    <dxf>
      <font>
        <b/>
        <i val="0"/>
        <strike val="0"/>
        <condense val="0"/>
        <extend val="0"/>
        <outline val="0"/>
        <shadow val="0"/>
        <u val="none"/>
        <vertAlign val="baseline"/>
        <sz val="11"/>
        <color theme="0"/>
        <name val="Aptos Narrow"/>
        <family val="2"/>
        <scheme val="minor"/>
      </font>
      <fill>
        <patternFill patternType="solid">
          <fgColor theme="4"/>
          <bgColor theme="4"/>
        </patternFill>
      </fill>
    </dxf>
    <dxf>
      <font>
        <b val="0"/>
        <i val="0"/>
        <strike val="0"/>
        <condense val="0"/>
        <extend val="0"/>
        <outline val="0"/>
        <shadow val="0"/>
        <u val="none"/>
        <vertAlign val="baseline"/>
        <sz val="8"/>
        <color auto="1"/>
        <name val="Verdana"/>
        <family val="2"/>
        <scheme val="none"/>
      </font>
      <numFmt numFmtId="164" formatCode="&quot;$&quot;\ #,##0"/>
    </dxf>
    <dxf>
      <font>
        <b val="0"/>
        <i val="0"/>
        <strike val="0"/>
        <condense val="0"/>
        <extend val="0"/>
        <outline val="0"/>
        <shadow val="0"/>
        <u val="none"/>
        <vertAlign val="baseline"/>
        <sz val="8"/>
        <color auto="1"/>
        <name val="Verdana"/>
        <family val="2"/>
        <scheme val="none"/>
      </font>
      <numFmt numFmtId="164" formatCode="&quot;$&quot;\ #,##0"/>
    </dxf>
    <dxf>
      <font>
        <b val="0"/>
        <i val="0"/>
        <strike val="0"/>
        <condense val="0"/>
        <extend val="0"/>
        <outline val="0"/>
        <shadow val="0"/>
        <u val="none"/>
        <vertAlign val="baseline"/>
        <sz val="8"/>
        <color auto="1"/>
        <name val="Verdana"/>
        <family val="2"/>
        <scheme val="none"/>
      </font>
      <numFmt numFmtId="0" formatCode="General"/>
    </dxf>
    <dxf>
      <font>
        <b val="0"/>
        <i val="0"/>
        <strike val="0"/>
        <condense val="0"/>
        <extend val="0"/>
        <outline val="0"/>
        <shadow val="0"/>
        <u val="none"/>
        <vertAlign val="baseline"/>
        <sz val="8"/>
        <color auto="1"/>
        <name val="Verdana"/>
        <family val="2"/>
        <scheme val="none"/>
      </font>
      <numFmt numFmtId="164" formatCode="&quot;$&quot;\ #,##0"/>
    </dxf>
    <dxf>
      <font>
        <b val="0"/>
        <i val="0"/>
        <strike val="0"/>
        <condense val="0"/>
        <extend val="0"/>
        <outline val="0"/>
        <shadow val="0"/>
        <u val="none"/>
        <vertAlign val="baseline"/>
        <sz val="8"/>
        <color auto="1"/>
        <name val="Verdana"/>
        <family val="2"/>
        <scheme val="none"/>
      </font>
      <numFmt numFmtId="164" formatCode="&quot;$&quot;\ #,##0"/>
      <border diagonalUp="0" diagonalDown="0">
        <left/>
        <right style="thin">
          <color rgb="FF000000"/>
        </right>
        <top style="thin">
          <color rgb="FFCCCCCC"/>
        </top>
        <bottom/>
        <vertical/>
        <horizontal/>
      </border>
    </dxf>
    <dxf>
      <font>
        <b val="0"/>
        <i val="0"/>
        <strike val="0"/>
        <condense val="0"/>
        <extend val="0"/>
        <outline val="0"/>
        <shadow val="0"/>
        <u val="none"/>
        <vertAlign val="baseline"/>
        <sz val="8"/>
        <color auto="1"/>
        <name val="Verdana"/>
        <family val="2"/>
        <scheme val="none"/>
      </font>
      <numFmt numFmtId="3" formatCode="#,##0"/>
      <alignment horizontal="center" vertical="bottom" textRotation="0" wrapText="0" indent="0" justifyLastLine="0" shrinkToFit="0" readingOrder="0"/>
      <border diagonalUp="0" diagonalDown="0">
        <left/>
        <right style="thin">
          <color indexed="64"/>
        </right>
        <top style="thin">
          <color rgb="FFCCCCCC"/>
        </top>
        <bottom/>
        <vertical/>
        <horizontal/>
      </border>
    </dxf>
    <dxf>
      <font>
        <b val="0"/>
        <i val="0"/>
        <strike val="0"/>
        <condense val="0"/>
        <extend val="0"/>
        <outline val="0"/>
        <shadow val="0"/>
        <u val="none"/>
        <vertAlign val="baseline"/>
        <sz val="8"/>
        <color auto="1"/>
        <name val="Verdana"/>
        <family val="2"/>
        <scheme val="none"/>
      </font>
      <border diagonalUp="0" diagonalDown="0">
        <left style="thin">
          <color indexed="64"/>
        </left>
        <right/>
        <top style="thin">
          <color rgb="FFCCCCCC"/>
        </top>
        <bottom style="thin">
          <color rgb="FFCCCCCC"/>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7" tint="0.79998168889431442"/>
          <bgColor theme="0"/>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solid">
          <fgColor theme="7" tint="0.79998168889431442"/>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theme="7" tint="0.79998168889431442"/>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theme="7" tint="0.79998168889431442"/>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theme="7" tint="0.79998168889431442"/>
          <bgColor theme="0"/>
        </patternFill>
      </fill>
      <alignment horizontal="left" vertical="center" textRotation="0" wrapText="0" indent="0" justifyLastLine="0" shrinkToFit="0" readingOrder="0"/>
      <border diagonalUp="0" diagonalDown="0">
        <left/>
        <right style="thin">
          <color indexed="64"/>
        </right>
        <top style="thin">
          <color indexed="64"/>
        </top>
        <bottom/>
        <vertical/>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bgColor theme="0"/>
        </patternFill>
      </fill>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E5F1FA"/>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vertical/>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vertical/>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0" indent="0" justifyLastLine="0" shrinkToFit="0" readingOrder="0"/>
    </dxf>
    <dxf>
      <border>
        <bottom style="thin">
          <color indexed="64"/>
        </bottom>
      </border>
    </dxf>
    <dxf>
      <fill>
        <patternFill patternType="solid">
          <fgColor indexed="64"/>
          <bgColor rgb="FFE5F1FA"/>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theme="1"/>
        <name val="Aptos Narrow"/>
        <family val="2"/>
        <scheme val="minor"/>
      </font>
      <fill>
        <patternFill patternType="solid">
          <fgColor indexed="64"/>
          <bgColor theme="0"/>
        </patternFill>
      </fill>
      <alignment horizontal="left" vertical="bottom" textRotation="0"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numFmt numFmtId="165" formatCode="&quot;$&quot;#,##0.00"/>
      <fill>
        <patternFill patternType="solid">
          <fgColor indexed="64"/>
          <bgColor theme="0"/>
        </patternFill>
      </fill>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E5F1FA"/>
        </patternFill>
      </fill>
      <alignment horizontal="left" vertical="bottom" textRotation="0" wrapText="1" indent="0" justifyLastLine="0" shrinkToFit="0" readingOrder="0"/>
    </dxf>
    <dxf>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numFmt numFmtId="165" formatCode="&quot;$&quot;#,##0.00"/>
      <fill>
        <patternFill patternType="solid">
          <fgColor indexed="64"/>
          <bgColor theme="0"/>
        </patternFill>
      </fill>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E5F1FA"/>
        </patternFill>
      </fill>
      <alignment horizontal="left" vertical="bottom" textRotation="0" wrapText="1" indent="0" justifyLastLine="0" shrinkToFit="0" readingOrder="0"/>
    </dxf>
    <dxf>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numFmt numFmtId="165" formatCode="&quot;$&quot;#,##0.00"/>
      <fill>
        <patternFill patternType="solid">
          <fgColor indexed="64"/>
          <bgColor theme="0"/>
        </patternFill>
      </fill>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E5F1FA"/>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2" formatCode="0.00"/>
      <fill>
        <patternFill patternType="solid">
          <fgColor indexed="64"/>
          <bgColor rgb="FFEEE2EB"/>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indexed="64"/>
          <bgColor rgb="FFEEE2EB"/>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5" formatCode="&quot;$&quot;#,##0.00"/>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theme="1"/>
        <name val="Aptos Narrow"/>
        <family val="2"/>
        <scheme val="minor"/>
      </font>
      <fill>
        <patternFill patternType="none">
          <fgColor indexed="64"/>
          <bgColor auto="1"/>
        </patternFill>
      </fill>
      <alignment horizontal="left" vertical="bottom" textRotation="0"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5" formatCode="&quot;$&quot;#,##0.00"/>
      <fill>
        <patternFill patternType="solid">
          <fgColor indexed="64"/>
          <bgColor rgb="FFEEE2EB"/>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bottom" textRotation="0"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numFmt numFmtId="166" formatCode="_(* #,##0_);_(* \(#,##0\);_(* &quot;-&quot;??_);_(@_)"/>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solid">
          <fgColor indexed="64"/>
          <bgColor theme="0"/>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bottom" textRotation="0" indent="0" justifyLastLine="0" shrinkToFit="0" readingOrder="0"/>
    </dxf>
    <dxf>
      <border>
        <bottom style="thin">
          <color indexed="64"/>
        </bottom>
      </border>
    </dxf>
    <dxf>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30" formatCode="@"/>
      <fill>
        <patternFill patternType="solid">
          <fgColor indexed="64"/>
          <bgColor theme="0"/>
        </patternFill>
      </fill>
      <alignment horizontal="left" vertical="bottom" textRotation="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numFmt numFmtId="30" formatCode="@"/>
      <fill>
        <patternFill patternType="solid">
          <fgColor indexed="64"/>
          <bgColor theme="0"/>
        </patternFill>
      </fill>
      <alignment horizontal="left" vertical="bottom" textRotation="0" indent="0" justifyLastLine="0" shrinkToFit="0" readingOrder="0"/>
    </dxf>
    <dxf>
      <border>
        <bottom style="thin">
          <color indexed="64"/>
        </bottom>
      </border>
    </dxf>
    <dxf>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2" formatCode="0.00"/>
      <fill>
        <patternFill patternType="solid">
          <fgColor indexed="64"/>
          <bgColor theme="0"/>
        </patternFill>
      </fill>
      <alignment horizontal="left" vertical="bottom" textRotation="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bottom" textRotation="0"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bottom" textRotation="0"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bottom"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bottom" textRotation="0" indent="0" justifyLastLine="0" shrinkToFit="0" readingOrder="0"/>
    </dxf>
    <dxf>
      <border>
        <bottom style="thin">
          <color indexed="64"/>
        </bottom>
      </border>
    </dxf>
    <dxf>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theme="7" tint="0.79998168889431442"/>
          <bgColor theme="0"/>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bgColor theme="0"/>
        </patternFill>
      </fill>
      <alignment horizontal="left" vertical="bottom" textRotation="0"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theme="7" tint="0.79998168889431442"/>
          <bgColor theme="0"/>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bgColor theme="0"/>
        </patternFill>
      </fill>
      <alignment horizontal="left" vertical="bottom" textRotation="0"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bottom" textRotation="0"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Aptos Narrow"/>
        <family val="2"/>
        <scheme val="minor"/>
      </font>
      <numFmt numFmtId="166" formatCode="_(* #,##0_);_(* \(#,##0\);_(* &quot;-&quot;??_);_(@_)"/>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bottom" textRotation="0"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Aptos Narrow"/>
        <family val="2"/>
        <scheme val="minor"/>
      </font>
      <numFmt numFmtId="166" formatCode="_(* #,##0_);_(* \(#,##0\);_(* &quot;-&quot;??_);_(@_)"/>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theme="0"/>
        </patternFill>
      </fill>
      <alignment horizontal="lef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Aptos Narrow"/>
        <family val="2"/>
        <scheme val="minor"/>
      </font>
      <numFmt numFmtId="3" formatCode="#,##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theme="0"/>
        </patternFill>
      </fill>
      <alignment horizontal="left" vertical="bottom" textRotation="0"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bgColor theme="0"/>
        </patternFill>
      </fill>
      <alignment horizontal="left" vertical="bottom" textRotation="0"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auto="1"/>
        <name val="Aptos Narrow"/>
        <family val="2"/>
        <scheme val="minor"/>
      </font>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theme="1"/>
        <name val="Aptos Narrow"/>
        <family val="2"/>
        <scheme val="minor"/>
      </font>
      <fill>
        <patternFill patternType="solid">
          <fgColor indexed="64"/>
          <bgColor theme="0"/>
        </patternFill>
      </fill>
      <alignment horizontal="left" vertical="bottom" textRotation="0"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fgColor indexed="64"/>
          <bgColor theme="0"/>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alignment horizontal="left" vertical="bottom" textRotation="0" indent="0" justifyLastLine="0" shrinkToFit="0" readingOrder="0"/>
    </dxf>
    <dxf>
      <border>
        <bottom style="thin">
          <color indexed="64"/>
        </bottom>
      </border>
    </dxf>
    <dxf>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numFmt numFmtId="165" formatCode="&quot;$&quot;#,##0.00"/>
      <fill>
        <patternFill>
          <fgColor indexed="64"/>
          <bgColor theme="0"/>
        </patternFill>
      </fill>
      <alignment horizontal="left" vertical="bottom" textRotation="0" indent="0" justifyLastLine="0" shrinkToFit="0" readingOrder="0"/>
    </dxf>
    <dxf>
      <border>
        <bottom style="thin">
          <color indexed="64"/>
        </bottom>
      </border>
    </dxf>
    <dxf>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alignment horizontal="left" vertical="bottom" textRotation="0" indent="0" justifyLastLine="0" shrinkToFit="0" readingOrder="0"/>
    </dxf>
    <dxf>
      <border>
        <bottom style="thin">
          <color indexed="64"/>
        </bottom>
      </border>
    </dxf>
    <dxf>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bottom" textRotation="0" wrapText="1" indent="0" justifyLastLine="0" shrinkToFit="0" readingOrder="0"/>
    </dxf>
    <dxf>
      <border>
        <bottom style="thin">
          <color indexed="64"/>
        </bottom>
      </border>
    </dxf>
    <dxf>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none">
          <fgColor indexed="64"/>
          <bgColor theme="0"/>
        </patternFill>
      </fill>
      <alignment horizontal="left" vertical="bottom"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theme="0"/>
        </patternFill>
      </fill>
      <alignment horizontal="left" vertical="bottom" textRotation="0" indent="0" justifyLastLine="0" shrinkToFit="0" readingOrder="0"/>
    </dxf>
    <dxf>
      <border>
        <bottom style="thin">
          <color indexed="64"/>
        </bottom>
      </border>
    </dxf>
    <dxf>
      <font>
        <b/>
      </font>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numFmt numFmtId="3" formatCode="#,##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0"/>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bottom" textRotation="0" indent="0" justifyLastLine="0" shrinkToFit="0" readingOrder="0"/>
    </dxf>
    <dxf>
      <border>
        <bottom style="thin">
          <color indexed="64"/>
        </bottom>
      </border>
    </dxf>
    <dxf>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3" formatCode="#,##0"/>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numFmt numFmtId="3" formatCode="#,##0"/>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numFmt numFmtId="3" formatCode="#,##0"/>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numFmt numFmtId="3" formatCode="#,##0"/>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fill>
        <patternFill>
          <fgColor indexed="64"/>
          <bgColor theme="0"/>
        </patternFill>
      </fill>
      <alignment horizontal="lef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alignment horizontal="left" vertical="bottom" textRotation="0" indent="0" justifyLastLine="0" shrinkToFit="0" readingOrder="0"/>
    </dxf>
    <dxf>
      <border>
        <bottom style="thin">
          <color indexed="64"/>
        </bottom>
      </border>
    </dxf>
    <dxf>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ptos Narrow"/>
        <family val="2"/>
        <scheme val="minor"/>
      </font>
      <numFmt numFmtId="30" formatCode="@"/>
      <fill>
        <patternFill patternType="solid">
          <fgColor indexed="64"/>
          <bgColor theme="0"/>
        </patternFill>
      </fill>
      <alignment horizontal="left" vertical="bottom" textRotation="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ptos Narrow"/>
        <family val="2"/>
        <scheme val="minor"/>
      </font>
      <numFmt numFmtId="30" formatCode="@"/>
      <fill>
        <patternFill patternType="solid">
          <fgColor indexed="64"/>
          <bgColor theme="0"/>
        </patternFill>
      </fill>
      <alignment horizontal="left" vertical="bottom" textRotation="0" indent="0" justifyLastLine="0" shrinkToFit="0" readingOrder="0"/>
    </dxf>
    <dxf>
      <border>
        <bottom style="thin">
          <color indexed="64"/>
        </bottom>
      </border>
    </dxf>
    <dxf>
      <font>
        <strike val="0"/>
        <outline val="0"/>
        <shadow val="0"/>
        <u val="none"/>
        <vertAlign val="baseline"/>
        <sz val="11"/>
        <color auto="1"/>
        <name val="Aptos Narrow"/>
        <family val="2"/>
        <scheme val="minor"/>
      </font>
      <fill>
        <patternFill patternType="solid">
          <fgColor indexed="64"/>
          <bgColor rgb="FFE5F1FA"/>
        </patternFill>
      </fill>
      <alignment horizontal="left" vertical="bottom"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Table Style 1" pivot="0" count="0" xr9:uid="{709FE74D-BF2F-45EC-AD4F-25053FA90D9C}"/>
  </tableStyles>
  <colors>
    <mruColors>
      <color rgb="FF8CA6CB"/>
      <color rgb="FFD8E2F1"/>
      <color rgb="FFEEE2EB"/>
      <color rgb="FFE5F1FA"/>
      <color rgb="FF4A6EA4"/>
      <color rgb="FF587DB4"/>
      <color rgb="FFD5DA0A"/>
      <color rgb="FFC1C123"/>
      <color rgb="FF929252"/>
      <color rgb="FFA3B1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37" Type="http://schemas.microsoft.com/office/2006/relationships/vbaProject" Target="vbaProject.bin"/><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r>
              <a:rPr lang="en-US" sz="1100">
                <a:solidFill>
                  <a:sysClr val="windowText" lastClr="000000"/>
                </a:solidFill>
              </a:rPr>
              <a:t>Annual Cash Flow Costs vs Annual Cash Flow Benefits</a:t>
            </a:r>
          </a:p>
        </c:rich>
      </c:tx>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6F8-4A79-BC6D-179858E811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6F8-4A79-BC6D-179858E811D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Page'!$B$9:$B$12</c15:sqref>
                  </c15:fullRef>
                </c:ext>
              </c:extLst>
              <c:f>('Summary Page'!$B$10,'Summary Page'!$B$12)</c:f>
              <c:strCache>
                <c:ptCount val="2"/>
                <c:pt idx="0">
                  <c:v>Annual Cash Flow Costs</c:v>
                </c:pt>
                <c:pt idx="1">
                  <c:v>Annual Cash Flow Benefits</c:v>
                </c:pt>
              </c:strCache>
            </c:strRef>
          </c:cat>
          <c:val>
            <c:numRef>
              <c:extLst>
                <c:ext xmlns:c15="http://schemas.microsoft.com/office/drawing/2012/chart" uri="{02D57815-91ED-43cb-92C2-25804820EDAC}">
                  <c15:fullRef>
                    <c15:sqref>'Summary Page'!$C$9:$C$12</c15:sqref>
                  </c15:fullRef>
                </c:ext>
              </c:extLst>
              <c:f>('Summary Page'!$C$10,'Summary Page'!$C$12)</c:f>
              <c:numCache>
                <c:formatCode>"$"#,##0.00</c:formatCode>
                <c:ptCount val="2"/>
              </c:numCache>
            </c:numRef>
          </c:val>
          <c:extLst>
            <c:ext xmlns:c15="http://schemas.microsoft.com/office/drawing/2012/chart" uri="{02D57815-91ED-43cb-92C2-25804820EDAC}">
              <c15:categoryFilterExceptions>
                <c15:categoryFilterException>
                  <c15:sqref>'Summary Page'!$C$9</c15:sqref>
                  <c15:spPr xmlns:c15="http://schemas.microsoft.com/office/drawing/2012/chart">
                    <a:solidFill>
                      <a:schemeClr val="accent1"/>
                    </a:solidFill>
                    <a:ln w="19050">
                      <a:solidFill>
                        <a:schemeClr val="lt1"/>
                      </a:solidFill>
                    </a:ln>
                    <a:effectLst/>
                  </c15:spPr>
                  <c15:bubble3D val="0"/>
                </c15:categoryFilterException>
                <c15:categoryFilterException>
                  <c15:sqref>'Summary Page'!$C$11</c15:sqref>
                  <c15:spPr xmlns:c15="http://schemas.microsoft.com/office/drawing/2012/chart">
                    <a:solidFill>
                      <a:schemeClr val="accent3"/>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A5EF-4216-9EA5-F3ADC4A3B715}"/>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r>
              <a:rPr lang="en-US" sz="1100">
                <a:solidFill>
                  <a:sysClr val="windowText" lastClr="000000"/>
                </a:solidFill>
              </a:rPr>
              <a:t>Annual Cash Flow Costs vs Annual Cash Flow Benefits</a:t>
            </a:r>
          </a:p>
        </c:rich>
      </c:tx>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B2D-4B4A-8399-1C45EB5D252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B2D-4B4A-8399-1C45EB5D252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Page'!$B$9:$B$13</c15:sqref>
                  </c15:fullRef>
                </c:ext>
              </c:extLst>
              <c:f>('Summary Page'!$B$10,'Summary Page'!$B$12)</c:f>
              <c:strCache>
                <c:ptCount val="2"/>
                <c:pt idx="0">
                  <c:v>Annual Cash Flow Costs</c:v>
                </c:pt>
                <c:pt idx="1">
                  <c:v>Annual Cash Flow Benefits</c:v>
                </c:pt>
              </c:strCache>
            </c:strRef>
          </c:cat>
          <c:val>
            <c:numRef>
              <c:extLst>
                <c:ext xmlns:c15="http://schemas.microsoft.com/office/drawing/2012/chart" uri="{02D57815-91ED-43cb-92C2-25804820EDAC}">
                  <c15:fullRef>
                    <c15:sqref>'Summary Page'!$F$9:$F$13</c15:sqref>
                  </c15:fullRef>
                </c:ext>
              </c:extLst>
              <c:f>('Summary Page'!$F$10,'Summary Page'!$F$12)</c:f>
              <c:numCache>
                <c:formatCode>"$"#,##0.00</c:formatCode>
                <c:ptCount val="2"/>
              </c:numCache>
            </c:numRef>
          </c:val>
          <c:extLst>
            <c:ext xmlns:c15="http://schemas.microsoft.com/office/drawing/2012/chart" uri="{02D57815-91ED-43cb-92C2-25804820EDAC}">
              <c15:categoryFilterExceptions>
                <c15:categoryFilterException>
                  <c15:sqref>'Summary Page'!$F$9</c15:sqref>
                  <c15:spPr xmlns:c15="http://schemas.microsoft.com/office/drawing/2012/chart">
                    <a:solidFill>
                      <a:schemeClr val="accent1"/>
                    </a:solidFill>
                    <a:ln w="19050">
                      <a:solidFill>
                        <a:schemeClr val="lt1"/>
                      </a:solidFill>
                    </a:ln>
                    <a:effectLst/>
                  </c15:spPr>
                  <c15:bubble3D val="0"/>
                </c15:categoryFilterException>
                <c15:categoryFilterException>
                  <c15:sqref>'Summary Page'!$F$11</c15:sqref>
                  <c15:spPr xmlns:c15="http://schemas.microsoft.com/office/drawing/2012/chart">
                    <a:solidFill>
                      <a:schemeClr val="accent3"/>
                    </a:solidFill>
                    <a:ln w="19050">
                      <a:solidFill>
                        <a:schemeClr val="lt1"/>
                      </a:solidFill>
                    </a:ln>
                    <a:effectLst/>
                  </c15:spPr>
                  <c15:bubble3D val="0"/>
                </c15:categoryFilterException>
                <c15:categoryFilterException>
                  <c15:sqref>'Summary Page'!$F$13</c15:sqref>
                  <c15:spPr xmlns:c15="http://schemas.microsoft.com/office/drawing/2012/chart">
                    <a:solidFill>
                      <a:schemeClr val="accent5"/>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4B2D-4B4A-8399-1C45EB5D252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r>
              <a:rPr lang="en-US" sz="1100">
                <a:solidFill>
                  <a:sysClr val="windowText" lastClr="000000"/>
                </a:solidFill>
              </a:rPr>
              <a:t>Annual Cash Flow Costs vs Annual Cash Flow Benefits</a:t>
            </a:r>
          </a:p>
        </c:rich>
      </c:tx>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686-420B-B5EE-38817FCED1F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686-420B-B5EE-38817FCED1F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Page'!$B$9:$B$13</c15:sqref>
                  </c15:fullRef>
                </c:ext>
              </c:extLst>
              <c:f>('Summary Page'!$B$10,'Summary Page'!$B$12)</c:f>
              <c:strCache>
                <c:ptCount val="2"/>
                <c:pt idx="0">
                  <c:v>Annual Cash Flow Costs</c:v>
                </c:pt>
                <c:pt idx="1">
                  <c:v>Annual Cash Flow Benefits</c:v>
                </c:pt>
              </c:strCache>
            </c:strRef>
          </c:cat>
          <c:val>
            <c:numRef>
              <c:extLst>
                <c:ext xmlns:c15="http://schemas.microsoft.com/office/drawing/2012/chart" uri="{02D57815-91ED-43cb-92C2-25804820EDAC}">
                  <c15:fullRef>
                    <c15:sqref>'Summary Page'!$I$9:$I$13</c15:sqref>
                  </c15:fullRef>
                </c:ext>
              </c:extLst>
              <c:f>('Summary Page'!$I$10,'Summary Page'!$I$12)</c:f>
              <c:numCache>
                <c:formatCode>"$"#,##0.00</c:formatCode>
                <c:ptCount val="2"/>
              </c:numCache>
            </c:numRef>
          </c:val>
          <c:extLst>
            <c:ext xmlns:c15="http://schemas.microsoft.com/office/drawing/2012/chart" uri="{02D57815-91ED-43cb-92C2-25804820EDAC}">
              <c15:categoryFilterExceptions>
                <c15:categoryFilterException>
                  <c15:sqref>'Summary Page'!$I$9</c15:sqref>
                  <c15:spPr xmlns:c15="http://schemas.microsoft.com/office/drawing/2012/chart">
                    <a:solidFill>
                      <a:schemeClr val="accent1"/>
                    </a:solidFill>
                    <a:ln w="19050">
                      <a:solidFill>
                        <a:schemeClr val="lt1"/>
                      </a:solidFill>
                    </a:ln>
                    <a:effectLst/>
                  </c15:spPr>
                  <c15:bubble3D val="0"/>
                </c15:categoryFilterException>
                <c15:categoryFilterException>
                  <c15:sqref>'Summary Page'!$I$11</c15:sqref>
                  <c15:spPr xmlns:c15="http://schemas.microsoft.com/office/drawing/2012/chart">
                    <a:solidFill>
                      <a:schemeClr val="accent3"/>
                    </a:solidFill>
                    <a:ln w="19050">
                      <a:solidFill>
                        <a:schemeClr val="lt1"/>
                      </a:solidFill>
                    </a:ln>
                    <a:effectLst/>
                  </c15:spPr>
                  <c15:bubble3D val="0"/>
                </c15:categoryFilterException>
                <c15:categoryFilterException>
                  <c15:sqref>'Summary Page'!$I$13</c15:sqref>
                  <c15:spPr xmlns:c15="http://schemas.microsoft.com/office/drawing/2012/chart">
                    <a:solidFill>
                      <a:schemeClr val="accent5"/>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6686-420B-B5EE-38817FCED1F1}"/>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 Per Year</a:t>
            </a:r>
          </a:p>
        </c:rich>
      </c:tx>
      <c:overlay val="0"/>
    </c:title>
    <c:autoTitleDeleted val="0"/>
    <c:plotArea>
      <c:layout/>
      <c:lineChart>
        <c:grouping val="standard"/>
        <c:varyColors val="0"/>
        <c:ser>
          <c:idx val="0"/>
          <c:order val="0"/>
          <c:tx>
            <c:v>Labor Costs</c:v>
          </c:tx>
          <c:marker>
            <c:symbol val="circle"/>
            <c:size val="5"/>
          </c:marker>
          <c:dLbls>
            <c:dLbl>
              <c:idx val="0"/>
              <c:tx>
                <c:rich>
                  <a:bodyPr/>
                  <a:lstStyle/>
                  <a:p>
                    <a:r>
                      <a:rPr lang="en-US"/>
                      <a:t>Max: 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9C06-4FFC-9B44-BFA79ED3D88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1"/>
              <c:pt idx="0">
                <c:v>2022</c:v>
              </c:pt>
            </c:numLit>
          </c:cat>
          <c:val>
            <c:numLit>
              <c:formatCode>General</c:formatCode>
              <c:ptCount val="1"/>
              <c:pt idx="0">
                <c:v>0</c:v>
              </c:pt>
            </c:numLit>
          </c:val>
          <c:smooth val="0"/>
          <c:extLst>
            <c:ext xmlns:c16="http://schemas.microsoft.com/office/drawing/2014/chart" uri="{C3380CC4-5D6E-409C-BE32-E72D297353CC}">
              <c16:uniqueId val="{00000000-9C06-4FFC-9B44-BFA79ED3D888}"/>
            </c:ext>
          </c:extLst>
        </c:ser>
        <c:ser>
          <c:idx val="1"/>
          <c:order val="1"/>
          <c:tx>
            <c:v>Labor Private Costs</c:v>
          </c:tx>
          <c:marker>
            <c:symbol val="circle"/>
            <c:size val="5"/>
          </c:marker>
          <c:dLbls>
            <c:dLbl>
              <c:idx val="0"/>
              <c:tx>
                <c:rich>
                  <a:bodyPr/>
                  <a:lstStyle/>
                  <a:p>
                    <a:r>
                      <a:rPr lang="en-US"/>
                      <a:t>Max: 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9C06-4FFC-9B44-BFA79ED3D88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1"/>
              <c:pt idx="0">
                <c:v>2022</c:v>
              </c:pt>
            </c:numLit>
          </c:cat>
          <c:val>
            <c:numLit>
              <c:formatCode>General</c:formatCode>
              <c:ptCount val="1"/>
              <c:pt idx="0">
                <c:v>0</c:v>
              </c:pt>
            </c:numLit>
          </c:val>
          <c:smooth val="0"/>
          <c:extLst>
            <c:ext xmlns:c16="http://schemas.microsoft.com/office/drawing/2014/chart" uri="{C3380CC4-5D6E-409C-BE32-E72D297353CC}">
              <c16:uniqueId val="{00000001-9C06-4FFC-9B44-BFA79ED3D888}"/>
            </c:ext>
          </c:extLst>
        </c:ser>
        <c:ser>
          <c:idx val="2"/>
          <c:order val="2"/>
          <c:tx>
            <c:v>Fuel Costs</c:v>
          </c:tx>
          <c:marker>
            <c:symbol val="circle"/>
            <c:size val="5"/>
          </c:marker>
          <c:dLbls>
            <c:dLbl>
              <c:idx val="0"/>
              <c:tx>
                <c:rich>
                  <a:bodyPr/>
                  <a:lstStyle/>
                  <a:p>
                    <a:r>
                      <a:rPr lang="en-US"/>
                      <a:t>Max: 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9C06-4FFC-9B44-BFA79ED3D88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1"/>
              <c:pt idx="0">
                <c:v>2022</c:v>
              </c:pt>
            </c:numLit>
          </c:cat>
          <c:val>
            <c:numLit>
              <c:formatCode>General</c:formatCode>
              <c:ptCount val="1"/>
              <c:pt idx="0">
                <c:v>0</c:v>
              </c:pt>
            </c:numLit>
          </c:val>
          <c:smooth val="0"/>
          <c:extLst>
            <c:ext xmlns:c16="http://schemas.microsoft.com/office/drawing/2014/chart" uri="{C3380CC4-5D6E-409C-BE32-E72D297353CC}">
              <c16:uniqueId val="{00000002-9C06-4FFC-9B44-BFA79ED3D888}"/>
            </c:ext>
          </c:extLst>
        </c:ser>
        <c:ser>
          <c:idx val="3"/>
          <c:order val="3"/>
          <c:tx>
            <c:v>Deicing Material Costs</c:v>
          </c:tx>
          <c:marker>
            <c:symbol val="circle"/>
            <c:size val="5"/>
          </c:marker>
          <c:dLbls>
            <c:dLbl>
              <c:idx val="0"/>
              <c:tx>
                <c:rich>
                  <a:bodyPr/>
                  <a:lstStyle/>
                  <a:p>
                    <a:r>
                      <a:rPr lang="en-US"/>
                      <a:t>Max: 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9C06-4FFC-9B44-BFA79ED3D88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1"/>
              <c:pt idx="0">
                <c:v>2022</c:v>
              </c:pt>
            </c:numLit>
          </c:cat>
          <c:val>
            <c:numLit>
              <c:formatCode>General</c:formatCode>
              <c:ptCount val="1"/>
              <c:pt idx="0">
                <c:v>0</c:v>
              </c:pt>
            </c:numLit>
          </c:val>
          <c:smooth val="0"/>
          <c:extLst>
            <c:ext xmlns:c16="http://schemas.microsoft.com/office/drawing/2014/chart" uri="{C3380CC4-5D6E-409C-BE32-E72D297353CC}">
              <c16:uniqueId val="{00000003-9C06-4FFC-9B44-BFA79ED3D888}"/>
            </c:ext>
          </c:extLst>
        </c:ser>
        <c:ser>
          <c:idx val="4"/>
          <c:order val="4"/>
          <c:tx>
            <c:v>Total Costs</c:v>
          </c:tx>
          <c:marker>
            <c:symbol val="circle"/>
            <c:size val="5"/>
          </c:marker>
          <c:dLbls>
            <c:dLbl>
              <c:idx val="0"/>
              <c:tx>
                <c:rich>
                  <a:bodyPr/>
                  <a:lstStyle/>
                  <a:p>
                    <a:r>
                      <a:rPr lang="en-US"/>
                      <a:t>Max: 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9C06-4FFC-9B44-BFA79ED3D88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1"/>
              <c:pt idx="0">
                <c:v>2022</c:v>
              </c:pt>
            </c:numLit>
          </c:cat>
          <c:val>
            <c:numLit>
              <c:formatCode>General</c:formatCode>
              <c:ptCount val="1"/>
              <c:pt idx="0">
                <c:v>0</c:v>
              </c:pt>
            </c:numLit>
          </c:val>
          <c:smooth val="0"/>
          <c:extLst>
            <c:ext xmlns:c16="http://schemas.microsoft.com/office/drawing/2014/chart" uri="{C3380CC4-5D6E-409C-BE32-E72D297353CC}">
              <c16:uniqueId val="{00000004-9C06-4FFC-9B44-BFA79ED3D888}"/>
            </c:ext>
          </c:extLst>
        </c:ser>
        <c:dLbls>
          <c:showLegendKey val="0"/>
          <c:showVal val="0"/>
          <c:showCatName val="0"/>
          <c:showSerName val="0"/>
          <c:showPercent val="0"/>
          <c:showBubbleSize val="0"/>
        </c:dLbls>
        <c:marker val="1"/>
        <c:smooth val="0"/>
        <c:axId val="1188499008"/>
        <c:axId val="1188497088"/>
      </c:lineChart>
      <c:catAx>
        <c:axId val="1188499008"/>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1188497088"/>
        <c:crosses val="autoZero"/>
        <c:auto val="1"/>
        <c:lblAlgn val="ctr"/>
        <c:lblOffset val="100"/>
        <c:noMultiLvlLbl val="0"/>
      </c:catAx>
      <c:valAx>
        <c:axId val="1188497088"/>
        <c:scaling>
          <c:orientation val="minMax"/>
        </c:scaling>
        <c:delete val="0"/>
        <c:axPos val="l"/>
        <c:majorGridlines/>
        <c:title>
          <c:tx>
            <c:rich>
              <a:bodyPr/>
              <a:lstStyle/>
              <a:p>
                <a:pPr>
                  <a:defRPr/>
                </a:pPr>
                <a:r>
                  <a:rPr lang="en-US"/>
                  <a:t>Total Cost</a:t>
                </a:r>
              </a:p>
            </c:rich>
          </c:tx>
          <c:overlay val="0"/>
        </c:title>
        <c:numFmt formatCode="General" sourceLinked="1"/>
        <c:majorTickMark val="out"/>
        <c:minorTickMark val="none"/>
        <c:tickLblPos val="nextTo"/>
        <c:crossAx val="1188499008"/>
        <c:crosses val="autoZero"/>
        <c:crossBetween val="between"/>
      </c:valAx>
    </c:plotArea>
    <c:legend>
      <c:legendPos val="r"/>
      <c:overlay val="0"/>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0</xdr:row>
      <xdr:rowOff>40925</xdr:rowOff>
    </xdr:from>
    <xdr:to>
      <xdr:col>1</xdr:col>
      <xdr:colOff>1524000</xdr:colOff>
      <xdr:row>1</xdr:row>
      <xdr:rowOff>252519</xdr:rowOff>
    </xdr:to>
    <xdr:pic>
      <xdr:nvPicPr>
        <xdr:cNvPr id="2" name="Picture 1" descr="A logo for a car company&#10;&#10;Description automatically generated">
          <a:extLst>
            <a:ext uri="{FF2B5EF4-FFF2-40B4-BE49-F238E27FC236}">
              <a16:creationId xmlns:a16="http://schemas.microsoft.com/office/drawing/2014/main" id="{031EF27C-9326-F3C8-2C8A-EDFAD697D7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40925"/>
          <a:ext cx="1508760" cy="508774"/>
        </a:xfrm>
        <a:prstGeom prst="rect">
          <a:avLst/>
        </a:prstGeom>
        <a:noFill/>
        <a:ln>
          <a:noFill/>
        </a:ln>
        <a:effectLst/>
      </xdr:spPr>
    </xdr:pic>
    <xdr:clientData/>
  </xdr:twoCellAnchor>
  <xdr:twoCellAnchor editAs="oneCell">
    <xdr:from>
      <xdr:col>3</xdr:col>
      <xdr:colOff>3396769</xdr:colOff>
      <xdr:row>0</xdr:row>
      <xdr:rowOff>196674</xdr:rowOff>
    </xdr:from>
    <xdr:to>
      <xdr:col>3</xdr:col>
      <xdr:colOff>4777740</xdr:colOff>
      <xdr:row>1</xdr:row>
      <xdr:rowOff>121920</xdr:rowOff>
    </xdr:to>
    <xdr:pic>
      <xdr:nvPicPr>
        <xdr:cNvPr id="3" name="Picture 2" descr="AECOM logo">
          <a:extLst>
            <a:ext uri="{FF2B5EF4-FFF2-40B4-BE49-F238E27FC236}">
              <a16:creationId xmlns:a16="http://schemas.microsoft.com/office/drawing/2014/main" id="{C7357909-1355-FCE8-BA49-DF13F80AFC0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89009" y="196674"/>
          <a:ext cx="1504796" cy="22242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365760</xdr:colOff>
          <xdr:row>17</xdr:row>
          <xdr:rowOff>83820</xdr:rowOff>
        </xdr:from>
        <xdr:to>
          <xdr:col>1</xdr:col>
          <xdr:colOff>1402080</xdr:colOff>
          <xdr:row>18</xdr:row>
          <xdr:rowOff>144780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7620</xdr:colOff>
          <xdr:row>31</xdr:row>
          <xdr:rowOff>60960</xdr:rowOff>
        </xdr:from>
        <xdr:to>
          <xdr:col>2</xdr:col>
          <xdr:colOff>556260</xdr:colOff>
          <xdr:row>32</xdr:row>
          <xdr:rowOff>144780</xdr:rowOff>
        </xdr:to>
        <xdr:sp macro="" textlink="">
          <xdr:nvSpPr>
            <xdr:cNvPr id="2061" name="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7620</xdr:colOff>
          <xdr:row>52</xdr:row>
          <xdr:rowOff>60960</xdr:rowOff>
        </xdr:from>
        <xdr:to>
          <xdr:col>2</xdr:col>
          <xdr:colOff>556260</xdr:colOff>
          <xdr:row>53</xdr:row>
          <xdr:rowOff>144780</xdr:rowOff>
        </xdr:to>
        <xdr:sp macro="" textlink="">
          <xdr:nvSpPr>
            <xdr:cNvPr id="2066" name="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xdr:colOff>
          <xdr:row>31</xdr:row>
          <xdr:rowOff>60960</xdr:rowOff>
        </xdr:from>
        <xdr:to>
          <xdr:col>1</xdr:col>
          <xdr:colOff>647700</xdr:colOff>
          <xdr:row>32</xdr:row>
          <xdr:rowOff>144780</xdr:rowOff>
        </xdr:to>
        <xdr:sp macro="" textlink="">
          <xdr:nvSpPr>
            <xdr:cNvPr id="2072" name="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708660</xdr:colOff>
          <xdr:row>31</xdr:row>
          <xdr:rowOff>60960</xdr:rowOff>
        </xdr:from>
        <xdr:to>
          <xdr:col>1</xdr:col>
          <xdr:colOff>1813560</xdr:colOff>
          <xdr:row>32</xdr:row>
          <xdr:rowOff>144780</xdr:rowOff>
        </xdr:to>
        <xdr:sp macro="" textlink="">
          <xdr:nvSpPr>
            <xdr:cNvPr id="2073" name="Button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xdr:colOff>
          <xdr:row>38</xdr:row>
          <xdr:rowOff>45720</xdr:rowOff>
        </xdr:from>
        <xdr:to>
          <xdr:col>1</xdr:col>
          <xdr:colOff>647700</xdr:colOff>
          <xdr:row>39</xdr:row>
          <xdr:rowOff>137160</xdr:rowOff>
        </xdr:to>
        <xdr:sp macro="" textlink="">
          <xdr:nvSpPr>
            <xdr:cNvPr id="2074" name="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708660</xdr:colOff>
          <xdr:row>38</xdr:row>
          <xdr:rowOff>45720</xdr:rowOff>
        </xdr:from>
        <xdr:to>
          <xdr:col>1</xdr:col>
          <xdr:colOff>1813560</xdr:colOff>
          <xdr:row>39</xdr:row>
          <xdr:rowOff>137160</xdr:rowOff>
        </xdr:to>
        <xdr:sp macro="" textlink="">
          <xdr:nvSpPr>
            <xdr:cNvPr id="2075" name="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7620</xdr:colOff>
          <xdr:row>38</xdr:row>
          <xdr:rowOff>45720</xdr:rowOff>
        </xdr:from>
        <xdr:to>
          <xdr:col>2</xdr:col>
          <xdr:colOff>556260</xdr:colOff>
          <xdr:row>39</xdr:row>
          <xdr:rowOff>137160</xdr:rowOff>
        </xdr:to>
        <xdr:sp macro="" textlink="">
          <xdr:nvSpPr>
            <xdr:cNvPr id="2076" name="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xdr:colOff>
          <xdr:row>52</xdr:row>
          <xdr:rowOff>60960</xdr:rowOff>
        </xdr:from>
        <xdr:to>
          <xdr:col>1</xdr:col>
          <xdr:colOff>647700</xdr:colOff>
          <xdr:row>53</xdr:row>
          <xdr:rowOff>144780</xdr:rowOff>
        </xdr:to>
        <xdr:sp macro="" textlink="">
          <xdr:nvSpPr>
            <xdr:cNvPr id="2079" name="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708660</xdr:colOff>
          <xdr:row>52</xdr:row>
          <xdr:rowOff>60960</xdr:rowOff>
        </xdr:from>
        <xdr:to>
          <xdr:col>1</xdr:col>
          <xdr:colOff>1813560</xdr:colOff>
          <xdr:row>53</xdr:row>
          <xdr:rowOff>144780</xdr:rowOff>
        </xdr:to>
        <xdr:sp macro="" textlink="">
          <xdr:nvSpPr>
            <xdr:cNvPr id="2080" name="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22860</xdr:colOff>
          <xdr:row>68</xdr:row>
          <xdr:rowOff>60960</xdr:rowOff>
        </xdr:from>
        <xdr:to>
          <xdr:col>1</xdr:col>
          <xdr:colOff>655320</xdr:colOff>
          <xdr:row>69</xdr:row>
          <xdr:rowOff>144780</xdr:rowOff>
        </xdr:to>
        <xdr:sp macro="" textlink="">
          <xdr:nvSpPr>
            <xdr:cNvPr id="2082" name="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731520</xdr:colOff>
          <xdr:row>68</xdr:row>
          <xdr:rowOff>60960</xdr:rowOff>
        </xdr:from>
        <xdr:to>
          <xdr:col>1</xdr:col>
          <xdr:colOff>1790700</xdr:colOff>
          <xdr:row>69</xdr:row>
          <xdr:rowOff>144780</xdr:rowOff>
        </xdr:to>
        <xdr:sp macro="" textlink="">
          <xdr:nvSpPr>
            <xdr:cNvPr id="2083" name="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68</xdr:row>
          <xdr:rowOff>60960</xdr:rowOff>
        </xdr:from>
        <xdr:to>
          <xdr:col>2</xdr:col>
          <xdr:colOff>541020</xdr:colOff>
          <xdr:row>69</xdr:row>
          <xdr:rowOff>144780</xdr:rowOff>
        </xdr:to>
        <xdr:sp macro="" textlink="">
          <xdr:nvSpPr>
            <xdr:cNvPr id="2084" name="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xdr:colOff>
          <xdr:row>75</xdr:row>
          <xdr:rowOff>60960</xdr:rowOff>
        </xdr:from>
        <xdr:to>
          <xdr:col>1</xdr:col>
          <xdr:colOff>647700</xdr:colOff>
          <xdr:row>76</xdr:row>
          <xdr:rowOff>144780</xdr:rowOff>
        </xdr:to>
        <xdr:sp macro="" textlink="">
          <xdr:nvSpPr>
            <xdr:cNvPr id="2085" name="Button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708660</xdr:colOff>
          <xdr:row>75</xdr:row>
          <xdr:rowOff>60960</xdr:rowOff>
        </xdr:from>
        <xdr:to>
          <xdr:col>1</xdr:col>
          <xdr:colOff>1813560</xdr:colOff>
          <xdr:row>76</xdr:row>
          <xdr:rowOff>144780</xdr:rowOff>
        </xdr:to>
        <xdr:sp macro="" textlink="">
          <xdr:nvSpPr>
            <xdr:cNvPr id="2086" name="Button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7620</xdr:colOff>
          <xdr:row>75</xdr:row>
          <xdr:rowOff>60960</xdr:rowOff>
        </xdr:from>
        <xdr:to>
          <xdr:col>2</xdr:col>
          <xdr:colOff>556260</xdr:colOff>
          <xdr:row>76</xdr:row>
          <xdr:rowOff>144780</xdr:rowOff>
        </xdr:to>
        <xdr:sp macro="" textlink="">
          <xdr:nvSpPr>
            <xdr:cNvPr id="2087" name="Button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xdr:colOff>
          <xdr:row>82</xdr:row>
          <xdr:rowOff>60960</xdr:rowOff>
        </xdr:from>
        <xdr:to>
          <xdr:col>1</xdr:col>
          <xdr:colOff>647700</xdr:colOff>
          <xdr:row>83</xdr:row>
          <xdr:rowOff>144780</xdr:rowOff>
        </xdr:to>
        <xdr:sp macro="" textlink="">
          <xdr:nvSpPr>
            <xdr:cNvPr id="2088" name="Button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708660</xdr:colOff>
          <xdr:row>82</xdr:row>
          <xdr:rowOff>60960</xdr:rowOff>
        </xdr:from>
        <xdr:to>
          <xdr:col>1</xdr:col>
          <xdr:colOff>1813560</xdr:colOff>
          <xdr:row>83</xdr:row>
          <xdr:rowOff>144780</xdr:rowOff>
        </xdr:to>
        <xdr:sp macro="" textlink="">
          <xdr:nvSpPr>
            <xdr:cNvPr id="2089" name="Button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7620</xdr:colOff>
          <xdr:row>82</xdr:row>
          <xdr:rowOff>60960</xdr:rowOff>
        </xdr:from>
        <xdr:to>
          <xdr:col>2</xdr:col>
          <xdr:colOff>556260</xdr:colOff>
          <xdr:row>83</xdr:row>
          <xdr:rowOff>144780</xdr:rowOff>
        </xdr:to>
        <xdr:sp macro="" textlink="">
          <xdr:nvSpPr>
            <xdr:cNvPr id="2090" name="Button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xdr:colOff>
          <xdr:row>89</xdr:row>
          <xdr:rowOff>60960</xdr:rowOff>
        </xdr:from>
        <xdr:to>
          <xdr:col>1</xdr:col>
          <xdr:colOff>647700</xdr:colOff>
          <xdr:row>90</xdr:row>
          <xdr:rowOff>144780</xdr:rowOff>
        </xdr:to>
        <xdr:sp macro="" textlink="">
          <xdr:nvSpPr>
            <xdr:cNvPr id="2091" name="Button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708660</xdr:colOff>
          <xdr:row>89</xdr:row>
          <xdr:rowOff>60960</xdr:rowOff>
        </xdr:from>
        <xdr:to>
          <xdr:col>1</xdr:col>
          <xdr:colOff>1813560</xdr:colOff>
          <xdr:row>90</xdr:row>
          <xdr:rowOff>144780</xdr:rowOff>
        </xdr:to>
        <xdr:sp macro="" textlink="">
          <xdr:nvSpPr>
            <xdr:cNvPr id="2092" name="Button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7620</xdr:colOff>
          <xdr:row>89</xdr:row>
          <xdr:rowOff>60960</xdr:rowOff>
        </xdr:from>
        <xdr:to>
          <xdr:col>2</xdr:col>
          <xdr:colOff>556260</xdr:colOff>
          <xdr:row>90</xdr:row>
          <xdr:rowOff>144780</xdr:rowOff>
        </xdr:to>
        <xdr:sp macro="" textlink="">
          <xdr:nvSpPr>
            <xdr:cNvPr id="2093" name="Button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xdr:colOff>
          <xdr:row>104</xdr:row>
          <xdr:rowOff>60960</xdr:rowOff>
        </xdr:from>
        <xdr:to>
          <xdr:col>1</xdr:col>
          <xdr:colOff>647700</xdr:colOff>
          <xdr:row>105</xdr:row>
          <xdr:rowOff>144780</xdr:rowOff>
        </xdr:to>
        <xdr:sp macro="" textlink="">
          <xdr:nvSpPr>
            <xdr:cNvPr id="2094" name="Button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708660</xdr:colOff>
          <xdr:row>104</xdr:row>
          <xdr:rowOff>60960</xdr:rowOff>
        </xdr:from>
        <xdr:to>
          <xdr:col>1</xdr:col>
          <xdr:colOff>1813560</xdr:colOff>
          <xdr:row>105</xdr:row>
          <xdr:rowOff>144780</xdr:rowOff>
        </xdr:to>
        <xdr:sp macro="" textlink="">
          <xdr:nvSpPr>
            <xdr:cNvPr id="2095" name="Button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7620</xdr:colOff>
          <xdr:row>104</xdr:row>
          <xdr:rowOff>60960</xdr:rowOff>
        </xdr:from>
        <xdr:to>
          <xdr:col>2</xdr:col>
          <xdr:colOff>556260</xdr:colOff>
          <xdr:row>105</xdr:row>
          <xdr:rowOff>144780</xdr:rowOff>
        </xdr:to>
        <xdr:sp macro="" textlink="">
          <xdr:nvSpPr>
            <xdr:cNvPr id="2096" name="Button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xdr:colOff>
          <xdr:row>97</xdr:row>
          <xdr:rowOff>45720</xdr:rowOff>
        </xdr:from>
        <xdr:to>
          <xdr:col>1</xdr:col>
          <xdr:colOff>647700</xdr:colOff>
          <xdr:row>98</xdr:row>
          <xdr:rowOff>137160</xdr:rowOff>
        </xdr:to>
        <xdr:sp macro="" textlink="">
          <xdr:nvSpPr>
            <xdr:cNvPr id="2097" name="Button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708660</xdr:colOff>
          <xdr:row>97</xdr:row>
          <xdr:rowOff>45720</xdr:rowOff>
        </xdr:from>
        <xdr:to>
          <xdr:col>1</xdr:col>
          <xdr:colOff>1813560</xdr:colOff>
          <xdr:row>98</xdr:row>
          <xdr:rowOff>137160</xdr:rowOff>
        </xdr:to>
        <xdr:sp macro="" textlink="">
          <xdr:nvSpPr>
            <xdr:cNvPr id="2098" name="Button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7620</xdr:colOff>
          <xdr:row>97</xdr:row>
          <xdr:rowOff>45720</xdr:rowOff>
        </xdr:from>
        <xdr:to>
          <xdr:col>2</xdr:col>
          <xdr:colOff>556260</xdr:colOff>
          <xdr:row>98</xdr:row>
          <xdr:rowOff>137160</xdr:rowOff>
        </xdr:to>
        <xdr:sp macro="" textlink="">
          <xdr:nvSpPr>
            <xdr:cNvPr id="2099" name="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xdr:colOff>
          <xdr:row>111</xdr:row>
          <xdr:rowOff>60960</xdr:rowOff>
        </xdr:from>
        <xdr:to>
          <xdr:col>1</xdr:col>
          <xdr:colOff>647700</xdr:colOff>
          <xdr:row>112</xdr:row>
          <xdr:rowOff>144780</xdr:rowOff>
        </xdr:to>
        <xdr:sp macro="" textlink="">
          <xdr:nvSpPr>
            <xdr:cNvPr id="2100" name="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708660</xdr:colOff>
          <xdr:row>111</xdr:row>
          <xdr:rowOff>60960</xdr:rowOff>
        </xdr:from>
        <xdr:to>
          <xdr:col>1</xdr:col>
          <xdr:colOff>1813560</xdr:colOff>
          <xdr:row>112</xdr:row>
          <xdr:rowOff>144780</xdr:rowOff>
        </xdr:to>
        <xdr:sp macro="" textlink="">
          <xdr:nvSpPr>
            <xdr:cNvPr id="2101" name="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7620</xdr:colOff>
          <xdr:row>111</xdr:row>
          <xdr:rowOff>60960</xdr:rowOff>
        </xdr:from>
        <xdr:to>
          <xdr:col>2</xdr:col>
          <xdr:colOff>556260</xdr:colOff>
          <xdr:row>112</xdr:row>
          <xdr:rowOff>144780</xdr:rowOff>
        </xdr:to>
        <xdr:sp macro="" textlink="">
          <xdr:nvSpPr>
            <xdr:cNvPr id="2102" name="Button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xdr:colOff>
          <xdr:row>125</xdr:row>
          <xdr:rowOff>45720</xdr:rowOff>
        </xdr:from>
        <xdr:to>
          <xdr:col>1</xdr:col>
          <xdr:colOff>647700</xdr:colOff>
          <xdr:row>126</xdr:row>
          <xdr:rowOff>137160</xdr:rowOff>
        </xdr:to>
        <xdr:sp macro="" textlink="">
          <xdr:nvSpPr>
            <xdr:cNvPr id="2103" name="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708660</xdr:colOff>
          <xdr:row>125</xdr:row>
          <xdr:rowOff>45720</xdr:rowOff>
        </xdr:from>
        <xdr:to>
          <xdr:col>1</xdr:col>
          <xdr:colOff>1813560</xdr:colOff>
          <xdr:row>126</xdr:row>
          <xdr:rowOff>137160</xdr:rowOff>
        </xdr:to>
        <xdr:sp macro="" textlink="">
          <xdr:nvSpPr>
            <xdr:cNvPr id="2104" name="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7620</xdr:colOff>
          <xdr:row>125</xdr:row>
          <xdr:rowOff>45720</xdr:rowOff>
        </xdr:from>
        <xdr:to>
          <xdr:col>2</xdr:col>
          <xdr:colOff>556260</xdr:colOff>
          <xdr:row>126</xdr:row>
          <xdr:rowOff>137160</xdr:rowOff>
        </xdr:to>
        <xdr:sp macro="" textlink="">
          <xdr:nvSpPr>
            <xdr:cNvPr id="2105" name="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xdr:colOff>
          <xdr:row>132</xdr:row>
          <xdr:rowOff>45720</xdr:rowOff>
        </xdr:from>
        <xdr:to>
          <xdr:col>1</xdr:col>
          <xdr:colOff>647700</xdr:colOff>
          <xdr:row>133</xdr:row>
          <xdr:rowOff>137160</xdr:rowOff>
        </xdr:to>
        <xdr:sp macro="" textlink="">
          <xdr:nvSpPr>
            <xdr:cNvPr id="2106" name="Button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708660</xdr:colOff>
          <xdr:row>132</xdr:row>
          <xdr:rowOff>45720</xdr:rowOff>
        </xdr:from>
        <xdr:to>
          <xdr:col>1</xdr:col>
          <xdr:colOff>1813560</xdr:colOff>
          <xdr:row>133</xdr:row>
          <xdr:rowOff>137160</xdr:rowOff>
        </xdr:to>
        <xdr:sp macro="" textlink="">
          <xdr:nvSpPr>
            <xdr:cNvPr id="2107" name="Button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7620</xdr:colOff>
          <xdr:row>132</xdr:row>
          <xdr:rowOff>45720</xdr:rowOff>
        </xdr:from>
        <xdr:to>
          <xdr:col>2</xdr:col>
          <xdr:colOff>556260</xdr:colOff>
          <xdr:row>133</xdr:row>
          <xdr:rowOff>137160</xdr:rowOff>
        </xdr:to>
        <xdr:sp macro="" textlink="">
          <xdr:nvSpPr>
            <xdr:cNvPr id="2108" name="Button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487680</xdr:colOff>
          <xdr:row>154</xdr:row>
          <xdr:rowOff>60960</xdr:rowOff>
        </xdr:from>
        <xdr:to>
          <xdr:col>3</xdr:col>
          <xdr:colOff>1219200</xdr:colOff>
          <xdr:row>155</xdr:row>
          <xdr:rowOff>144780</xdr:rowOff>
        </xdr:to>
        <xdr:sp macro="" textlink="">
          <xdr:nvSpPr>
            <xdr:cNvPr id="2123" name="Button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Calculate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266700</xdr:colOff>
          <xdr:row>154</xdr:row>
          <xdr:rowOff>60960</xdr:rowOff>
        </xdr:from>
        <xdr:to>
          <xdr:col>4</xdr:col>
          <xdr:colOff>998220</xdr:colOff>
          <xdr:row>155</xdr:row>
          <xdr:rowOff>144780</xdr:rowOff>
        </xdr:to>
        <xdr:sp macro="" textlink="">
          <xdr:nvSpPr>
            <xdr:cNvPr id="2124" name="Button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Calculate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327660</xdr:colOff>
          <xdr:row>154</xdr:row>
          <xdr:rowOff>60960</xdr:rowOff>
        </xdr:from>
        <xdr:to>
          <xdr:col>5</xdr:col>
          <xdr:colOff>1059180</xdr:colOff>
          <xdr:row>155</xdr:row>
          <xdr:rowOff>144780</xdr:rowOff>
        </xdr:to>
        <xdr:sp macro="" textlink="">
          <xdr:nvSpPr>
            <xdr:cNvPr id="2127" name="Button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Calculate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373380</xdr:colOff>
          <xdr:row>154</xdr:row>
          <xdr:rowOff>60960</xdr:rowOff>
        </xdr:from>
        <xdr:to>
          <xdr:col>6</xdr:col>
          <xdr:colOff>1104900</xdr:colOff>
          <xdr:row>155</xdr:row>
          <xdr:rowOff>144780</xdr:rowOff>
        </xdr:to>
        <xdr:sp macro="" textlink="">
          <xdr:nvSpPr>
            <xdr:cNvPr id="2128" name="Button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Calculate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297180</xdr:colOff>
          <xdr:row>154</xdr:row>
          <xdr:rowOff>60960</xdr:rowOff>
        </xdr:from>
        <xdr:to>
          <xdr:col>7</xdr:col>
          <xdr:colOff>1028700</xdr:colOff>
          <xdr:row>155</xdr:row>
          <xdr:rowOff>144780</xdr:rowOff>
        </xdr:to>
        <xdr:sp macro="" textlink="">
          <xdr:nvSpPr>
            <xdr:cNvPr id="2129" name="Button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Calculate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xdr:colOff>
          <xdr:row>118</xdr:row>
          <xdr:rowOff>60960</xdr:rowOff>
        </xdr:from>
        <xdr:to>
          <xdr:col>1</xdr:col>
          <xdr:colOff>647700</xdr:colOff>
          <xdr:row>119</xdr:row>
          <xdr:rowOff>144780</xdr:rowOff>
        </xdr:to>
        <xdr:sp macro="" textlink="">
          <xdr:nvSpPr>
            <xdr:cNvPr id="2132" name="Button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708660</xdr:colOff>
          <xdr:row>118</xdr:row>
          <xdr:rowOff>60960</xdr:rowOff>
        </xdr:from>
        <xdr:to>
          <xdr:col>1</xdr:col>
          <xdr:colOff>1813560</xdr:colOff>
          <xdr:row>119</xdr:row>
          <xdr:rowOff>144780</xdr:rowOff>
        </xdr:to>
        <xdr:sp macro="" textlink="">
          <xdr:nvSpPr>
            <xdr:cNvPr id="2133" name="Button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7620</xdr:colOff>
          <xdr:row>118</xdr:row>
          <xdr:rowOff>60960</xdr:rowOff>
        </xdr:from>
        <xdr:to>
          <xdr:col>2</xdr:col>
          <xdr:colOff>556260</xdr:colOff>
          <xdr:row>119</xdr:row>
          <xdr:rowOff>144780</xdr:rowOff>
        </xdr:to>
        <xdr:sp macro="" textlink="">
          <xdr:nvSpPr>
            <xdr:cNvPr id="2134" name="Button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350520</xdr:colOff>
          <xdr:row>5</xdr:row>
          <xdr:rowOff>45720</xdr:rowOff>
        </xdr:from>
        <xdr:to>
          <xdr:col>2</xdr:col>
          <xdr:colOff>990600</xdr:colOff>
          <xdr:row>6</xdr:row>
          <xdr:rowOff>137160</xdr:rowOff>
        </xdr:to>
        <xdr:sp macro="" textlink="">
          <xdr:nvSpPr>
            <xdr:cNvPr id="2135" name="Button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Clear All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xdr:row>
          <xdr:rowOff>45720</xdr:rowOff>
        </xdr:from>
        <xdr:to>
          <xdr:col>1</xdr:col>
          <xdr:colOff>1188720</xdr:colOff>
          <xdr:row>6</xdr:row>
          <xdr:rowOff>137160</xdr:rowOff>
        </xdr:to>
        <xdr:sp macro="" textlink="">
          <xdr:nvSpPr>
            <xdr:cNvPr id="2137" name="Button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New Scenario Code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1257300</xdr:colOff>
          <xdr:row>5</xdr:row>
          <xdr:rowOff>45720</xdr:rowOff>
        </xdr:from>
        <xdr:to>
          <xdr:col>2</xdr:col>
          <xdr:colOff>289560</xdr:colOff>
          <xdr:row>6</xdr:row>
          <xdr:rowOff>137160</xdr:rowOff>
        </xdr:to>
        <xdr:sp macro="" textlink="">
          <xdr:nvSpPr>
            <xdr:cNvPr id="2143" name="Button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Load Scenario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xdr:colOff>
          <xdr:row>154</xdr:row>
          <xdr:rowOff>60960</xdr:rowOff>
        </xdr:from>
        <xdr:to>
          <xdr:col>1</xdr:col>
          <xdr:colOff>922020</xdr:colOff>
          <xdr:row>155</xdr:row>
          <xdr:rowOff>144780</xdr:rowOff>
        </xdr:to>
        <xdr:sp macro="" textlink="">
          <xdr:nvSpPr>
            <xdr:cNvPr id="2147" name="Button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Calculate All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441960</xdr:colOff>
          <xdr:row>59</xdr:row>
          <xdr:rowOff>45720</xdr:rowOff>
        </xdr:from>
        <xdr:to>
          <xdr:col>3</xdr:col>
          <xdr:colOff>1173480</xdr:colOff>
          <xdr:row>60</xdr:row>
          <xdr:rowOff>137160</xdr:rowOff>
        </xdr:to>
        <xdr:sp macro="" textlink="">
          <xdr:nvSpPr>
            <xdr:cNvPr id="2155" name="Button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Calculate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312420</xdr:colOff>
          <xdr:row>23</xdr:row>
          <xdr:rowOff>45720</xdr:rowOff>
        </xdr:from>
        <xdr:to>
          <xdr:col>1</xdr:col>
          <xdr:colOff>1379220</xdr:colOff>
          <xdr:row>24</xdr:row>
          <xdr:rowOff>137160</xdr:rowOff>
        </xdr:to>
        <xdr:sp macro="" textlink="">
          <xdr:nvSpPr>
            <xdr:cNvPr id="2160" name="Button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198120</xdr:colOff>
          <xdr:row>23</xdr:row>
          <xdr:rowOff>30480</xdr:rowOff>
        </xdr:from>
        <xdr:to>
          <xdr:col>4</xdr:col>
          <xdr:colOff>922020</xdr:colOff>
          <xdr:row>24</xdr:row>
          <xdr:rowOff>114300</xdr:rowOff>
        </xdr:to>
        <xdr:sp macro="" textlink="">
          <xdr:nvSpPr>
            <xdr:cNvPr id="2162" name="Button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Calculate</a:t>
              </a:r>
            </a:p>
          </xdr:txBody>
        </xdr:sp>
        <xdr:clientData fPrintsWithSheet="0"/>
      </xdr:twoCellAnchor>
    </mc:Choice>
    <mc:Fallback/>
  </mc:AlternateContent>
  <xdr:twoCellAnchor editAs="oneCell">
    <xdr:from>
      <xdr:col>1</xdr:col>
      <xdr:colOff>15240</xdr:colOff>
      <xdr:row>0</xdr:row>
      <xdr:rowOff>38100</xdr:rowOff>
    </xdr:from>
    <xdr:to>
      <xdr:col>1</xdr:col>
      <xdr:colOff>1524000</xdr:colOff>
      <xdr:row>1</xdr:row>
      <xdr:rowOff>249694</xdr:rowOff>
    </xdr:to>
    <xdr:pic>
      <xdr:nvPicPr>
        <xdr:cNvPr id="4" name="Picture 3" descr="A logo for a car company&#10;&#10;Description automatically generated">
          <a:extLst>
            <a:ext uri="{FF2B5EF4-FFF2-40B4-BE49-F238E27FC236}">
              <a16:creationId xmlns:a16="http://schemas.microsoft.com/office/drawing/2014/main" id="{577D9A30-6338-4D10-9F5D-A522A2D8A8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38100"/>
          <a:ext cx="1508760" cy="508774"/>
        </a:xfrm>
        <a:prstGeom prst="rect">
          <a:avLst/>
        </a:prstGeom>
        <a:noFill/>
        <a:ln>
          <a:noFill/>
        </a:ln>
        <a:effectLst/>
      </xdr:spPr>
    </xdr:pic>
    <xdr:clientData/>
  </xdr:twoCellAnchor>
  <xdr:twoCellAnchor editAs="oneCell">
    <xdr:from>
      <xdr:col>8</xdr:col>
      <xdr:colOff>1318260</xdr:colOff>
      <xdr:row>0</xdr:row>
      <xdr:rowOff>198120</xdr:rowOff>
    </xdr:from>
    <xdr:to>
      <xdr:col>10</xdr:col>
      <xdr:colOff>3657</xdr:colOff>
      <xdr:row>1</xdr:row>
      <xdr:rowOff>123366</xdr:rowOff>
    </xdr:to>
    <xdr:pic>
      <xdr:nvPicPr>
        <xdr:cNvPr id="5" name="Picture 4" descr="AECOM logo">
          <a:extLst>
            <a:ext uri="{FF2B5EF4-FFF2-40B4-BE49-F238E27FC236}">
              <a16:creationId xmlns:a16="http://schemas.microsoft.com/office/drawing/2014/main" id="{1274644E-98E2-418B-93ED-FB9573B4B3D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91900" y="198120"/>
          <a:ext cx="1504796" cy="222426"/>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1</xdr:col>
          <xdr:colOff>990600</xdr:colOff>
          <xdr:row>154</xdr:row>
          <xdr:rowOff>60960</xdr:rowOff>
        </xdr:from>
        <xdr:to>
          <xdr:col>2</xdr:col>
          <xdr:colOff>22860</xdr:colOff>
          <xdr:row>155</xdr:row>
          <xdr:rowOff>144780</xdr:rowOff>
        </xdr:to>
        <xdr:sp macro="" textlink="">
          <xdr:nvSpPr>
            <xdr:cNvPr id="2188" name="Button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Save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312420</xdr:colOff>
          <xdr:row>45</xdr:row>
          <xdr:rowOff>45720</xdr:rowOff>
        </xdr:from>
        <xdr:to>
          <xdr:col>1</xdr:col>
          <xdr:colOff>1379220</xdr:colOff>
          <xdr:row>46</xdr:row>
          <xdr:rowOff>137160</xdr:rowOff>
        </xdr:to>
        <xdr:sp macro="" textlink="">
          <xdr:nvSpPr>
            <xdr:cNvPr id="2200" name="Button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335280</xdr:colOff>
          <xdr:row>59</xdr:row>
          <xdr:rowOff>60960</xdr:rowOff>
        </xdr:from>
        <xdr:to>
          <xdr:col>1</xdr:col>
          <xdr:colOff>1402080</xdr:colOff>
          <xdr:row>60</xdr:row>
          <xdr:rowOff>144780</xdr:rowOff>
        </xdr:to>
        <xdr:sp macro="" textlink="">
          <xdr:nvSpPr>
            <xdr:cNvPr id="2201" name="Button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335280</xdr:colOff>
          <xdr:row>147</xdr:row>
          <xdr:rowOff>38100</xdr:rowOff>
        </xdr:from>
        <xdr:to>
          <xdr:col>1</xdr:col>
          <xdr:colOff>1402080</xdr:colOff>
          <xdr:row>148</xdr:row>
          <xdr:rowOff>121920</xdr:rowOff>
        </xdr:to>
        <xdr:sp macro="" textlink="">
          <xdr:nvSpPr>
            <xdr:cNvPr id="2202" name="Button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335280</xdr:colOff>
          <xdr:row>139</xdr:row>
          <xdr:rowOff>60960</xdr:rowOff>
        </xdr:from>
        <xdr:to>
          <xdr:col>1</xdr:col>
          <xdr:colOff>1402080</xdr:colOff>
          <xdr:row>140</xdr:row>
          <xdr:rowOff>144780</xdr:rowOff>
        </xdr:to>
        <xdr:sp macro="" textlink="">
          <xdr:nvSpPr>
            <xdr:cNvPr id="2203" name="Button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121920</xdr:colOff>
          <xdr:row>17</xdr:row>
          <xdr:rowOff>68580</xdr:rowOff>
        </xdr:from>
        <xdr:to>
          <xdr:col>4</xdr:col>
          <xdr:colOff>1150620</xdr:colOff>
          <xdr:row>19</xdr:row>
          <xdr:rowOff>0</xdr:rowOff>
        </xdr:to>
        <xdr:sp macro="" textlink="">
          <xdr:nvSpPr>
            <xdr:cNvPr id="2214" name="Button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76200</xdr:colOff>
          <xdr:row>23</xdr:row>
          <xdr:rowOff>22860</xdr:rowOff>
        </xdr:from>
        <xdr:to>
          <xdr:col>6</xdr:col>
          <xdr:colOff>1104900</xdr:colOff>
          <xdr:row>24</xdr:row>
          <xdr:rowOff>137160</xdr:rowOff>
        </xdr:to>
        <xdr:sp macro="" textlink="">
          <xdr:nvSpPr>
            <xdr:cNvPr id="2215" name="Button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76200</xdr:colOff>
          <xdr:row>31</xdr:row>
          <xdr:rowOff>45720</xdr:rowOff>
        </xdr:from>
        <xdr:to>
          <xdr:col>7</xdr:col>
          <xdr:colOff>1104900</xdr:colOff>
          <xdr:row>32</xdr:row>
          <xdr:rowOff>160020</xdr:rowOff>
        </xdr:to>
        <xdr:sp macro="" textlink="">
          <xdr:nvSpPr>
            <xdr:cNvPr id="2216" name="Button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76200</xdr:colOff>
          <xdr:row>38</xdr:row>
          <xdr:rowOff>38100</xdr:rowOff>
        </xdr:from>
        <xdr:to>
          <xdr:col>8</xdr:col>
          <xdr:colOff>1104900</xdr:colOff>
          <xdr:row>39</xdr:row>
          <xdr:rowOff>152400</xdr:rowOff>
        </xdr:to>
        <xdr:sp macro="" textlink="">
          <xdr:nvSpPr>
            <xdr:cNvPr id="2217" name="Button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22860</xdr:colOff>
          <xdr:row>45</xdr:row>
          <xdr:rowOff>38100</xdr:rowOff>
        </xdr:from>
        <xdr:to>
          <xdr:col>2</xdr:col>
          <xdr:colOff>1051560</xdr:colOff>
          <xdr:row>46</xdr:row>
          <xdr:rowOff>152400</xdr:rowOff>
        </xdr:to>
        <xdr:sp macro="" textlink="">
          <xdr:nvSpPr>
            <xdr:cNvPr id="2218" name="Button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83820</xdr:colOff>
          <xdr:row>52</xdr:row>
          <xdr:rowOff>45720</xdr:rowOff>
        </xdr:from>
        <xdr:to>
          <xdr:col>3</xdr:col>
          <xdr:colOff>1112520</xdr:colOff>
          <xdr:row>53</xdr:row>
          <xdr:rowOff>160020</xdr:rowOff>
        </xdr:to>
        <xdr:sp macro="" textlink="">
          <xdr:nvSpPr>
            <xdr:cNvPr id="2219" name="Button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121920</xdr:colOff>
          <xdr:row>59</xdr:row>
          <xdr:rowOff>38100</xdr:rowOff>
        </xdr:from>
        <xdr:to>
          <xdr:col>4</xdr:col>
          <xdr:colOff>1150620</xdr:colOff>
          <xdr:row>60</xdr:row>
          <xdr:rowOff>152400</xdr:rowOff>
        </xdr:to>
        <xdr:sp macro="" textlink="">
          <xdr:nvSpPr>
            <xdr:cNvPr id="2220" name="Button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99060</xdr:colOff>
          <xdr:row>68</xdr:row>
          <xdr:rowOff>45720</xdr:rowOff>
        </xdr:from>
        <xdr:to>
          <xdr:col>6</xdr:col>
          <xdr:colOff>1127760</xdr:colOff>
          <xdr:row>69</xdr:row>
          <xdr:rowOff>160020</xdr:rowOff>
        </xdr:to>
        <xdr:sp macro="" textlink="">
          <xdr:nvSpPr>
            <xdr:cNvPr id="2221" name="Button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68580</xdr:colOff>
          <xdr:row>75</xdr:row>
          <xdr:rowOff>45720</xdr:rowOff>
        </xdr:from>
        <xdr:to>
          <xdr:col>3</xdr:col>
          <xdr:colOff>1097280</xdr:colOff>
          <xdr:row>76</xdr:row>
          <xdr:rowOff>160020</xdr:rowOff>
        </xdr:to>
        <xdr:sp macro="" textlink="">
          <xdr:nvSpPr>
            <xdr:cNvPr id="2222" name="Button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76200</xdr:colOff>
          <xdr:row>82</xdr:row>
          <xdr:rowOff>68580</xdr:rowOff>
        </xdr:from>
        <xdr:to>
          <xdr:col>6</xdr:col>
          <xdr:colOff>1104900</xdr:colOff>
          <xdr:row>84</xdr:row>
          <xdr:rowOff>0</xdr:rowOff>
        </xdr:to>
        <xdr:sp macro="" textlink="">
          <xdr:nvSpPr>
            <xdr:cNvPr id="2223" name="Button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83820</xdr:colOff>
          <xdr:row>89</xdr:row>
          <xdr:rowOff>76200</xdr:rowOff>
        </xdr:from>
        <xdr:to>
          <xdr:col>6</xdr:col>
          <xdr:colOff>1112520</xdr:colOff>
          <xdr:row>91</xdr:row>
          <xdr:rowOff>7620</xdr:rowOff>
        </xdr:to>
        <xdr:sp macro="" textlink="">
          <xdr:nvSpPr>
            <xdr:cNvPr id="2224" name="Button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83820</xdr:colOff>
          <xdr:row>97</xdr:row>
          <xdr:rowOff>45720</xdr:rowOff>
        </xdr:from>
        <xdr:to>
          <xdr:col>3</xdr:col>
          <xdr:colOff>1112520</xdr:colOff>
          <xdr:row>98</xdr:row>
          <xdr:rowOff>160020</xdr:rowOff>
        </xdr:to>
        <xdr:sp macro="" textlink="">
          <xdr:nvSpPr>
            <xdr:cNvPr id="2225" name="Button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99060</xdr:colOff>
          <xdr:row>104</xdr:row>
          <xdr:rowOff>60960</xdr:rowOff>
        </xdr:from>
        <xdr:to>
          <xdr:col>3</xdr:col>
          <xdr:colOff>1127760</xdr:colOff>
          <xdr:row>105</xdr:row>
          <xdr:rowOff>175260</xdr:rowOff>
        </xdr:to>
        <xdr:sp macro="" textlink="">
          <xdr:nvSpPr>
            <xdr:cNvPr id="2226" name="Button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111</xdr:row>
          <xdr:rowOff>60960</xdr:rowOff>
        </xdr:from>
        <xdr:to>
          <xdr:col>3</xdr:col>
          <xdr:colOff>1066800</xdr:colOff>
          <xdr:row>112</xdr:row>
          <xdr:rowOff>175260</xdr:rowOff>
        </xdr:to>
        <xdr:sp macro="" textlink="">
          <xdr:nvSpPr>
            <xdr:cNvPr id="2227" name="Button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121920</xdr:colOff>
          <xdr:row>118</xdr:row>
          <xdr:rowOff>45720</xdr:rowOff>
        </xdr:from>
        <xdr:to>
          <xdr:col>4</xdr:col>
          <xdr:colOff>1150620</xdr:colOff>
          <xdr:row>119</xdr:row>
          <xdr:rowOff>160020</xdr:rowOff>
        </xdr:to>
        <xdr:sp macro="" textlink="">
          <xdr:nvSpPr>
            <xdr:cNvPr id="2228" name="Button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60960</xdr:colOff>
          <xdr:row>125</xdr:row>
          <xdr:rowOff>45720</xdr:rowOff>
        </xdr:from>
        <xdr:to>
          <xdr:col>3</xdr:col>
          <xdr:colOff>1089660</xdr:colOff>
          <xdr:row>126</xdr:row>
          <xdr:rowOff>160020</xdr:rowOff>
        </xdr:to>
        <xdr:sp macro="" textlink="">
          <xdr:nvSpPr>
            <xdr:cNvPr id="2229" name="Button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99060</xdr:colOff>
          <xdr:row>132</xdr:row>
          <xdr:rowOff>60960</xdr:rowOff>
        </xdr:from>
        <xdr:to>
          <xdr:col>6</xdr:col>
          <xdr:colOff>1127760</xdr:colOff>
          <xdr:row>133</xdr:row>
          <xdr:rowOff>175260</xdr:rowOff>
        </xdr:to>
        <xdr:sp macro="" textlink="">
          <xdr:nvSpPr>
            <xdr:cNvPr id="2230" name="Button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76200</xdr:colOff>
          <xdr:row>139</xdr:row>
          <xdr:rowOff>45720</xdr:rowOff>
        </xdr:from>
        <xdr:to>
          <xdr:col>5</xdr:col>
          <xdr:colOff>1104900</xdr:colOff>
          <xdr:row>140</xdr:row>
          <xdr:rowOff>160020</xdr:rowOff>
        </xdr:to>
        <xdr:sp macro="" textlink="">
          <xdr:nvSpPr>
            <xdr:cNvPr id="2231" name="Button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45720</xdr:colOff>
          <xdr:row>147</xdr:row>
          <xdr:rowOff>68580</xdr:rowOff>
        </xdr:from>
        <xdr:to>
          <xdr:col>3</xdr:col>
          <xdr:colOff>1074420</xdr:colOff>
          <xdr:row>149</xdr:row>
          <xdr:rowOff>0</xdr:rowOff>
        </xdr:to>
        <xdr:sp macro="" textlink="">
          <xdr:nvSpPr>
            <xdr:cNvPr id="2232" name="Button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68580</xdr:colOff>
          <xdr:row>154</xdr:row>
          <xdr:rowOff>60960</xdr:rowOff>
        </xdr:from>
        <xdr:to>
          <xdr:col>2</xdr:col>
          <xdr:colOff>1097280</xdr:colOff>
          <xdr:row>155</xdr:row>
          <xdr:rowOff>144780</xdr:rowOff>
        </xdr:to>
        <xdr:sp macro="" textlink="">
          <xdr:nvSpPr>
            <xdr:cNvPr id="2233" name="Button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152400</xdr:colOff>
          <xdr:row>12</xdr:row>
          <xdr:rowOff>45720</xdr:rowOff>
        </xdr:from>
        <xdr:to>
          <xdr:col>3</xdr:col>
          <xdr:colOff>1242060</xdr:colOff>
          <xdr:row>13</xdr:row>
          <xdr:rowOff>137160</xdr:rowOff>
        </xdr:to>
        <xdr:sp macro="" textlink="">
          <xdr:nvSpPr>
            <xdr:cNvPr id="2236" name="Button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Submit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83820</xdr:colOff>
          <xdr:row>12</xdr:row>
          <xdr:rowOff>45720</xdr:rowOff>
        </xdr:from>
        <xdr:to>
          <xdr:col>4</xdr:col>
          <xdr:colOff>1112520</xdr:colOff>
          <xdr:row>13</xdr:row>
          <xdr:rowOff>160020</xdr:rowOff>
        </xdr:to>
        <xdr:sp macro="" textlink="">
          <xdr:nvSpPr>
            <xdr:cNvPr id="2237" name="Button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Go To Database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22860</xdr:colOff>
          <xdr:row>12</xdr:row>
          <xdr:rowOff>45720</xdr:rowOff>
        </xdr:from>
        <xdr:to>
          <xdr:col>1</xdr:col>
          <xdr:colOff>655320</xdr:colOff>
          <xdr:row>13</xdr:row>
          <xdr:rowOff>137160</xdr:rowOff>
        </xdr:to>
        <xdr:sp macro="" textlink="">
          <xdr:nvSpPr>
            <xdr:cNvPr id="2240" name="Button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731520</xdr:colOff>
          <xdr:row>12</xdr:row>
          <xdr:rowOff>45720</xdr:rowOff>
        </xdr:from>
        <xdr:to>
          <xdr:col>1</xdr:col>
          <xdr:colOff>1836420</xdr:colOff>
          <xdr:row>13</xdr:row>
          <xdr:rowOff>137160</xdr:rowOff>
        </xdr:to>
        <xdr:sp macro="" textlink="">
          <xdr:nvSpPr>
            <xdr:cNvPr id="2241" name="Button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121920</xdr:colOff>
          <xdr:row>5</xdr:row>
          <xdr:rowOff>60960</xdr:rowOff>
        </xdr:from>
        <xdr:to>
          <xdr:col>2</xdr:col>
          <xdr:colOff>944880</xdr:colOff>
          <xdr:row>6</xdr:row>
          <xdr:rowOff>144780</xdr:rowOff>
        </xdr:to>
        <xdr:sp macro="" textlink="">
          <xdr:nvSpPr>
            <xdr:cNvPr id="49154" name="Button 2" hidden="1">
              <a:extLst>
                <a:ext uri="{63B3BB69-23CF-44E3-9099-C40C66FF867C}">
                  <a14:compatExt spid="_x0000_s49154"/>
                </a:ext>
                <a:ext uri="{FF2B5EF4-FFF2-40B4-BE49-F238E27FC236}">
                  <a16:creationId xmlns:a16="http://schemas.microsoft.com/office/drawing/2014/main" id="{00000000-0008-0000-0200-000002C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Load Data</a:t>
              </a:r>
            </a:p>
          </xdr:txBody>
        </xdr:sp>
        <xdr:clientData fPrintsWithSheet="0"/>
      </xdr:twoCellAnchor>
    </mc:Choice>
    <mc:Fallback/>
  </mc:AlternateContent>
  <xdr:twoCellAnchor>
    <xdr:from>
      <xdr:col>1</xdr:col>
      <xdr:colOff>7620</xdr:colOff>
      <xdr:row>13</xdr:row>
      <xdr:rowOff>155256</xdr:rowOff>
    </xdr:from>
    <xdr:to>
      <xdr:col>2</xdr:col>
      <xdr:colOff>2080260</xdr:colOff>
      <xdr:row>28</xdr:row>
      <xdr:rowOff>155256</xdr:rowOff>
    </xdr:to>
    <xdr:graphicFrame macro="">
      <xdr:nvGraphicFramePr>
        <xdr:cNvPr id="5" name="Chart 4">
          <a:extLst>
            <a:ext uri="{FF2B5EF4-FFF2-40B4-BE49-F238E27FC236}">
              <a16:creationId xmlns:a16="http://schemas.microsoft.com/office/drawing/2014/main" id="{8FC7E1F9-B862-7420-498D-840076A0D5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5</xdr:col>
          <xdr:colOff>106680</xdr:colOff>
          <xdr:row>5</xdr:row>
          <xdr:rowOff>60960</xdr:rowOff>
        </xdr:from>
        <xdr:to>
          <xdr:col>5</xdr:col>
          <xdr:colOff>937260</xdr:colOff>
          <xdr:row>6</xdr:row>
          <xdr:rowOff>144780</xdr:rowOff>
        </xdr:to>
        <xdr:sp macro="" textlink="">
          <xdr:nvSpPr>
            <xdr:cNvPr id="49156" name="Button 4" hidden="1">
              <a:extLst>
                <a:ext uri="{63B3BB69-23CF-44E3-9099-C40C66FF867C}">
                  <a14:compatExt spid="_x0000_s49156"/>
                </a:ext>
                <a:ext uri="{FF2B5EF4-FFF2-40B4-BE49-F238E27FC236}">
                  <a16:creationId xmlns:a16="http://schemas.microsoft.com/office/drawing/2014/main" id="{00000000-0008-0000-0200-000004C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Load Data</a:t>
              </a:r>
            </a:p>
          </xdr:txBody>
        </xdr:sp>
        <xdr:clientData fPrintsWithSheet="0"/>
      </xdr:twoCellAnchor>
    </mc:Choice>
    <mc:Fallback/>
  </mc:AlternateContent>
  <xdr:twoCellAnchor>
    <xdr:from>
      <xdr:col>4</xdr:col>
      <xdr:colOff>22860</xdr:colOff>
      <xdr:row>13</xdr:row>
      <xdr:rowOff>155256</xdr:rowOff>
    </xdr:from>
    <xdr:to>
      <xdr:col>5</xdr:col>
      <xdr:colOff>2095500</xdr:colOff>
      <xdr:row>28</xdr:row>
      <xdr:rowOff>155256</xdr:rowOff>
    </xdr:to>
    <xdr:graphicFrame macro="">
      <xdr:nvGraphicFramePr>
        <xdr:cNvPr id="2" name="Chart 1">
          <a:extLst>
            <a:ext uri="{FF2B5EF4-FFF2-40B4-BE49-F238E27FC236}">
              <a16:creationId xmlns:a16="http://schemas.microsoft.com/office/drawing/2014/main" id="{FA035566-93C9-4831-A659-8D2D315AB8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8</xdr:col>
          <xdr:colOff>106680</xdr:colOff>
          <xdr:row>5</xdr:row>
          <xdr:rowOff>60960</xdr:rowOff>
        </xdr:from>
        <xdr:to>
          <xdr:col>8</xdr:col>
          <xdr:colOff>937260</xdr:colOff>
          <xdr:row>6</xdr:row>
          <xdr:rowOff>144780</xdr:rowOff>
        </xdr:to>
        <xdr:sp macro="" textlink="">
          <xdr:nvSpPr>
            <xdr:cNvPr id="49157" name="Button 5" hidden="1">
              <a:extLst>
                <a:ext uri="{63B3BB69-23CF-44E3-9099-C40C66FF867C}">
                  <a14:compatExt spid="_x0000_s49157"/>
                </a:ext>
                <a:ext uri="{FF2B5EF4-FFF2-40B4-BE49-F238E27FC236}">
                  <a16:creationId xmlns:a16="http://schemas.microsoft.com/office/drawing/2014/main" id="{00000000-0008-0000-0200-000005C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Load Data</a:t>
              </a:r>
            </a:p>
          </xdr:txBody>
        </xdr:sp>
        <xdr:clientData fPrintsWithSheet="0"/>
      </xdr:twoCellAnchor>
    </mc:Choice>
    <mc:Fallback/>
  </mc:AlternateContent>
  <xdr:twoCellAnchor>
    <xdr:from>
      <xdr:col>7</xdr:col>
      <xdr:colOff>38100</xdr:colOff>
      <xdr:row>13</xdr:row>
      <xdr:rowOff>155256</xdr:rowOff>
    </xdr:from>
    <xdr:to>
      <xdr:col>9</xdr:col>
      <xdr:colOff>0</xdr:colOff>
      <xdr:row>28</xdr:row>
      <xdr:rowOff>155256</xdr:rowOff>
    </xdr:to>
    <xdr:graphicFrame macro="">
      <xdr:nvGraphicFramePr>
        <xdr:cNvPr id="3" name="Chart 2">
          <a:extLst>
            <a:ext uri="{FF2B5EF4-FFF2-40B4-BE49-F238E27FC236}">
              <a16:creationId xmlns:a16="http://schemas.microsoft.com/office/drawing/2014/main" id="{37E9A779-E508-4D97-8BEE-4F80DC637A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15240</xdr:colOff>
      <xdr:row>0</xdr:row>
      <xdr:rowOff>38100</xdr:rowOff>
    </xdr:from>
    <xdr:to>
      <xdr:col>1</xdr:col>
      <xdr:colOff>1524000</xdr:colOff>
      <xdr:row>1</xdr:row>
      <xdr:rowOff>249694</xdr:rowOff>
    </xdr:to>
    <xdr:pic>
      <xdr:nvPicPr>
        <xdr:cNvPr id="4" name="Picture 3" descr="A logo for a car company&#10;&#10;Description automatically generated">
          <a:extLst>
            <a:ext uri="{FF2B5EF4-FFF2-40B4-BE49-F238E27FC236}">
              <a16:creationId xmlns:a16="http://schemas.microsoft.com/office/drawing/2014/main" id="{DD18CAC0-0DE9-4033-AD36-1420B50D5C8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5260" y="38100"/>
          <a:ext cx="1508760" cy="508774"/>
        </a:xfrm>
        <a:prstGeom prst="rect">
          <a:avLst/>
        </a:prstGeom>
        <a:noFill/>
        <a:ln>
          <a:noFill/>
        </a:ln>
        <a:effectLst/>
      </xdr:spPr>
    </xdr:pic>
    <xdr:clientData/>
  </xdr:twoCellAnchor>
  <xdr:twoCellAnchor editAs="oneCell">
    <xdr:from>
      <xdr:col>8</xdr:col>
      <xdr:colOff>609600</xdr:colOff>
      <xdr:row>0</xdr:row>
      <xdr:rowOff>190500</xdr:rowOff>
    </xdr:from>
    <xdr:to>
      <xdr:col>9</xdr:col>
      <xdr:colOff>3656</xdr:colOff>
      <xdr:row>1</xdr:row>
      <xdr:rowOff>115746</xdr:rowOff>
    </xdr:to>
    <xdr:pic>
      <xdr:nvPicPr>
        <xdr:cNvPr id="6" name="Picture 5" descr="AECOM logo">
          <a:extLst>
            <a:ext uri="{FF2B5EF4-FFF2-40B4-BE49-F238E27FC236}">
              <a16:creationId xmlns:a16="http://schemas.microsoft.com/office/drawing/2014/main" id="{65F872E4-608D-4489-8DDF-F750E92A9AA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041380" y="190500"/>
          <a:ext cx="1504796" cy="22242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xdr:colOff>
          <xdr:row>5</xdr:row>
          <xdr:rowOff>45720</xdr:rowOff>
        </xdr:from>
        <xdr:to>
          <xdr:col>1</xdr:col>
          <xdr:colOff>647700</xdr:colOff>
          <xdr:row>6</xdr:row>
          <xdr:rowOff>137160</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708660</xdr:colOff>
          <xdr:row>5</xdr:row>
          <xdr:rowOff>45720</xdr:rowOff>
        </xdr:from>
        <xdr:to>
          <xdr:col>2</xdr:col>
          <xdr:colOff>792480</xdr:colOff>
          <xdr:row>6</xdr:row>
          <xdr:rowOff>137160</xdr:rowOff>
        </xdr:to>
        <xdr:sp macro="" textlink="">
          <xdr:nvSpPr>
            <xdr:cNvPr id="25602" name="Button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xdr:colOff>
          <xdr:row>12</xdr:row>
          <xdr:rowOff>60960</xdr:rowOff>
        </xdr:from>
        <xdr:to>
          <xdr:col>1</xdr:col>
          <xdr:colOff>647700</xdr:colOff>
          <xdr:row>13</xdr:row>
          <xdr:rowOff>144780</xdr:rowOff>
        </xdr:to>
        <xdr:sp macro="" textlink="">
          <xdr:nvSpPr>
            <xdr:cNvPr id="25604" name="Button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708660</xdr:colOff>
          <xdr:row>12</xdr:row>
          <xdr:rowOff>45720</xdr:rowOff>
        </xdr:from>
        <xdr:to>
          <xdr:col>2</xdr:col>
          <xdr:colOff>792480</xdr:colOff>
          <xdr:row>13</xdr:row>
          <xdr:rowOff>137160</xdr:rowOff>
        </xdr:to>
        <xdr:sp macro="" textlink="">
          <xdr:nvSpPr>
            <xdr:cNvPr id="25605" name="Button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xdr:colOff>
          <xdr:row>19</xdr:row>
          <xdr:rowOff>60960</xdr:rowOff>
        </xdr:from>
        <xdr:to>
          <xdr:col>1</xdr:col>
          <xdr:colOff>647700</xdr:colOff>
          <xdr:row>20</xdr:row>
          <xdr:rowOff>144780</xdr:rowOff>
        </xdr:to>
        <xdr:sp macro="" textlink="">
          <xdr:nvSpPr>
            <xdr:cNvPr id="25607" name="Button 7" hidden="1">
              <a:extLst>
                <a:ext uri="{63B3BB69-23CF-44E3-9099-C40C66FF867C}">
                  <a14:compatExt spid="_x0000_s25607"/>
                </a:ext>
                <a:ext uri="{FF2B5EF4-FFF2-40B4-BE49-F238E27FC236}">
                  <a16:creationId xmlns:a16="http://schemas.microsoft.com/office/drawing/2014/main" id="{00000000-0008-0000-0300-0000076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708660</xdr:colOff>
          <xdr:row>19</xdr:row>
          <xdr:rowOff>60960</xdr:rowOff>
        </xdr:from>
        <xdr:to>
          <xdr:col>2</xdr:col>
          <xdr:colOff>792480</xdr:colOff>
          <xdr:row>20</xdr:row>
          <xdr:rowOff>144780</xdr:rowOff>
        </xdr:to>
        <xdr:sp macro="" textlink="">
          <xdr:nvSpPr>
            <xdr:cNvPr id="25608" name="Button 8" hidden="1">
              <a:extLst>
                <a:ext uri="{63B3BB69-23CF-44E3-9099-C40C66FF867C}">
                  <a14:compatExt spid="_x0000_s25608"/>
                </a:ext>
                <a:ext uri="{FF2B5EF4-FFF2-40B4-BE49-F238E27FC236}">
                  <a16:creationId xmlns:a16="http://schemas.microsoft.com/office/drawing/2014/main" id="{00000000-0008-0000-0300-0000086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xdr:colOff>
          <xdr:row>26</xdr:row>
          <xdr:rowOff>60960</xdr:rowOff>
        </xdr:from>
        <xdr:to>
          <xdr:col>1</xdr:col>
          <xdr:colOff>647700</xdr:colOff>
          <xdr:row>27</xdr:row>
          <xdr:rowOff>144780</xdr:rowOff>
        </xdr:to>
        <xdr:sp macro="" textlink="">
          <xdr:nvSpPr>
            <xdr:cNvPr id="25610" name="Button 10" hidden="1">
              <a:extLst>
                <a:ext uri="{63B3BB69-23CF-44E3-9099-C40C66FF867C}">
                  <a14:compatExt spid="_x0000_s25610"/>
                </a:ext>
                <a:ext uri="{FF2B5EF4-FFF2-40B4-BE49-F238E27FC236}">
                  <a16:creationId xmlns:a16="http://schemas.microsoft.com/office/drawing/2014/main" id="{00000000-0008-0000-0300-00000A6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708660</xdr:colOff>
          <xdr:row>26</xdr:row>
          <xdr:rowOff>60960</xdr:rowOff>
        </xdr:from>
        <xdr:to>
          <xdr:col>2</xdr:col>
          <xdr:colOff>792480</xdr:colOff>
          <xdr:row>27</xdr:row>
          <xdr:rowOff>144780</xdr:rowOff>
        </xdr:to>
        <xdr:sp macro="" textlink="">
          <xdr:nvSpPr>
            <xdr:cNvPr id="25611" name="Button 11" hidden="1">
              <a:extLst>
                <a:ext uri="{63B3BB69-23CF-44E3-9099-C40C66FF867C}">
                  <a14:compatExt spid="_x0000_s25611"/>
                </a:ext>
                <a:ext uri="{FF2B5EF4-FFF2-40B4-BE49-F238E27FC236}">
                  <a16:creationId xmlns:a16="http://schemas.microsoft.com/office/drawing/2014/main" id="{00000000-0008-0000-0300-00000B6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Delete Last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342900</xdr:colOff>
          <xdr:row>3</xdr:row>
          <xdr:rowOff>106680</xdr:rowOff>
        </xdr:from>
        <xdr:to>
          <xdr:col>8</xdr:col>
          <xdr:colOff>327660</xdr:colOff>
          <xdr:row>5</xdr:row>
          <xdr:rowOff>38100</xdr:rowOff>
        </xdr:to>
        <xdr:sp macro="" textlink="">
          <xdr:nvSpPr>
            <xdr:cNvPr id="25618" name="Button 18" hidden="1">
              <a:extLst>
                <a:ext uri="{63B3BB69-23CF-44E3-9099-C40C66FF867C}">
                  <a14:compatExt spid="_x0000_s25618"/>
                </a:ext>
                <a:ext uri="{FF2B5EF4-FFF2-40B4-BE49-F238E27FC236}">
                  <a16:creationId xmlns:a16="http://schemas.microsoft.com/office/drawing/2014/main" id="{00000000-0008-0000-0300-0000126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Graph Direct Costs</a:t>
              </a:r>
            </a:p>
          </xdr:txBody>
        </xdr:sp>
        <xdr:clientData fPrintsWithSheet="0"/>
      </xdr:twoCellAnchor>
    </mc:Choice>
    <mc:Fallback/>
  </mc:AlternateContent>
  <xdr:twoCellAnchor editAs="oneCell">
    <xdr:from>
      <xdr:col>1</xdr:col>
      <xdr:colOff>15240</xdr:colOff>
      <xdr:row>0</xdr:row>
      <xdr:rowOff>38100</xdr:rowOff>
    </xdr:from>
    <xdr:to>
      <xdr:col>2</xdr:col>
      <xdr:colOff>510540</xdr:colOff>
      <xdr:row>1</xdr:row>
      <xdr:rowOff>249694</xdr:rowOff>
    </xdr:to>
    <xdr:pic>
      <xdr:nvPicPr>
        <xdr:cNvPr id="2" name="Picture 1" descr="A logo for a car company&#10;&#10;Description automatically generated">
          <a:extLst>
            <a:ext uri="{FF2B5EF4-FFF2-40B4-BE49-F238E27FC236}">
              <a16:creationId xmlns:a16="http://schemas.microsoft.com/office/drawing/2014/main" id="{AF46781E-1428-4D0E-B227-897065C3D8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38100"/>
          <a:ext cx="1508760" cy="508774"/>
        </a:xfrm>
        <a:prstGeom prst="rect">
          <a:avLst/>
        </a:prstGeom>
        <a:noFill/>
        <a:ln>
          <a:noFill/>
        </a:ln>
        <a:effectLst/>
      </xdr:spPr>
    </xdr:pic>
    <xdr:clientData/>
  </xdr:twoCellAnchor>
  <xdr:twoCellAnchor editAs="oneCell">
    <xdr:from>
      <xdr:col>17</xdr:col>
      <xdr:colOff>327660</xdr:colOff>
      <xdr:row>0</xdr:row>
      <xdr:rowOff>190500</xdr:rowOff>
    </xdr:from>
    <xdr:to>
      <xdr:col>20</xdr:col>
      <xdr:colOff>3656</xdr:colOff>
      <xdr:row>1</xdr:row>
      <xdr:rowOff>115746</xdr:rowOff>
    </xdr:to>
    <xdr:pic>
      <xdr:nvPicPr>
        <xdr:cNvPr id="4" name="Picture 3" descr="AECOM logo">
          <a:extLst>
            <a:ext uri="{FF2B5EF4-FFF2-40B4-BE49-F238E27FC236}">
              <a16:creationId xmlns:a16="http://schemas.microsoft.com/office/drawing/2014/main" id="{F1097A0E-9EFF-448F-A4BD-F33B59D0A5D1}"/>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56720" y="190500"/>
          <a:ext cx="1504796" cy="222426"/>
        </a:xfrm>
        <a:prstGeom prst="rect">
          <a:avLst/>
        </a:prstGeom>
        <a:noFill/>
      </xdr:spPr>
    </xdr:pic>
    <xdr:clientData/>
  </xdr:twoCellAnchor>
  <xdr:twoCellAnchor>
    <xdr:from>
      <xdr:col>7</xdr:col>
      <xdr:colOff>0</xdr:colOff>
      <xdr:row>7</xdr:row>
      <xdr:rowOff>0</xdr:rowOff>
    </xdr:from>
    <xdr:to>
      <xdr:col>19</xdr:col>
      <xdr:colOff>304800</xdr:colOff>
      <xdr:row>31</xdr:row>
      <xdr:rowOff>136525</xdr:rowOff>
    </xdr:to>
    <xdr:graphicFrame macro="">
      <xdr:nvGraphicFramePr>
        <xdr:cNvPr id="7" name="Chart 6">
          <a:extLst>
            <a:ext uri="{FF2B5EF4-FFF2-40B4-BE49-F238E27FC236}">
              <a16:creationId xmlns:a16="http://schemas.microsoft.com/office/drawing/2014/main" id="{1A4CCED6-35DC-695B-2CE4-3232AEBCC0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175260</xdr:colOff>
          <xdr:row>7</xdr:row>
          <xdr:rowOff>99060</xdr:rowOff>
        </xdr:from>
        <xdr:to>
          <xdr:col>9</xdr:col>
          <xdr:colOff>792480</xdr:colOff>
          <xdr:row>10</xdr:row>
          <xdr:rowOff>114300</xdr:rowOff>
        </xdr:to>
        <xdr:sp macro="" textlink="">
          <xdr:nvSpPr>
            <xdr:cNvPr id="52225" name="Button 1" hidden="1">
              <a:extLst>
                <a:ext uri="{63B3BB69-23CF-44E3-9099-C40C66FF867C}">
                  <a14:compatExt spid="_x0000_s52225"/>
                </a:ext>
                <a:ext uri="{FF2B5EF4-FFF2-40B4-BE49-F238E27FC236}">
                  <a16:creationId xmlns:a16="http://schemas.microsoft.com/office/drawing/2014/main" id="{00000000-0008-0000-0400-000001C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Calculate Slope and Intercept for Expenditures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160020</xdr:colOff>
          <xdr:row>11</xdr:row>
          <xdr:rowOff>0</xdr:rowOff>
        </xdr:from>
        <xdr:to>
          <xdr:col>9</xdr:col>
          <xdr:colOff>822960</xdr:colOff>
          <xdr:row>14</xdr:row>
          <xdr:rowOff>30480</xdr:rowOff>
        </xdr:to>
        <xdr:sp macro="" textlink="">
          <xdr:nvSpPr>
            <xdr:cNvPr id="52226" name="Button 2" hidden="1">
              <a:extLst>
                <a:ext uri="{63B3BB69-23CF-44E3-9099-C40C66FF867C}">
                  <a14:compatExt spid="_x0000_s52226"/>
                </a:ext>
                <a:ext uri="{FF2B5EF4-FFF2-40B4-BE49-F238E27FC236}">
                  <a16:creationId xmlns:a16="http://schemas.microsoft.com/office/drawing/2014/main" id="{00000000-0008-0000-0400-000002C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Calculate Slope and Intercept for Labor Costs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190500</xdr:colOff>
          <xdr:row>14</xdr:row>
          <xdr:rowOff>182880</xdr:rowOff>
        </xdr:from>
        <xdr:to>
          <xdr:col>9</xdr:col>
          <xdr:colOff>822960</xdr:colOff>
          <xdr:row>18</xdr:row>
          <xdr:rowOff>114300</xdr:rowOff>
        </xdr:to>
        <xdr:sp macro="" textlink="">
          <xdr:nvSpPr>
            <xdr:cNvPr id="52227" name="Button 3" hidden="1">
              <a:extLst>
                <a:ext uri="{63B3BB69-23CF-44E3-9099-C40C66FF867C}">
                  <a14:compatExt spid="_x0000_s52227"/>
                </a:ext>
                <a:ext uri="{FF2B5EF4-FFF2-40B4-BE49-F238E27FC236}">
                  <a16:creationId xmlns:a16="http://schemas.microsoft.com/office/drawing/2014/main" id="{00000000-0008-0000-0400-000003C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Aptos Narrow"/>
                </a:rPr>
                <a:t>Calculate Slope and Intercept for Number of Workers</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E4377E8-0DD6-49E0-A8BD-A60A5A486C82}" name="ScenarioTable" displayName="ScenarioTable" ref="B8:B9" totalsRowShown="0" headerRowDxfId="477" dataDxfId="475" headerRowBorderDxfId="476" tableBorderDxfId="474" totalsRowBorderDxfId="473">
  <autoFilter ref="B8:B9" xr:uid="{5E4377E8-0DD6-49E0-A8BD-A60A5A486C82}"/>
  <tableColumns count="1">
    <tableColumn id="1" xr3:uid="{143864AE-466D-4159-874E-5B2666B9CBB5}" name="Scenario Code" dataDxfId="47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9DA60E-0262-4A46-9DFC-7140D01520A4}" name="DiscountRateTable" displayName="DiscountRateTable" ref="B48:B49" totalsRowShown="0" headerRowDxfId="404" dataDxfId="402" headerRowBorderDxfId="403" tableBorderDxfId="401" totalsRowBorderDxfId="400" dataCellStyle="Percent">
  <autoFilter ref="B48:B49" xr:uid="{409DA60E-0262-4A46-9DFC-7140D01520A4}"/>
  <tableColumns count="1">
    <tableColumn id="6" xr3:uid="{5F04C877-A755-44D7-9868-9EB56A42022E}" name="Discount Rate (%)" dataDxfId="399" dataCellStyle="Percent"/>
  </tableColumns>
  <tableStyleInfo name="TableStyleLight1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C14FAF7-7430-4BC4-9E42-401A08DAC9A4}" name="CrashTable" displayName="CrashTable" ref="B135:F136" totalsRowShown="0" headerRowDxfId="398" dataDxfId="396" headerRowBorderDxfId="397" tableBorderDxfId="395" totalsRowBorderDxfId="394">
  <autoFilter ref="B135:F136" xr:uid="{2C14FAF7-7430-4BC4-9E42-401A08DAC9A4}"/>
  <tableColumns count="5">
    <tableColumn id="1" xr3:uid="{25F94F61-61E6-44D4-89C8-2406D1B7B3E4}" name="Number of Fatal" dataDxfId="393"/>
    <tableColumn id="2" xr3:uid="{C614A723-E418-405E-A1B3-B86D9F582E4E}" name="Number of Injury (A)" dataDxfId="392"/>
    <tableColumn id="3" xr3:uid="{CF455E6A-081B-43E5-9449-16D09682EE11}" name="Number of Injury (B)" dataDxfId="391"/>
    <tableColumn id="4" xr3:uid="{FBE18DB5-B489-4236-BB7F-ABB2EE2B86E0}" name="Number of Injury (C)" dataDxfId="390"/>
    <tableColumn id="5" xr3:uid="{1A8C15BA-344C-416F-96AA-DA9D583DF348}" name="Number of PDO (O)" dataDxfId="389"/>
  </tableColumns>
  <tableStyleInfo name="TableStyleLight1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879A3F-09C8-479B-A70B-03A41BD547D9}" name="LaborTable" displayName="LaborTable" ref="B71:D72" insertRow="1" totalsRowShown="0" headerRowDxfId="388" dataDxfId="386" headerRowBorderDxfId="387" tableBorderDxfId="385" totalsRowBorderDxfId="384">
  <autoFilter ref="B71:D72" xr:uid="{E5879A3F-09C8-479B-A70B-03A41BD547D9}"/>
  <tableColumns count="3">
    <tableColumn id="1" xr3:uid="{6C0F3C38-D711-4FE6-9A32-968F6484C4F5}" name="Type of Employee" dataDxfId="383"/>
    <tableColumn id="2" xr3:uid="{AB525041-0EF4-4749-98EE-AE34FAFF7C5A}" name="Total Hours per Type of Employee Per Year" dataDxfId="382"/>
    <tableColumn id="3" xr3:uid="{29DC5681-9161-415D-94FF-BAEA07E7833D}" name="Average Cost Per Hour ($)" dataDxfId="381"/>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85C30AD-C3A4-4515-B372-8EF6E35BE073}" name="FuelTable" displayName="FuelTable" ref="B85:D86" totalsRowShown="0" headerRowDxfId="380" dataDxfId="378" headerRowBorderDxfId="379" tableBorderDxfId="377" totalsRowBorderDxfId="376">
  <autoFilter ref="B85:D86" xr:uid="{285C30AD-C3A4-4515-B372-8EF6E35BE073}"/>
  <tableColumns count="3">
    <tableColumn id="1" xr3:uid="{B61C02F3-DF00-4197-8B75-F25F0E7CCF4B}" name="Type of Fuel" dataDxfId="375"/>
    <tableColumn id="2" xr3:uid="{6FDBDD8B-E4E0-4F9C-81F1-9AC4AE797606}" name="Annual Gallons of Fuel Used" dataDxfId="374" dataCellStyle="Comma"/>
    <tableColumn id="3" xr3:uid="{5D06318A-E2CF-49AE-B5C8-D04FA6E1B642}" name="Average Cost Per Gallon ($)" dataDxfId="373"/>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94CB106-3B30-4934-8320-25B27A80F6AA}" name="DeicingTable" displayName="DeicingTable" ref="B92:D93" insertRow="1" totalsRowShown="0" headerRowDxfId="372" dataDxfId="370" headerRowBorderDxfId="371" tableBorderDxfId="369" totalsRowBorderDxfId="368">
  <autoFilter ref="B92:D93" xr:uid="{B94CB106-3B30-4934-8320-25B27A80F6AA}"/>
  <tableColumns count="3">
    <tableColumn id="1" xr3:uid="{F21C9AB8-F2D9-4490-BFEE-50FCA6BE5F81}" name="Material" dataDxfId="367"/>
    <tableColumn id="2" xr3:uid="{8C64600E-E311-438F-8ACC-47B3A0B11E23}" name="Annual Amount of Material Used" dataDxfId="366" dataCellStyle="Comma"/>
    <tableColumn id="3" xr3:uid="{3F8802AC-E91C-42EE-9C04-18CF0DAC58D7}" name="Cost Per Unit - Unit Cost ($/unit)" dataDxfId="365"/>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CCBA181-A720-404B-9CAD-B3FBB44263CC}" name="TrainingTable" displayName="TrainingTable" ref="B100:C101" totalsRowShown="0" headerRowDxfId="364" dataDxfId="362" headerRowBorderDxfId="363" tableBorderDxfId="361" totalsRowBorderDxfId="360">
  <autoFilter ref="B100:C101" xr:uid="{BCCBA181-A720-404B-9CAD-B3FBB44263CC}"/>
  <tableColumns count="2">
    <tableColumn id="1" xr3:uid="{A8301AC1-0F89-477F-9C81-3DA49D92A3EB}" name="Type of Training" dataDxfId="359"/>
    <tableColumn id="2" xr3:uid="{FF6EB369-B173-47E2-993F-C3DB2AB1C73F}" name="Cost Per Year ($)" dataDxfId="358"/>
  </tableColumns>
  <tableStyleInfo name="TableStyleLight1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F4E374A-15B1-4716-9A8A-AE04D8D4C10F}" name="IEMaintenanceTable" displayName="IEMaintenanceTable" ref="B107:C108" totalsRowShown="0" headerRowDxfId="357" dataDxfId="355" headerRowBorderDxfId="356" tableBorderDxfId="354" totalsRowBorderDxfId="353">
  <autoFilter ref="B107:C108" xr:uid="{0F4E374A-15B1-4716-9A8A-AE04D8D4C10F}"/>
  <tableColumns count="2">
    <tableColumn id="1" xr3:uid="{7AFE6DC6-07C2-4F59-BA1A-0D10E2B79EDB}" name="Infrastructure Maintenance Type" dataDxfId="352"/>
    <tableColumn id="2" xr3:uid="{1AEF2866-B954-429D-88C0-11997BE6AF07}" name="Maintenance Cost Per Year ($)" dataDxfId="351"/>
  </tableColumns>
  <tableStyleInfo name="TableStyleLight1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905C5CE-EEFD-4225-A337-6A883D33F0AA}" name="StorageTable" displayName="StorageTable" ref="B114:C115" totalsRowShown="0" headerRowDxfId="350" dataDxfId="348" headerRowBorderDxfId="349" tableBorderDxfId="347" totalsRowBorderDxfId="346">
  <autoFilter ref="B114:C115" xr:uid="{8905C5CE-EEFD-4225-A337-6A883D33F0AA}"/>
  <tableColumns count="2">
    <tableColumn id="1" xr3:uid="{D705D3D9-049E-4120-820D-7A334CB839D6}" name="Storage Type" dataDxfId="345"/>
    <tableColumn id="2" xr3:uid="{5046A8D8-EE9F-404F-B2DD-EF3DDB11E660}" name="Storage Cost Per Year ($)" dataDxfId="344"/>
  </tableColumns>
  <tableStyleInfo name="TableStyleLight1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E1EEB6-D003-47C2-8541-4E63936AB907}" name="ResultsTable" displayName="ResultsTable" ref="D157:H158" totalsRowShown="0" headerRowDxfId="343" dataDxfId="341" headerRowBorderDxfId="342" tableBorderDxfId="340" totalsRowBorderDxfId="339">
  <autoFilter ref="D157:H158" xr:uid="{AEE1EEB6-D003-47C2-8541-4E63936AB907}"/>
  <tableColumns count="5">
    <tableColumn id="1" xr3:uid="{D4314A7F-D740-4E77-BE77-88871DDBA140}" name="Budget Projection" dataDxfId="338" dataCellStyle="Currency"/>
    <tableColumn id="2" xr3:uid="{5C625ABF-4D6A-4CD2-B90A-4A2806A9ACD8}" name="Annual Cash Flow Costs" dataDxfId="337" dataCellStyle="Currency"/>
    <tableColumn id="3" xr3:uid="{9167A9F9-E35C-4E99-AAD1-4D513BFD0EC4}" name="Cost Per Lane Mile" dataDxfId="336" dataCellStyle="Currency"/>
    <tableColumn id="4" xr3:uid="{219F4FDC-4EC7-42DB-9A42-32074748EA84}" name="Annual Cash Flow Benefits" dataDxfId="335" dataCellStyle="Currency"/>
    <tableColumn id="5" xr3:uid="{670AB224-36A0-4198-A2D0-4DB49C6DBD5B}" name="Benefit Cost Ratio" dataDxfId="334"/>
  </tableColumns>
  <tableStyleInfo name="TableStyleLight1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2C6C4AF-0611-4814-B60B-B989A3289B2C}" name="ScenarioCalculationTable" displayName="ScenarioCalculationTable" ref="B157:B158" totalsRowShown="0" headerRowDxfId="333" dataDxfId="331" headerRowBorderDxfId="332" tableBorderDxfId="330" totalsRowBorderDxfId="329">
  <autoFilter ref="B157:B158" xr:uid="{92C6C4AF-0611-4814-B60B-B989A3289B2C}"/>
  <tableColumns count="1">
    <tableColumn id="1" xr3:uid="{1F962D47-D79E-4983-B53A-AA7ABBD54AB3}" name="Scenario Code" dataDxfId="328"/>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8E83E81-CAFF-4E5A-BE60-D5593E82D9AA}" name="NODTable" displayName="NODTable" ref="B34:G35" totalsRowShown="0" headerRowDxfId="471" dataDxfId="469" headerRowBorderDxfId="470" tableBorderDxfId="468" totalsRowBorderDxfId="467">
  <autoFilter ref="B34:G35" xr:uid="{D8E83E81-CAFF-4E5A-BE60-D5593E82D9AA}"/>
  <tableColumns count="6">
    <tableColumn id="1" xr3:uid="{4EDECDB7-82EC-4ECA-AE62-86314A3DCD89}" name="Network Area Description" dataDxfId="466"/>
    <tableColumn id="2" xr3:uid="{069EB0BF-7A10-4AFA-B465-F812105E85A6}" name="AADT" dataDxfId="465"/>
    <tableColumn id="3" xr3:uid="{F26F7B94-E3E4-477A-BDD0-2D957A5101A0}" name="% Commercial Vehicles" dataDxfId="464" dataCellStyle="Percent"/>
    <tableColumn id="5" xr3:uid="{6C595834-311B-4BD7-91B4-D9E69B709E1E}" name="Treated Road Average Vehicle Speed (mph)" dataDxfId="463"/>
    <tableColumn id="6" xr3:uid="{D4B7E9F0-F056-4C31-9637-B9483200F918}" name="Lane-Miles" dataDxfId="462"/>
    <tableColumn id="7" xr3:uid="{CCE67EC9-68A0-4BC3-87B2-11514B3C5A9C}" name="Center-Line Miles" dataDxfId="461"/>
  </tableColumns>
  <tableStyleInfo name="TableStyleLight1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18F0C1AF-DA89-4197-96BD-EBA4C565C46F}" name="EnvironmentTable" displayName="EnvironmentTable" ref="B121:D122" totalsRowShown="0" headerRowDxfId="327" dataDxfId="325" headerRowBorderDxfId="326" tableBorderDxfId="324" totalsRowBorderDxfId="323">
  <autoFilter ref="B121:D122" xr:uid="{18F0C1AF-DA89-4197-96BD-EBA4C565C46F}"/>
  <tableColumns count="3">
    <tableColumn id="3" xr3:uid="{0A5A481E-43AE-4B8E-A665-40DD7E4A3335}" name="Type of Deicing Material" dataDxfId="322"/>
    <tableColumn id="1" xr3:uid="{C724F003-841E-461D-9655-7DE7C99807F7}" name="Amount of Deicing Materials" dataDxfId="321" dataCellStyle="Comma"/>
    <tableColumn id="2" xr3:uid="{12AC1311-874E-4192-B7E3-8611B14D7BC0}" name="Estimated Impact to Environment ($/Unit)" dataDxfId="320"/>
  </tableColumns>
  <tableStyleInfo name="TableStyleLight1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F8AACFFA-EF84-49AD-9910-67DDF87750C6}" name="DirectCostTable" displayName="DirectCostTable" ref="B62:D63" totalsRowShown="0" headerRowDxfId="319" dataDxfId="317" headerRowBorderDxfId="318" tableBorderDxfId="316" totalsRowBorderDxfId="315">
  <autoFilter ref="B62:D63" xr:uid="{F8AACFFA-EF84-49AD-9910-67DDF87750C6}"/>
  <tableColumns count="3">
    <tableColumn id="1" xr3:uid="{1AFC036B-3B9F-430C-B6BA-0172B6755110}" name="State" dataDxfId="314"/>
    <tableColumn id="2" xr3:uid="{5DCECAD8-1BAA-4A5C-B671-DC6DEF803ACB}" name="AWSSI" dataDxfId="313"/>
    <tableColumn id="3" xr3:uid="{A409AB9B-1198-4486-8425-3B39AF30F47C}" name="Direct Annual Cost for Whole State ($)" dataDxfId="312"/>
  </tableColumns>
  <tableStyleInfo name="TableStyleLight1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F6EE3013-46F2-403C-9DFC-D235456851CA}" name="WeatherTableEstimate" displayName="WeatherTableEstimate" ref="B26:F27" totalsRowShown="0" headerRowDxfId="311" dataDxfId="309" headerRowBorderDxfId="310" tableBorderDxfId="308" totalsRowBorderDxfId="307">
  <autoFilter ref="B26:F27" xr:uid="{F6EE3013-46F2-403C-9DFC-D235456851CA}"/>
  <tableColumns count="5">
    <tableColumn id="6" xr3:uid="{4015DA82-1616-495C-AEA2-ABDAF089617E}" name="State" dataDxfId="306"/>
    <tableColumn id="2" xr3:uid="{BC32EBFC-4F66-4658-A504-B44757586080}" name="AWSSI" dataDxfId="305"/>
    <tableColumn id="7" xr3:uid="{51A7B88F-4E82-439A-A7BB-AD89C18ADA4F}" name="Average Hourly Rate for Winter Maintenance Workers ($)" dataDxfId="304"/>
    <tableColumn id="1" xr3:uid="{40432EC4-8DE0-45FE-8015-D81B4A558EC4}" name="Total Event Hours for the Whole State" dataDxfId="303"/>
    <tableColumn id="3" xr3:uid="{6CA8D768-0C58-4F3A-9CA2-C307124F3519}" name="Total Days of Events for the Whole State" dataDxfId="302"/>
  </tableColumns>
  <tableStyleInfo name="TableStyleLight1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761C2806-0129-491D-9904-CFED81F02EAE}" name="ACEstimateTable" displayName="ACEstimateTable" ref="F71:F72" insertRow="1" totalsRowShown="0" headerRowDxfId="301" dataDxfId="299" headerRowBorderDxfId="300" tableBorderDxfId="298" totalsRowBorderDxfId="297">
  <autoFilter ref="F71:F72" xr:uid="{761C2806-0129-491D-9904-CFED81F02EAE}"/>
  <tableColumns count="1">
    <tableColumn id="1" xr3:uid="{1134D915-8DB9-4211-9202-6CA8FA6A382F}" name="Annual Cost ($)" dataDxfId="296"/>
  </tableColumns>
  <tableStyleInfo name="Table Style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9D25FF90-E69C-4780-83CF-E92DA809C742}" name="ACFuelTable" displayName="ACFuelTable" ref="F85:F86" insertRow="1" totalsRowShown="0" headerRowDxfId="295" dataDxfId="293" headerRowBorderDxfId="294" tableBorderDxfId="292" totalsRowBorderDxfId="291">
  <autoFilter ref="F85:F86" xr:uid="{9D25FF90-E69C-4780-83CF-E92DA809C742}"/>
  <tableColumns count="1">
    <tableColumn id="1" xr3:uid="{DAB171D9-1974-4F79-B65B-0C9011909097}" name="Annual Cost ($)" dataDxfId="290"/>
  </tableColumns>
  <tableStyleInfo name="Table Style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5B8AA739-C2F6-4D24-8807-0BA2C2C4174D}" name="ACDeicingTable" displayName="ACDeicingTable" ref="F92:F93" totalsRowShown="0" headerRowDxfId="289" dataDxfId="287" headerRowBorderDxfId="288" tableBorderDxfId="286" totalsRowBorderDxfId="285">
  <autoFilter ref="F92:F93" xr:uid="{5B8AA739-C2F6-4D24-8807-0BA2C2C4174D}"/>
  <tableColumns count="1">
    <tableColumn id="1" xr3:uid="{FD264ABB-C642-46E0-A80A-C07D0DBBB5C5}" name="Annual Cost ($)" dataDxfId="284"/>
  </tableColumns>
  <tableStyleInfo name="Table Style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AE9CC85-7C36-4EEC-9D91-D502B732E553}" name="WeatherPercentsTable" displayName="WeatherPercentsTable" ref="B15:D16" totalsRowShown="0" headerRowDxfId="283" dataDxfId="281" headerRowBorderDxfId="282" tableBorderDxfId="280" totalsRowBorderDxfId="279">
  <autoFilter ref="B15:D16" xr:uid="{0AE9CC85-7C36-4EEC-9D91-D502B732E553}"/>
  <tableColumns count="3">
    <tableColumn id="6" xr3:uid="{E7500957-39F1-4A9C-97D0-5C95728EFE6E}" name="Event Type" dataDxfId="278"/>
    <tableColumn id="7" xr3:uid="{AC4CA280-0C11-49CE-834F-919923593A20}" name="Percent per season" dataDxfId="277" dataCellStyle="Percent"/>
    <tableColumn id="1" xr3:uid="{F6A883C8-F3C8-4935-8D57-07292B343A26}" name="Percent speed reduced when not treated" dataDxfId="276" dataCellStyle="Percent"/>
  </tableColumns>
  <tableStyleInfo name="TableStyleLight16"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D48562A3-DA08-42C7-85EF-FAC52C859A36}" name="LaborTableTL" displayName="LaborTableTL" ref="B8:F9" totalsRowShown="0" headerRowDxfId="275" dataDxfId="273" headerRowBorderDxfId="274" tableBorderDxfId="272" totalsRowBorderDxfId="271">
  <autoFilter ref="B8:F9" xr:uid="{D48562A3-DA08-42C7-85EF-FAC52C859A36}"/>
  <tableColumns count="5">
    <tableColumn id="4" xr3:uid="{97F204D0-12E5-4C59-A3A8-16975551E1CF}" name="Year" dataDxfId="270"/>
    <tableColumn id="1" xr3:uid="{6774699F-1CD2-448A-89D2-8601AC9C3F7F}" name="Type of Employee" dataDxfId="269"/>
    <tableColumn id="2" xr3:uid="{BB587C15-DC90-4C26-8DF3-022DA39C3427}" name="Total Hours per Type of Employee Per Year" dataDxfId="268"/>
    <tableColumn id="3" xr3:uid="{67957829-DE5F-48AC-AED1-B42450769FF7}" name="Average Cost Per Hour ($)" dataDxfId="267" dataCellStyle="Currency"/>
    <tableColumn id="92" xr3:uid="{1D58603F-F716-4AB8-BEE9-E1EE17CA307C}" name="Total Cost ($)" dataDxfId="266" dataCellStyle="Currency">
      <calculatedColumnFormula>LaborTableTL[[#This Row],[Average Cost Per Hour ($)]]*LaborTableTL[[#This Row],[Total Hours per Type of Employee Per Year]]</calculatedColumnFormula>
    </tableColumn>
  </tableColumns>
  <tableStyleInfo name="TableStyleLight16"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6E6923E-1B44-4AAF-96DF-AB7216808896}" name="LaborPrivateTableTL" displayName="LaborPrivateTableTL" ref="B15:D16" totalsRowShown="0" headerRowDxfId="265" dataDxfId="263" headerRowBorderDxfId="264" tableBorderDxfId="262" totalsRowBorderDxfId="261">
  <autoFilter ref="B15:D16" xr:uid="{76E6923E-1B44-4AAF-96DF-AB7216808896}"/>
  <tableColumns count="3">
    <tableColumn id="3" xr3:uid="{BA5C9F1D-C08F-4A92-A446-B3DEA039092F}" name="Year" dataDxfId="260"/>
    <tableColumn id="1" xr3:uid="{2B87B930-6A9F-43F5-BD72-F655DAC7A5A0}" name="Private Contractor (Contract Type)" dataDxfId="259"/>
    <tableColumn id="2" xr3:uid="{4FE09A61-7235-44C5-9421-A33A0FFF6F3C}" name="Annual Cost ($)" dataDxfId="258" dataCellStyle="Currency"/>
  </tableColumns>
  <tableStyleInfo name="TableStyleLight1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6847008E-6D36-4147-AC0C-51BD6B058E23}" name="FuelTableTL" displayName="FuelTableTL" ref="B22:F23" totalsRowShown="0" headerRowDxfId="257" dataDxfId="255" headerRowBorderDxfId="256" tableBorderDxfId="254" totalsRowBorderDxfId="253">
  <autoFilter ref="B22:F23" xr:uid="{6847008E-6D36-4147-AC0C-51BD6B058E23}"/>
  <tableColumns count="5">
    <tableColumn id="4" xr3:uid="{E5AAC1BE-DF66-4F62-BB7A-CA53B81687C7}" name="Year" dataDxfId="252"/>
    <tableColumn id="1" xr3:uid="{A63041E4-191C-44AD-BB7A-9862120B3832}" name="Type of Fuel" dataDxfId="251"/>
    <tableColumn id="2" xr3:uid="{21BE332B-2C62-4F96-86C8-44D5B99D8426}" name="Gallons of Fuel" dataDxfId="250"/>
    <tableColumn id="3" xr3:uid="{7852B362-A834-43AF-9261-5E09F02F5A55}" name="Average Cost Per Gallon ($)" dataDxfId="249" dataCellStyle="Currency"/>
    <tableColumn id="41" xr3:uid="{2D6FB21A-4CF4-4C84-938D-1759EB077833}" name="Total Cost ($)" dataDxfId="248" dataCellStyle="Currency">
      <calculatedColumnFormula>FuelTableTL[[#This Row],[Gallons of Fuel]]*FuelTableTL[[#This Row],[Average Cost Per Gallon ($)]]</calculatedColumnFormula>
    </tableColumn>
  </tableColumns>
  <tableStyleInfo name="TableStyleLight1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597304-98CE-4FC6-B86D-5586CB5C14B7}" name="CapitalEquipmentTable" displayName="CapitalEquipmentTable" ref="B41:H42" totalsRowShown="0" headerRowDxfId="460" dataDxfId="458" headerRowBorderDxfId="459" tableBorderDxfId="457" totalsRowBorderDxfId="456">
  <autoFilter ref="B41:H42" xr:uid="{12597304-98CE-4FC6-B86D-5586CB5C14B7}"/>
  <tableColumns count="7">
    <tableColumn id="1" xr3:uid="{C7396DF6-967B-413F-8D52-CB40483A2AB7}" name="Type of Equipment" dataDxfId="455"/>
    <tableColumn id="2" xr3:uid="{8EAED18F-718E-4CFE-9673-9BF4C962184F}" name="Current Amount of Equipment" dataDxfId="454"/>
    <tableColumn id="3" xr3:uid="{10EF2F16-27D0-4760-8A0D-6E29C04755E8}" name="Amount of Equipment to be Purchased This Year" dataDxfId="453"/>
    <tableColumn id="4" xr3:uid="{B0054835-5786-493A-B9F9-3BEE5E7518CF}" name="Capital Cost - Unit Cost ($/unit)" dataDxfId="452"/>
    <tableColumn id="6" xr3:uid="{334DEB72-81BB-4B57-A8FE-D06F437F7396}" name="Maintenance Cost Per Year Per Unit ($)" dataDxfId="451"/>
    <tableColumn id="5" xr3:uid="{9C15B944-BD70-40FA-AE18-0D66A2EC322A}" name="Life Expectancy (Years)" dataDxfId="450"/>
    <tableColumn id="8" xr3:uid="{8A777C6F-DE86-4A21-8295-01140C2BD1C0}" name="Salvage Value ($)" dataDxfId="449"/>
  </tableColumns>
  <tableStyleInfo name="TableStyleLight16"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BE946BA2-DCF8-48D0-8AD3-EFD6F1F4170D}" name="DeicingTableTL" displayName="DeicingTableTL" ref="B29:F30" totalsRowShown="0" headerRowDxfId="247" dataDxfId="245" headerRowBorderDxfId="246" tableBorderDxfId="244" totalsRowBorderDxfId="243">
  <autoFilter ref="B29:F30" xr:uid="{BE946BA2-DCF8-48D0-8AD3-EFD6F1F4170D}"/>
  <tableColumns count="5">
    <tableColumn id="4" xr3:uid="{85913673-F816-4EF6-ABC8-10235815D162}" name="Year" dataDxfId="242"/>
    <tableColumn id="1" xr3:uid="{B00FF8F8-78D9-4992-AFDA-34E3B26E0B3D}" name="Material" dataDxfId="241"/>
    <tableColumn id="2" xr3:uid="{E72063ED-DB55-4F8E-978F-EC53BCAD965C}" name="Amount of Material" dataDxfId="240"/>
    <tableColumn id="3" xr3:uid="{86CF948B-EB64-4AFD-A9BA-E9687002F819}" name="Cost Per Unit - Unit Cost ($/unit)" dataDxfId="239" dataCellStyle="Currency"/>
    <tableColumn id="53" xr3:uid="{83B9663E-4AFC-4811-977C-4936E07C2DBF}" name="Total Cost ($)" dataDxfId="238" dataCellStyle="Currency">
      <calculatedColumnFormula>DeicingTableTL[[#This Row],[Amount of Material]]*DeicingTableTL[[#This Row],[Cost Per Unit - Unit Cost ($/unit)]]</calculatedColumnFormula>
    </tableColumn>
  </tableColumns>
  <tableStyleInfo name="TableStyleLight16"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93818B22-03E5-4571-BCFF-433B85110248}" name="StateDataTable" displayName="StateDataTable" ref="A1:H511" totalsRowShown="0">
  <autoFilter ref="A1:H511" xr:uid="{93818B22-03E5-4571-BCFF-433B85110248}"/>
  <tableColumns count="8">
    <tableColumn id="1" xr3:uid="{70439F0D-E713-4055-94E9-14B5481F6192}" name="State" dataDxfId="237"/>
    <tableColumn id="2" xr3:uid="{997A1821-735E-465D-97AB-8DDABDA106B7}" name="Year"/>
    <tableColumn id="3" xr3:uid="{7A3D8BFD-ACFF-40B2-87D4-D24F08F29BB0}" name="AWSSI" dataDxfId="236" dataCellStyle="Normal 5 2"/>
    <tableColumn id="4" xr3:uid="{3CC7A1F7-4746-434C-AA23-70E782DF5C8D}" name="Expenditures" dataDxfId="235" dataCellStyle="Normal 5 2"/>
    <tableColumn id="5" xr3:uid="{8CD31EA3-2710-4239-B3D5-7DB520DF1F30}" name="Labor Cost" dataDxfId="234" dataCellStyle="Normal 5 2"/>
    <tableColumn id="6" xr3:uid="{54FA9FC6-D2F3-4D0C-B212-94D56D2794C4}" name="Workers" dataDxfId="233" dataCellStyle="Normal 5 2">
      <calculatedColumnFormula>G2+StateDataTable[[#This Row],[Labor (Private)]]</calculatedColumnFormula>
    </tableColumn>
    <tableColumn id="7" xr3:uid="{89095E6A-1A0E-4ABF-8461-E3A669CE22A9}" name="Labor (In House)" dataDxfId="232" dataCellStyle="Normal 5 2"/>
    <tableColumn id="8" xr3:uid="{F1B199A9-8BED-4B7E-80C3-B3F3D6592623}" name="Labor (Private)" dataDxfId="231" dataCellStyle="Normal 5 2"/>
  </tableColumns>
  <tableStyleInfo name="Table Style 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59C2076E-9CD6-4513-8E8E-E3E9A879E35B}" name="StateRegressionTable" displayName="StateRegressionTable" ref="K1:M46" totalsRowShown="0">
  <autoFilter ref="K1:M46" xr:uid="{59C2076E-9CD6-4513-8E8E-E3E9A879E35B}"/>
  <tableColumns count="3">
    <tableColumn id="1" xr3:uid="{E53815AC-F221-4847-BAB3-52404353AC2F}" name="State"/>
    <tableColumn id="2" xr3:uid="{CE108B7D-1378-4C1A-B821-FD072083F613}" name="Slope"/>
    <tableColumn id="3" xr3:uid="{D5E37E73-272C-4D66-961A-0197DB330D8E}" name="Intercept"/>
  </tableColumns>
  <tableStyleInfo name="Table Style 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2223F41C-2A05-4D64-918E-88B5C50E3375}" name="StateRegressionTableLabor" displayName="StateRegressionTableLabor" ref="P1:R43" totalsRowShown="0">
  <autoFilter ref="P1:R43" xr:uid="{2223F41C-2A05-4D64-918E-88B5C50E3375}"/>
  <tableColumns count="3">
    <tableColumn id="1" xr3:uid="{AA6EDB6A-10BF-4A0A-A6E3-431B977475B9}" name="State"/>
    <tableColumn id="2" xr3:uid="{A3C93848-2F19-4053-A5CA-C7B0D5EB11B7}" name="Slope (Labor Costs)"/>
    <tableColumn id="3" xr3:uid="{96B31891-E562-47F7-ACBC-881C15F81D69}" name="Intercept (Labor Costs)"/>
  </tableColumns>
  <tableStyleInfo name="Table Style 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5A5E7CC6-CB1F-4930-A3FC-816649426DA4}" name="StateRegressionTableWorkers" displayName="StateRegressionTableWorkers" ref="T1:V51" totalsRowShown="0">
  <autoFilter ref="T1:V51" xr:uid="{5A5E7CC6-CB1F-4930-A3FC-816649426DA4}"/>
  <tableColumns count="3">
    <tableColumn id="1" xr3:uid="{59016EBC-86F7-4A1E-BEA8-CB0176BF1AF4}" name="State"/>
    <tableColumn id="2" xr3:uid="{442CD345-B4D7-4C6E-8080-B2CD813CC743}" name="Slope (Workers)"/>
    <tableColumn id="3" xr3:uid="{C2550E09-B59D-4104-90CF-CF977BC8A89B}" name="Intercept (Workers)"/>
  </tableColumns>
  <tableStyleInfo name="Table Style 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E2C3933-2A16-495A-B4EF-4CAE65A89E20}" name="EventTypeDD" displayName="EventTypeDD" ref="A1:A5" totalsRowShown="0" headerRowDxfId="230" tableBorderDxfId="229">
  <autoFilter ref="A1:A5" xr:uid="{5E2C3933-2A16-495A-B4EF-4CAE65A89E20}"/>
  <tableColumns count="1">
    <tableColumn id="1" xr3:uid="{80C09DC0-5C56-42ED-A7A3-32C6F82813B2}" name="Event Type"/>
  </tableColumns>
  <tableStyleInfo name="Table Style 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86651E4-CEB5-42C3-89A1-A59F10147CB8}" name="SnowfallMeasurementDD" displayName="SnowfallMeasurementDD" ref="B1:B5" totalsRowShown="0" headerRowDxfId="228" tableBorderDxfId="227">
  <autoFilter ref="B1:B5" xr:uid="{B86651E4-CEB5-42C3-89A1-A59F10147CB8}"/>
  <tableColumns count="1">
    <tableColumn id="1" xr3:uid="{A3DFA6F2-9759-4D35-86BB-0EA33DC0CDD1}" name="Snowfall Measurement"/>
  </tableColumns>
  <tableStyleInfo name="Table Style 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DA764B3-1ECD-4A68-8C45-CB936B0A11DA}" name="TypeOfEquipmentDD" displayName="TypeOfEquipmentDD" ref="C1:C17" totalsRowShown="0" headerRowDxfId="226" tableBorderDxfId="225">
  <autoFilter ref="C1:C17" xr:uid="{CDA764B3-1ECD-4A68-8C45-CB936B0A11DA}"/>
  <tableColumns count="1">
    <tableColumn id="1" xr3:uid="{F95E3849-E92E-428F-855A-FAB43978AA63}" name="Type of Equipment"/>
  </tableColumns>
  <tableStyleInfo name="TableStyleLight16"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6F73327-BD34-4B3C-B007-988B147F3110}" name="TypeOfSDDD" displayName="TypeOfSDDD" ref="D1:D3" totalsRowShown="0">
  <autoFilter ref="D1:D3" xr:uid="{16F73327-BD34-4B3C-B007-988B147F3110}"/>
  <tableColumns count="1">
    <tableColumn id="1" xr3:uid="{47DFD40B-E175-4717-A677-48E1350B5A35}" name="Type of Software/Data Subscriptions"/>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8BBCFC54-F386-489D-95CA-B8A02726AD81}" name="TypeOfLaborDD" displayName="TypeOfLaborDD" ref="E1:E6" totalsRowShown="0">
  <autoFilter ref="E1:E6" xr:uid="{8BBCFC54-F386-489D-95CA-B8A02726AD81}"/>
  <tableColumns count="1">
    <tableColumn id="1" xr3:uid="{F8027423-6992-4686-B493-5D2F9A0962C3}" name="Type of Labor"/>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9495DBA-D4AF-4AA9-85FC-C82AA31593FA}" name="SDSubTable" displayName="SDSubTable" ref="B55:C56" totalsRowShown="0" headerRowDxfId="448" dataDxfId="446" headerRowBorderDxfId="447" tableBorderDxfId="445" totalsRowBorderDxfId="444">
  <autoFilter ref="B55:C56" xr:uid="{29495DBA-D4AF-4AA9-85FC-C82AA31593FA}"/>
  <tableColumns count="2">
    <tableColumn id="4" xr3:uid="{99BA2C3C-F380-45BC-8C50-EF8F20325130}" name="Subscription Type" dataDxfId="443"/>
    <tableColumn id="5" xr3:uid="{A0F65F81-25ED-4740-933F-937BB8AE57A9}" name="Subscription Cost Per Year ($)" dataDxfId="442"/>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2C1C8E2A-C7CC-4FE1-992D-967A79877765}" name="TypeOfLaborPrivDD" displayName="TypeOfLaborPrivDD" ref="F1:F5" totalsRowShown="0">
  <autoFilter ref="F1:F5" xr:uid="{2C1C8E2A-C7CC-4FE1-992D-967A79877765}"/>
  <tableColumns count="1">
    <tableColumn id="1" xr3:uid="{4577D918-2575-4C78-97EE-8DF088C7E2AF}" name="Type of Labor Private"/>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E4BBBB82-B1EE-4C11-83C4-CC07A4BF7867}" name="TypeOfFuelDD" displayName="TypeOfFuelDD" ref="G1:G4" totalsRowShown="0">
  <autoFilter ref="G1:G4" xr:uid="{E4BBBB82-B1EE-4C11-83C4-CC07A4BF7867}"/>
  <tableColumns count="1">
    <tableColumn id="1" xr3:uid="{4FBBCF52-50A5-485B-BD12-A2D79E7709F5}" name="Type of Fuel"/>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0BE9F92-BB23-4576-B01A-F65B1D136693}" name="TypeOfDeicingDD" displayName="TypeOfDeicingDD" ref="H1:H14" totalsRowShown="0" dataDxfId="224">
  <autoFilter ref="H1:H14" xr:uid="{A0BE9F92-BB23-4576-B01A-F65B1D136693}"/>
  <tableColumns count="1">
    <tableColumn id="1" xr3:uid="{24164EEF-9780-4EF8-B431-A8DD34C74DC8}" name="Type of Deicing Material" dataDxfId="223"/>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88EB4029-6144-4068-BF36-B44BE1A455AE}" name="TypeOfTrainingDD" displayName="TypeOfTrainingDD" ref="I1:I5" totalsRowShown="0">
  <autoFilter ref="I1:I5" xr:uid="{88EB4029-6144-4068-BF36-B44BE1A455AE}"/>
  <tableColumns count="1">
    <tableColumn id="1" xr3:uid="{2E2A1809-9F76-434F-8732-B56D365C76CC}" name="Type of Training"/>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1D6C0137-6FB0-41A8-B748-970A84636250}" name="InfraMainDD" displayName="InfraMainDD" ref="J1:J3" totalsRowShown="0">
  <autoFilter ref="J1:J3" xr:uid="{1D6C0137-6FB0-41A8-B748-970A84636250}"/>
  <tableColumns count="1">
    <tableColumn id="1" xr3:uid="{7D790D07-A08D-47AE-80DE-249971A86B42}" name="Infrastructure Maintenance Type"/>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1D1C2EE-F1D9-4019-97FA-88777656ACFD}" name="StorageTypeDD" displayName="StorageTypeDD" ref="K1:K3" totalsRowShown="0">
  <autoFilter ref="K1:K3" xr:uid="{71D1C2EE-F1D9-4019-97FA-88777656ACFD}"/>
  <tableColumns count="1">
    <tableColumn id="1" xr3:uid="{96A2C4B8-4760-4DDA-B52A-A508C72FF179}" name="Storage Type"/>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F42F43AC-6C02-4A87-856A-EF9041E4EFE9}" name="OtherDD" displayName="OtherDD" ref="L1:L3" totalsRowShown="0">
  <autoFilter ref="L1:L3" xr:uid="{F42F43AC-6C02-4A87-856A-EF9041E4EFE9}"/>
  <tableColumns count="1">
    <tableColumn id="1" xr3:uid="{50AD0EDC-0E29-4484-8324-BD929AEAF69C}" name="Other"/>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EC757EC2-0F31-4A80-A295-1F5A0B30AEE9}" name="DeicingMaterialDD" displayName="DeicingMaterialDD" ref="N1:N4" totalsRowShown="0">
  <autoFilter ref="N1:N4" xr:uid="{EC757EC2-0F31-4A80-A295-1F5A0B30AEE9}"/>
  <tableColumns count="1">
    <tableColumn id="1" xr3:uid="{8C137AED-10E6-48A4-8545-C3548C0E9094}" name="Deicing Material"/>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45E18B88-A494-409E-A786-8B65659D702C}" name="Table61" displayName="Table61" ref="O1:O52" totalsRowShown="0" dataDxfId="222">
  <autoFilter ref="O1:O52" xr:uid="{45E18B88-A494-409E-A786-8B65659D702C}"/>
  <tableColumns count="1">
    <tableColumn id="1" xr3:uid="{0D5E7866-3284-487C-82F4-B63CD2B187CE}" name="State" dataDxfId="221"/>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A96C894E-2DCB-48E4-BD04-CA5687CAC397}" name="Scenario_DropDown" displayName="Scenario_DropDown" ref="M1:M2" totalsRowShown="0" headerRowDxfId="220" dataDxfId="219" tableBorderDxfId="218">
  <autoFilter ref="M1:M2" xr:uid="{A96C894E-2DCB-48E4-BD04-CA5687CAC397}"/>
  <tableColumns count="1">
    <tableColumn id="1" xr3:uid="{58B035A2-DA03-4C26-AC22-B70D028D4AA1}" name="ScenarioCode" dataDxfId="21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9D28BE8-BD96-4C00-B91B-A64995A3E8D3}" name="LaborPrivateTable" displayName="LaborPrivateTable" ref="B78:C79" totalsRowShown="0" headerRowDxfId="441" dataDxfId="439" headerRowBorderDxfId="440" tableBorderDxfId="438" totalsRowBorderDxfId="437">
  <autoFilter ref="B78:C79" xr:uid="{C9D28BE8-BD96-4C00-B91B-A64995A3E8D3}"/>
  <tableColumns count="2">
    <tableColumn id="1" xr3:uid="{B2E7C90F-15B8-4066-BDAD-BF9CC1692CB0}" name="Private Contractor (Contract Type)" dataDxfId="436"/>
    <tableColumn id="2" xr3:uid="{684E1E6D-ABF0-468B-989B-52C9CCC7AD79}" name="Annual Cost ($)" dataDxfId="435"/>
  </tableColumns>
  <tableStyleInfo name="TableStyleLight19"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FB091D7E-A2F1-4A67-A49F-202CA189A7DA}" name="ResultsTableDB" displayName="ResultsTableDB" ref="A3:F4" totalsRowShown="0" headerRowDxfId="216" dataDxfId="215" tableBorderDxfId="214">
  <autoFilter ref="A3:F4" xr:uid="{FB091D7E-A2F1-4A67-A49F-202CA189A7DA}"/>
  <tableColumns count="6">
    <tableColumn id="1" xr3:uid="{A9C3B228-A39F-4BFF-AF99-CC9F3440D77F}" name="Scenario Code" dataDxfId="213"/>
    <tableColumn id="2" xr3:uid="{D01BB220-C2AA-4EEE-B865-086561F6D29C}" name="Budget Projection" dataDxfId="212"/>
    <tableColumn id="3" xr3:uid="{CF3076A3-CFF1-4B58-A4E7-2540969C6509}" name="Annual Cash Flow Costs" dataDxfId="211"/>
    <tableColumn id="4" xr3:uid="{A2949152-57DE-4EAB-87F8-128BDDD8CCDF}" name="Cost Per Lane Mile" dataDxfId="210"/>
    <tableColumn id="5" xr3:uid="{F7B9B088-1A8D-44E7-9644-CEB08E4E30B7}" name="Annual Cash Flow Benefits" dataDxfId="209"/>
    <tableColumn id="6" xr3:uid="{AAE6B846-1584-48C6-A2CE-418ABDE7B52A}" name="Benefit Cost Ratio" dataDxfId="208"/>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7AA2653C-D66F-4D67-AAAC-11B9A1BE1820}" name="WeatherPercentsTableDB" displayName="WeatherPercentsTableDB" ref="A1:D5" totalsRowShown="0" headerRowDxfId="207" dataDxfId="205" headerRowBorderDxfId="206" tableBorderDxfId="204" totalsRowBorderDxfId="203">
  <autoFilter ref="A1:D5" xr:uid="{0E3DDA90-1653-4F33-B20E-0EE0FA57DD64}"/>
  <tableColumns count="4">
    <tableColumn id="1" xr3:uid="{9352B239-DE51-4619-83A4-9D50F0ED9FEF}" name="Scenario Code" dataDxfId="202"/>
    <tableColumn id="2" xr3:uid="{760AC10A-3734-430D-87B6-6243CE37DF58}" name="Event Type" dataDxfId="201"/>
    <tableColumn id="4" xr3:uid="{61C7C916-CB4C-4F8E-8F91-741D5A618826}" name="Percent per season" dataDxfId="200"/>
    <tableColumn id="5" xr3:uid="{2465FFA7-D10C-4F95-81D6-9CFFBEF05053}" name="Percent speed reduced when not treated" dataDxfId="199"/>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E3DDA90-1653-4F33-B20E-0EE0FA57DD64}" name="WeatherTableDB" displayName="WeatherTableDB" ref="A1:C2" totalsRowShown="0" headerRowDxfId="198" dataDxfId="196" headerRowBorderDxfId="197" tableBorderDxfId="195" totalsRowBorderDxfId="194">
  <autoFilter ref="A1:C2" xr:uid="{0E3DDA90-1653-4F33-B20E-0EE0FA57DD64}"/>
  <tableColumns count="3">
    <tableColumn id="1" xr3:uid="{FF797B2A-C044-43CD-9896-C09676A99715}" name="Scenario Code" dataDxfId="193"/>
    <tableColumn id="4" xr3:uid="{B6610B76-F3AC-4D2D-BC60-8F8EC61FAA43}" name="Number  of Events Per Year" dataDxfId="192"/>
    <tableColumn id="5" xr3:uid="{15D0350A-EEAF-44C5-A308-17D9F9EBF612}" name="Average span of event (hr)" dataDxfId="191"/>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85376BE-DCD6-4D5E-8C52-0990F8ED9D7F}" name="WeatherTableEstimateDB" displayName="WeatherTableEstimateDB" ref="A1:F2" insertRow="1" totalsRowShown="0" headerRowDxfId="190" dataDxfId="188" headerRowBorderDxfId="189" tableBorderDxfId="187" totalsRowBorderDxfId="186">
  <autoFilter ref="A1:F2" xr:uid="{085376BE-DCD6-4D5E-8C52-0990F8ED9D7F}"/>
  <tableColumns count="6">
    <tableColumn id="1" xr3:uid="{2283F310-5AE5-4705-83CE-FC183B5F6F46}" name="Scenario Code" dataDxfId="185"/>
    <tableColumn id="2" xr3:uid="{8222B73B-C531-41F0-AEB2-93DE2417F63C}" name="State" dataDxfId="184"/>
    <tableColumn id="3" xr3:uid="{C4D74EB2-037B-4E18-A734-D901B37934DA}" name="AWSSI" dataDxfId="183"/>
    <tableColumn id="4" xr3:uid="{90F08632-25A9-457C-9145-A177B495CBA7}" name="Average Hourly Wage" dataDxfId="182"/>
    <tableColumn id="5" xr3:uid="{E7988D57-412A-43AD-B3E5-4D945A3539B6}" name="Total Hours" dataDxfId="181"/>
    <tableColumn id="6" xr3:uid="{5AF38462-1C50-4266-A8B8-1FB43C894B5A}" name="Total Days" dataDxfId="180"/>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7E7E777-FAA8-4DE2-A024-CD8322D8445E}" name="NODTableDB" displayName="NODTableDB" ref="A1:G2" totalsRowShown="0" headerRowDxfId="179" dataDxfId="177" headerRowBorderDxfId="178" tableBorderDxfId="176" totalsRowBorderDxfId="175">
  <autoFilter ref="A1:G2" xr:uid="{17E7E777-FAA8-4DE2-A024-CD8322D8445E}"/>
  <tableColumns count="7">
    <tableColumn id="1" xr3:uid="{D0A4AC80-F40D-45C4-9498-48980E346B27}" name="Scenario Code" dataDxfId="174"/>
    <tableColumn id="2" xr3:uid="{6CC76F4E-F59A-442B-9624-1DA681D08BF0}" name="Network Area Description" dataDxfId="173"/>
    <tableColumn id="3" xr3:uid="{DD6AE4BA-02E3-4169-85B5-5DD96E546FDB}" name="AADT" dataDxfId="172"/>
    <tableColumn id="4" xr3:uid="{0B79F812-7990-4145-9BB4-29B929199586}" name="% Commercial Vehicles" dataDxfId="171"/>
    <tableColumn id="6" xr3:uid="{04A66FD3-FF3F-4222-96AD-AA2E4B85E9E9}" name="Treated Road Average Vehicle Speed (mph)" dataDxfId="170"/>
    <tableColumn id="7" xr3:uid="{C07E0479-E0BE-4621-8C9F-E4FB525C1309}" name="Lane-miles" dataDxfId="169"/>
    <tableColumn id="8" xr3:uid="{4F360A85-AB36-4F89-ACCB-5EEE5D35F11B}" name="Center-line miles" dataDxfId="168"/>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14BD3ED-EC26-46C7-922D-DEC4D7CDE6F6}" name="CapitalEquipmentTableDB" displayName="CapitalEquipmentTableDB" ref="A1:H3" totalsRowShown="0" headerRowDxfId="167" dataDxfId="165" headerRowBorderDxfId="166" tableBorderDxfId="164" totalsRowBorderDxfId="163">
  <autoFilter ref="A1:H3" xr:uid="{814BD3ED-EC26-46C7-922D-DEC4D7CDE6F6}"/>
  <tableColumns count="8">
    <tableColumn id="1" xr3:uid="{A4399660-E22C-4E37-80A7-4C0819AB1DE7}" name="Scenario Code" dataDxfId="162"/>
    <tableColumn id="2" xr3:uid="{037595CB-F4AB-4C89-820B-93F4622D5B48}" name="Type of Equipment" dataDxfId="161"/>
    <tableColumn id="3" xr3:uid="{5C177FF5-3CF5-4023-AB9D-0DC5E74CB24A}" name="Current Amount of Equipment" dataDxfId="160"/>
    <tableColumn id="4" xr3:uid="{16E0EA53-4B2C-494C-8960-DA15335D2A14}" name="Amount of Equipment to be Purchased this Year" dataDxfId="159"/>
    <tableColumn id="5" xr3:uid="{467A80F6-C6C4-496E-A755-336BEB89D200}" name="Capital Cost - Unit Cost ($/unit)" dataDxfId="158"/>
    <tableColumn id="6" xr3:uid="{F3647E1A-00EA-4CDB-9037-F976DA61F7F4}" name="Maintenance Cost per Year per Unit" dataDxfId="157"/>
    <tableColumn id="8" xr3:uid="{6E6D34E1-6872-4045-AEBE-6DB6BBED1D35}" name="Life Expectancy (Years)" dataDxfId="156"/>
    <tableColumn id="7" xr3:uid="{06F04C71-1F60-4E99-8868-BDE13D3F36C9}" name="Salvage Value" dataDxfId="155"/>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D364344-5567-4967-B7C0-76C4D06F3042}" name="DiscountRateTableDB" displayName="DiscountRateTableDB" ref="A1:B2" totalsRowShown="0" headerRowDxfId="154" dataDxfId="152" headerRowBorderDxfId="153" tableBorderDxfId="151" totalsRowBorderDxfId="150">
  <autoFilter ref="A1:B2" xr:uid="{4D364344-5567-4967-B7C0-76C4D06F3042}"/>
  <tableColumns count="2">
    <tableColumn id="1" xr3:uid="{228CECD0-6C1E-463B-ADFC-9744A8098422}" name="Scenario Code" dataDxfId="149"/>
    <tableColumn id="2" xr3:uid="{8DCDAF2D-7CD8-4756-971D-ED4D6AE8FF26}" name="Discount Rate" dataDxfId="148"/>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D7FE793-4FBE-402D-9C16-9F792499742C}" name="SDSubTableDB" displayName="SDSubTableDB" ref="A1:C3" totalsRowShown="0" headerRowDxfId="147" dataDxfId="145" headerRowBorderDxfId="146" tableBorderDxfId="144" totalsRowBorderDxfId="143">
  <autoFilter ref="A1:C3" xr:uid="{AD7FE793-4FBE-402D-9C16-9F792499742C}"/>
  <tableColumns count="3">
    <tableColumn id="1" xr3:uid="{60F9BFB4-274E-4225-BA73-ADE0B6BA29F7}" name="Scenario Code" dataDxfId="142"/>
    <tableColumn id="2" xr3:uid="{EDFD31AA-5F59-4EAC-8416-29D90E61F7E6}" name="Subscription Type" dataDxfId="141"/>
    <tableColumn id="3" xr3:uid="{8DFE03CC-BCC1-415C-828A-0A0A9BAC8341}" name="Subscription Cost per Year" dataDxfId="140"/>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5B014EA1-199E-47FA-BFFB-CF3805B57518}" name="DirectCostTableDB" displayName="DirectCostTableDB" ref="A1:D2" insertRow="1" totalsRowShown="0" headerRowDxfId="139" dataDxfId="137" headerRowBorderDxfId="138" tableBorderDxfId="136" totalsRowBorderDxfId="135">
  <autoFilter ref="A1:D2" xr:uid="{5B014EA1-199E-47FA-BFFB-CF3805B57518}"/>
  <tableColumns count="4">
    <tableColumn id="1" xr3:uid="{B04A29BF-C9D8-4E3A-9755-E705AA032E73}" name="Scenario Code" dataDxfId="134"/>
    <tableColumn id="2" xr3:uid="{7D13C4A1-6C7D-4329-9BBE-EE8A399D6E4A}" name="State" dataDxfId="133"/>
    <tableColumn id="3" xr3:uid="{C7744C4E-05D6-4C9D-9505-D0D3A83321F7}" name="AWSSI" dataDxfId="132"/>
    <tableColumn id="4" xr3:uid="{5021F5BA-9DB3-41E3-875C-CBEA4107756E}" name="Cost Estimate" dataDxfId="131"/>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E3E46BE-6109-40D1-A79B-82C931CC12F2}" name="LaborTableDB" displayName="LaborTableDB" ref="A1:E3" totalsRowShown="0" headerRowDxfId="130" dataDxfId="128" headerRowBorderDxfId="129">
  <autoFilter ref="A1:E3" xr:uid="{AE3E46BE-6109-40D1-A79B-82C931CC12F2}"/>
  <tableColumns count="5">
    <tableColumn id="1" xr3:uid="{746F58F9-11E7-42A5-A4B5-003C43F4C7A7}" name="Scenario Code" dataDxfId="127" totalsRowDxfId="126"/>
    <tableColumn id="2" xr3:uid="{22053D3B-7EA1-43A2-8C66-C79DB9972820}" name="Type of Employee" dataDxfId="125" totalsRowDxfId="124"/>
    <tableColumn id="3" xr3:uid="{8B254429-5572-4AA0-8DA2-29343BABFE9D}" name="Total Hours per Employee" dataDxfId="123" totalsRowDxfId="122"/>
    <tableColumn id="4" xr3:uid="{20C70587-5F03-4427-837C-0D7991727764}" name="Average Cost Per Hour" dataDxfId="121" totalsRowDxfId="120"/>
    <tableColumn id="5" xr3:uid="{11AE53CF-9BB7-4C96-AB00-CC5921BB27A8}" name="Annual Cost (Input if previous column info is not known, otherwise leave blank)" dataDxfId="119" totalsRowDxfId="11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4FBD720-BB30-4D3E-BE36-FA2B6111623A}" name="PVERoadsTable" displayName="PVERoadsTable" ref="B143:E144" totalsRowShown="0" headerRowDxfId="434" dataDxfId="432" headerRowBorderDxfId="433" tableBorderDxfId="431" totalsRowBorderDxfId="430" dataCellStyle="Percent">
  <autoFilter ref="B143:E144" xr:uid="{04FBD720-BB30-4D3E-BE36-FA2B6111623A}"/>
  <tableColumns count="4">
    <tableColumn id="1" xr3:uid="{489E1D0E-7211-4D44-84A5-607EB261DE2C}" name="% Vehicles Exposed to Icy Roads (Untreated)" dataDxfId="429" dataCellStyle="Percent"/>
    <tableColumn id="2" xr3:uid="{882DE6B7-A91C-4F8C-A064-B29619BB424A}" name="% Vehicles Exposed to Wet Roads (Untreated)" dataDxfId="428" dataCellStyle="Percent"/>
    <tableColumn id="3" xr3:uid="{D6CAB8D7-39CB-409B-835A-AB27BBB79D0A}" name="% Vehicles Exposed to Icy Roads (Treated)" dataDxfId="427" dataCellStyle="Percent"/>
    <tableColumn id="4" xr3:uid="{4F6775A5-0F4B-4C6A-B73E-7E2F30160418}" name="% Vehicles Exposed to Wet Roads (Treated)" dataDxfId="426" dataCellStyle="Percent"/>
  </tableColumns>
  <tableStyleInfo name="TableStyleLight19"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16BC375-B1DF-4159-8F8D-78CE260F5511}" name="LaborPrivateTableDB" displayName="LaborPrivateTableDB" ref="A1:C2" totalsRowShown="0" headerRowDxfId="117" dataDxfId="115" headerRowBorderDxfId="116" tableBorderDxfId="114" totalsRowBorderDxfId="113">
  <autoFilter ref="A1:C2" xr:uid="{516BC375-B1DF-4159-8F8D-78CE260F5511}"/>
  <tableColumns count="3">
    <tableColumn id="1" xr3:uid="{1296D187-C536-48E7-A42B-57DA139FEE7C}" name="Scenario Code" dataDxfId="112"/>
    <tableColumn id="2" xr3:uid="{448E20C0-F42B-45DE-ABB4-BAECB3F04352}" name="Private Contractor (Contract Type)" dataDxfId="111"/>
    <tableColumn id="3" xr3:uid="{64E37990-81B3-4F50-ACBD-C83DC2B8723B}" name="Annual Cost" dataDxfId="110"/>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3650B85-D5CC-4CDD-B1AB-888C15058057}" name="FuelTableDB" displayName="FuelTableDB" ref="A1:E2" totalsRowShown="0" headerRowDxfId="109" dataDxfId="107" headerRowBorderDxfId="108" tableBorderDxfId="106" totalsRowBorderDxfId="105">
  <autoFilter ref="A1:E2" xr:uid="{93650B85-D5CC-4CDD-B1AB-888C15058057}"/>
  <tableColumns count="5">
    <tableColumn id="1" xr3:uid="{B834629E-AD2C-4842-8F54-5A4ED236339F}" name="Scenario Code" dataDxfId="104"/>
    <tableColumn id="2" xr3:uid="{20E8478E-3745-49D8-ACB0-85BD9F22810D}" name="Type of Fuel" dataDxfId="103"/>
    <tableColumn id="3" xr3:uid="{C2EF609D-F8F4-46ED-8B83-FA75A76561D3}" name="Gallons of Fuel " dataDxfId="102" dataCellStyle="Comma"/>
    <tableColumn id="4" xr3:uid="{6289560C-9E0B-4AB4-B54C-F2AC1353246B}" name="Average Cost per Gallon" dataDxfId="101"/>
    <tableColumn id="6" xr3:uid="{A05CF2BF-86FF-42E1-9D3E-1FEF051E46DF}" name="Annual Cost (Input if previous column info is not known, otherwise leave blank)" dataDxfId="100"/>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11050BB-7F09-4120-802F-60BBA3FBB718}" name="DeicingTableDB" displayName="DeicingTableDB" ref="A1:E3" totalsRowShown="0" headerRowDxfId="99" dataDxfId="97" headerRowBorderDxfId="98">
  <autoFilter ref="A1:E3" xr:uid="{D11050BB-7F09-4120-802F-60BBA3FBB718}"/>
  <tableColumns count="5">
    <tableColumn id="1" xr3:uid="{FCB999EB-E6A9-4CE0-AFE7-CCE2E46363B2}" name="Scenario Code" dataDxfId="96" totalsRowDxfId="95"/>
    <tableColumn id="2" xr3:uid="{24D10105-F8CC-4E18-AF31-74CBEAAB30A9}" name="Material" dataDxfId="94" totalsRowDxfId="93"/>
    <tableColumn id="3" xr3:uid="{A3400797-467F-4099-80EB-2A14DE04340E}" name="Amount of Material" dataDxfId="92" totalsRowDxfId="91" dataCellStyle="Comma"/>
    <tableColumn id="4" xr3:uid="{1EB9A6D3-27E1-43F2-92DC-54345AF7A3D6}" name="Cost per unit - Unit Cost ($/unit)" dataDxfId="90" totalsRowDxfId="89"/>
    <tableColumn id="5" xr3:uid="{DFF85653-F79A-4060-8142-517D333DDCB9}" name="Annual Cost (Input if previous column info is not known, otherwise leave blank)" dataDxfId="88" totalsRowDxfId="87"/>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4677E9A-0E28-4498-9FC2-36831EA2AF0B}" name="TrainingTableDB" displayName="TrainingTableDB" ref="A1:C3" totalsRowShown="0" headerRowDxfId="86" dataDxfId="84" headerRowBorderDxfId="85" tableBorderDxfId="83" totalsRowBorderDxfId="82">
  <autoFilter ref="A1:C3" xr:uid="{14677E9A-0E28-4498-9FC2-36831EA2AF0B}"/>
  <tableColumns count="3">
    <tableColumn id="1" xr3:uid="{56987AC4-5C81-4DD3-8F8B-1630C4D768F4}" name="Scenario Code" dataDxfId="81"/>
    <tableColumn id="2" xr3:uid="{29044C86-14E4-47F3-B9BC-A7B8856495D5}" name="Type of Training" dataDxfId="80"/>
    <tableColumn id="3" xr3:uid="{76D9CF1F-B016-4514-AAA1-7150E0BBEC5F}" name="Cost per year" dataDxfId="79"/>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98D8E35-E6C3-42E9-95B9-BCA06077BC80}" name="IEMaintenanceTableDB" displayName="IEMaintenanceTableDB" ref="A1:C2" totalsRowShown="0" headerRowDxfId="78" dataDxfId="76" headerRowBorderDxfId="77" tableBorderDxfId="75" totalsRowBorderDxfId="74">
  <autoFilter ref="A1:C2" xr:uid="{298D8E35-E6C3-42E9-95B9-BCA06077BC80}"/>
  <tableColumns count="3">
    <tableColumn id="1" xr3:uid="{C9F1C256-F69E-4FCA-83A0-BD6077D045CD}" name="Scenario Code" dataDxfId="73"/>
    <tableColumn id="2" xr3:uid="{0B63C649-B61E-41CB-8CD2-F9072E92588F}" name="Infrastructure Maintenance Type" dataDxfId="72"/>
    <tableColumn id="3" xr3:uid="{5043FD5C-249D-4CC4-A894-7F088C264AE4}" name="Maintenance Cost per year" dataDxfId="71"/>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91E48A0-2654-43D3-B76E-73D26CFDA69C}" name="StorageTableDB" displayName="StorageTableDB" ref="A1:C2" totalsRowShown="0" headerRowDxfId="70" dataDxfId="68" headerRowBorderDxfId="69" tableBorderDxfId="67" totalsRowBorderDxfId="66">
  <autoFilter ref="A1:C2" xr:uid="{C91E48A0-2654-43D3-B76E-73D26CFDA69C}"/>
  <tableColumns count="3">
    <tableColumn id="1" xr3:uid="{212F5DAB-0F71-4278-808D-F678EB5BB61C}" name="Scenario Code" dataDxfId="65"/>
    <tableColumn id="2" xr3:uid="{E7E5BAA8-EB68-4AA1-9F9C-CB714B54C1DE}" name="Storage Type" dataDxfId="64"/>
    <tableColumn id="3" xr3:uid="{F5090D01-BA72-442C-B106-5962C26BE10F}" name="Cost per Year" dataDxfId="63"/>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D5B1F6CE-C199-4487-97D4-954F487B7855}" name="EnvironmentTableDB" displayName="EnvironmentTableDB" ref="A1:D3" totalsRowShown="0" headerRowDxfId="62" dataDxfId="60" headerRowBorderDxfId="61" tableBorderDxfId="59" totalsRowBorderDxfId="58">
  <autoFilter ref="A1:D3" xr:uid="{D5B1F6CE-C199-4487-97D4-954F487B7855}"/>
  <tableColumns count="4">
    <tableColumn id="1" xr3:uid="{37EC93A8-728A-4719-9EF7-1A55D5E76322}" name="Scenario Code" dataDxfId="57"/>
    <tableColumn id="2" xr3:uid="{81F89E6A-8F44-48D7-A3A6-1CF7C863D91D}" name="Type of Deicing Material" dataDxfId="56"/>
    <tableColumn id="3" xr3:uid="{F396C351-3118-425E-BFBD-EA14949EEA21}" name="Amount of Deicing Material (Unit)" dataDxfId="55"/>
    <tableColumn id="4" xr3:uid="{DD763909-E7CE-43A4-9EC4-AF3E0CE3D55A}" name="Estimated Impact to Environment (Cost/Uuit)" dataDxfId="54" dataCellStyle="Currency"/>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1C58928-54EC-44CB-BDB9-34C550F7A51B}" name="OtherTableDB" displayName="OtherTableDB" ref="A1:C3" totalsRowShown="0" headerRowDxfId="53" dataDxfId="51" headerRowBorderDxfId="52" tableBorderDxfId="50" totalsRowBorderDxfId="49">
  <autoFilter ref="A1:C3" xr:uid="{21C58928-54EC-44CB-BDB9-34C550F7A51B}"/>
  <tableColumns count="3">
    <tableColumn id="1" xr3:uid="{B830E997-8936-4E28-BC69-DECB3A69A54A}" name="Scenario Code" dataDxfId="48"/>
    <tableColumn id="2" xr3:uid="{CDBE07CB-6CF4-470B-8791-6A8F111BE0B8}" name="Other Cost" dataDxfId="47"/>
    <tableColumn id="3" xr3:uid="{DB0088E4-EF1E-4599-AA58-067208F88D35}" name="Cost per Year" dataDxfId="46"/>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7FFFCD2-B414-454D-A58C-CD8DCF39D35E}" name="CrashTableDB" displayName="CrashTableDB" ref="A1:F2" totalsRowShown="0" headerRowDxfId="45" dataDxfId="43" headerRowBorderDxfId="44" tableBorderDxfId="42" totalsRowBorderDxfId="41">
  <autoFilter ref="A1:F2" xr:uid="{07FFFCD2-B414-454D-A58C-CD8DCF39D35E}"/>
  <tableColumns count="6">
    <tableColumn id="1" xr3:uid="{6DD29C8D-ECEA-475D-8F45-2807E0E9658D}" name="Scenario Code" dataDxfId="40"/>
    <tableColumn id="2" xr3:uid="{0B012980-5828-44AD-8A51-66C2DAB6CFA7}" name="Number of Fatal" dataDxfId="39"/>
    <tableColumn id="3" xr3:uid="{E58206C1-0887-4845-B90B-7E779C0B38DB}" name="Number of Injury (A)" dataDxfId="38"/>
    <tableColumn id="4" xr3:uid="{55658505-7944-4603-9D62-E24D057045A8}" name="Number of Injury (B)" dataDxfId="37"/>
    <tableColumn id="5" xr3:uid="{525C7A77-708C-4C72-9D36-716D46F96388}" name="Number of Injury (C)" dataDxfId="36"/>
    <tableColumn id="6" xr3:uid="{BE4C6723-7647-4D18-8318-4DB050BD9659}" name="Number of PDO (O)" dataDxfId="35"/>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D83039B5-039E-4CBD-B4B1-4BC27101D2A5}" name="PVERoadsTableDB" displayName="PVERoadsTableDB" ref="A1:E2" totalsRowShown="0" headerRowDxfId="34" dataDxfId="32" headerRowBorderDxfId="33" tableBorderDxfId="31" totalsRowBorderDxfId="30">
  <autoFilter ref="A1:E2" xr:uid="{D83039B5-039E-4CBD-B4B1-4BC27101D2A5}"/>
  <tableColumns count="5">
    <tableColumn id="1" xr3:uid="{55266A8B-759D-4E39-86FC-5A1A3300339D}" name="Scenario Code" dataDxfId="29"/>
    <tableColumn id="2" xr3:uid="{7DC56DAF-3221-4DFD-9BEE-A4C4D10019C4}" name="Vehicles Exposed to Icy Roads (Untreated)" dataDxfId="28"/>
    <tableColumn id="3" xr3:uid="{6687F650-5A95-4FDF-96CC-619137FCD073}" name="Vehicles Exposed to Wet Roads (Untreated)" dataDxfId="27"/>
    <tableColumn id="4" xr3:uid="{A55F1A2D-6FE7-45BA-A2E6-69CDC5ED7A11}" name="Vehicles Exposed to Icy  Roads (Treated)" dataDxfId="26"/>
    <tableColumn id="5" xr3:uid="{86F91A93-0658-414A-BC48-07F5B2F52929}" name="Vehicles Exposed to Wet Roads (Treated)" dataDxfId="2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043F3A2-5570-4072-AC0B-D9687C7DAF36}" name="DelayTable" displayName="DelayTable" ref="B150:C151" totalsRowShown="0" headerRowDxfId="425" dataDxfId="423" headerRowBorderDxfId="424" tableBorderDxfId="422" totalsRowBorderDxfId="421" dataCellStyle="Currency">
  <autoFilter ref="B150:C151" xr:uid="{6043F3A2-5570-4072-AC0B-D9687C7DAF36}"/>
  <tableColumns count="2">
    <tableColumn id="1" xr3:uid="{DAA509E5-80BA-4387-88ED-7A409AE0681E}" name="Vehicle Delay Cost (Passenger) ($)" dataDxfId="420" dataCellStyle="Currency"/>
    <tableColumn id="2" xr3:uid="{5ED4DBFF-27DE-463D-9570-BB88D6954E56}" name="Vehicle Delay Cost (Commercial) ($)" dataDxfId="419" dataCellStyle="Currency"/>
  </tableColumns>
  <tableStyleInfo name="TableStyleLight19"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185F356A-6CCA-475E-B32A-5EC194A73B02}" name="DelayTableDB" displayName="DelayTableDB" ref="A1:C2" totalsRowShown="0" headerRowDxfId="24" dataDxfId="22" headerRowBorderDxfId="23" tableBorderDxfId="21" totalsRowBorderDxfId="20">
  <autoFilter ref="A1:C2" xr:uid="{185F356A-6CCA-475E-B32A-5EC194A73B02}"/>
  <tableColumns count="3">
    <tableColumn id="1" xr3:uid="{38A6535E-9D45-4BD5-B7F8-81B31D4877F8}" name="Scenario Code" dataDxfId="19"/>
    <tableColumn id="2" xr3:uid="{CCB01A73-BF4F-4AA1-BD53-3CCA5103DBFB}" name="User Delay Cost (Passenger)" dataDxfId="18"/>
    <tableColumn id="3" xr3:uid="{2297DEEB-D32C-4644-9B43-D15488477577}" name="User Delay Cost (Commercial)" dataDxfId="17"/>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7D447610-77D3-4AB5-A6D2-09A733747592}" name="PavementFactorTableDB" displayName="PavementFactorTableDB" ref="A2:G3" totalsRowShown="0" headerRowDxfId="16" dataDxfId="15" tableBorderDxfId="14">
  <autoFilter ref="A2:G3" xr:uid="{7D447610-77D3-4AB5-A6D2-09A733747592}"/>
  <tableColumns count="7">
    <tableColumn id="1" xr3:uid="{48E6D691-43C8-4CC7-96A8-EBAF50178EDC}" name="Column1"/>
    <tableColumn id="2" xr3:uid="{F62F79EC-DE47-4255-BB6C-F8F2C65BBF94}" name="Fatal on Wet Pavement Factor" dataDxfId="13"/>
    <tableColumn id="3" xr3:uid="{84A7750D-095A-4667-B9FC-E4C12B8DE460}" name="Injury on Wet Pavement Factor" dataDxfId="12"/>
    <tableColumn id="4" xr3:uid="{69E60A6A-3AE5-49B2-A8F4-6D50F9DB5DFD}" name="PDO on Wet Pavement Factor" dataDxfId="11"/>
    <tableColumn id="5" xr3:uid="{5B894E4A-30EC-457A-B538-4CFD10D4F699}" name="Fatal on Ice Pavement Factor" dataDxfId="10"/>
    <tableColumn id="6" xr3:uid="{C2116B2F-CE99-46DC-8D79-13D8659D715D}" name="Injury on Ice Pavement Factor" dataDxfId="9"/>
    <tableColumn id="7" xr3:uid="{C36A831B-B7F2-4454-9E25-26B7E2AD6925}" name="PDO on Ice Pavement Factor" dataDxfId="8"/>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CA0DD6CD-18E0-4713-9D26-6CDAFE38DC26}" name="CrashCostTableDB" displayName="CrashCostTableDB" ref="L2:P3" totalsRowShown="0" headerRowDxfId="7" dataDxfId="6" tableBorderDxfId="5">
  <autoFilter ref="L2:P3" xr:uid="{CA0DD6CD-18E0-4713-9D26-6CDAFE38DC26}"/>
  <tableColumns count="5">
    <tableColumn id="1" xr3:uid="{FED8B9D3-6444-432E-81D2-73B0E81ACE66}" name="Cost Fatal" dataDxfId="4"/>
    <tableColumn id="2" xr3:uid="{1751F737-930C-40F8-8D58-D14D951805E1}" name="Cost Injury A" dataDxfId="3"/>
    <tableColumn id="3" xr3:uid="{178F6C68-D0E6-4710-AC7D-4062243EB307}" name="Cost Injury B" dataDxfId="2"/>
    <tableColumn id="4" xr3:uid="{AD5EFE91-494F-4EBF-9F08-E93DEBD18224}" name="Cost Injury C" dataDxfId="1"/>
    <tableColumn id="5" xr3:uid="{3DA2F976-2E4A-4A24-A602-68E4BACC1F1B}" name="Cost PDO" dataDxfId="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E99DEB6-0D5B-48BF-B343-C5FDBE8C7F3A}" name="OtherTable" displayName="OtherTable" ref="B128:C129" totalsRowShown="0" headerRowDxfId="418" dataDxfId="416" headerRowBorderDxfId="417" tableBorderDxfId="415" totalsRowBorderDxfId="414">
  <autoFilter ref="B128:C129" xr:uid="{4E99DEB6-0D5B-48BF-B343-C5FDBE8C7F3A}"/>
  <tableColumns count="2">
    <tableColumn id="1" xr3:uid="{00BE36D2-800D-4841-A8F5-AE47D4342DAE}" name="Other Cost Variables" dataDxfId="413"/>
    <tableColumn id="2" xr3:uid="{C99157CF-DF43-4BEC-920E-0CD37DDF75AF}" name="Cost per Year ($)" dataDxfId="412" dataCellStyle="Currency"/>
  </tableColumns>
  <tableStyleInfo name="TableStyleLight1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B4D06698-1FC4-4DAE-9D8F-4ED3E688AE16}" name="WeatherTable" displayName="WeatherTable" ref="B20:C21" totalsRowShown="0" headerRowDxfId="411" dataDxfId="409" headerRowBorderDxfId="410" tableBorderDxfId="408" totalsRowBorderDxfId="407">
  <autoFilter ref="B20:C21" xr:uid="{B4D06698-1FC4-4DAE-9D8F-4ED3E688AE16}"/>
  <tableColumns count="2">
    <tableColumn id="7" xr3:uid="{6674C92B-E886-45A2-A476-C744D1A14888}" name="Number of Events Per Year" dataDxfId="406"/>
    <tableColumn id="1" xr3:uid="{9AF1CDE6-64CD-4471-A078-B2C4A32F8FF8}" name="Average Span per Event (Hr)" dataDxfId="405"/>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table" Target="../tables/table5.xml"/><Relationship Id="rId16" Type="http://schemas.openxmlformats.org/officeDocument/2006/relationships/ctrlProp" Target="../ctrlProps/ctrlProp13.xml"/><Relationship Id="rId107" Type="http://schemas.openxmlformats.org/officeDocument/2006/relationships/table" Target="../tables/table2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table" Target="../tables/table18.xml"/><Relationship Id="rId5" Type="http://schemas.openxmlformats.org/officeDocument/2006/relationships/ctrlProp" Target="../ctrlProps/ctrlProp2.xml"/><Relationship Id="rId90" Type="http://schemas.openxmlformats.org/officeDocument/2006/relationships/table" Target="../tables/table6.xml"/><Relationship Id="rId95" Type="http://schemas.openxmlformats.org/officeDocument/2006/relationships/table" Target="../tables/table11.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table" Target="../tables/table1.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table" Target="../tables/table19.xml"/><Relationship Id="rId108" Type="http://schemas.openxmlformats.org/officeDocument/2006/relationships/table" Target="../tables/table24.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table" Target="../tables/table7.xml"/><Relationship Id="rId96" Type="http://schemas.openxmlformats.org/officeDocument/2006/relationships/table" Target="../tables/table1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table" Target="../tables/table22.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table" Target="../tables/table2.xml"/><Relationship Id="rId94" Type="http://schemas.openxmlformats.org/officeDocument/2006/relationships/table" Target="../tables/table10.xml"/><Relationship Id="rId99" Type="http://schemas.openxmlformats.org/officeDocument/2006/relationships/table" Target="../tables/table15.xml"/><Relationship Id="rId101" Type="http://schemas.openxmlformats.org/officeDocument/2006/relationships/table" Target="../tables/table17.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table" Target="../tables/table25.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table" Target="../tables/table13.xml"/><Relationship Id="rId104" Type="http://schemas.openxmlformats.org/officeDocument/2006/relationships/table" Target="../tables/table20.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table" Target="../tables/table8.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table" Target="../tables/table3.xml"/><Relationship Id="rId110" Type="http://schemas.openxmlformats.org/officeDocument/2006/relationships/table" Target="../tables/table26.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table" Target="../tables/table16.xml"/><Relationship Id="rId105" Type="http://schemas.openxmlformats.org/officeDocument/2006/relationships/table" Target="../tables/table2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table" Target="../tables/table9.xml"/><Relationship Id="rId98" Type="http://schemas.openxmlformats.org/officeDocument/2006/relationships/table" Target="../tables/table14.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table" Target="../tables/table4.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72.xml"/><Relationship Id="rId1" Type="http://schemas.openxmlformats.org/officeDocument/2006/relationships/table" Target="../tables/table7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82.xml"/><Relationship Id="rId2" Type="http://schemas.openxmlformats.org/officeDocument/2006/relationships/vmlDrawing" Target="../drawings/vmlDrawing2.vml"/><Relationship Id="rId1" Type="http://schemas.openxmlformats.org/officeDocument/2006/relationships/drawing" Target="../drawings/drawing3.xml"/><Relationship Id="rId5" Type="http://schemas.openxmlformats.org/officeDocument/2006/relationships/ctrlProp" Target="../ctrlProps/ctrlProp84.xml"/><Relationship Id="rId4" Type="http://schemas.openxmlformats.org/officeDocument/2006/relationships/ctrlProp" Target="../ctrlProps/ctrlProp8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0.xml"/><Relationship Id="rId13" Type="http://schemas.openxmlformats.org/officeDocument/2006/relationships/table" Target="../tables/table28.xml"/><Relationship Id="rId3" Type="http://schemas.openxmlformats.org/officeDocument/2006/relationships/ctrlProp" Target="../ctrlProps/ctrlProp85.xml"/><Relationship Id="rId7" Type="http://schemas.openxmlformats.org/officeDocument/2006/relationships/ctrlProp" Target="../ctrlProps/ctrlProp89.xml"/><Relationship Id="rId12" Type="http://schemas.openxmlformats.org/officeDocument/2006/relationships/table" Target="../tables/table27.xml"/><Relationship Id="rId2" Type="http://schemas.openxmlformats.org/officeDocument/2006/relationships/vmlDrawing" Target="../drawings/vmlDrawing3.vml"/><Relationship Id="rId1" Type="http://schemas.openxmlformats.org/officeDocument/2006/relationships/drawing" Target="../drawings/drawing4.xml"/><Relationship Id="rId6" Type="http://schemas.openxmlformats.org/officeDocument/2006/relationships/ctrlProp" Target="../ctrlProps/ctrlProp88.xml"/><Relationship Id="rId11" Type="http://schemas.openxmlformats.org/officeDocument/2006/relationships/ctrlProp" Target="../ctrlProps/ctrlProp93.xml"/><Relationship Id="rId5" Type="http://schemas.openxmlformats.org/officeDocument/2006/relationships/ctrlProp" Target="../ctrlProps/ctrlProp87.xml"/><Relationship Id="rId15" Type="http://schemas.openxmlformats.org/officeDocument/2006/relationships/table" Target="../tables/table30.xml"/><Relationship Id="rId10" Type="http://schemas.openxmlformats.org/officeDocument/2006/relationships/ctrlProp" Target="../ctrlProps/ctrlProp92.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table" Target="../tables/table29.xml"/></Relationships>
</file>

<file path=xl/worksheets/_rels/sheet5.xml.rels><?xml version="1.0" encoding="UTF-8" standalone="yes"?>
<Relationships xmlns="http://schemas.openxmlformats.org/package/2006/relationships"><Relationship Id="rId8" Type="http://schemas.openxmlformats.org/officeDocument/2006/relationships/table" Target="../tables/table33.xml"/><Relationship Id="rId3" Type="http://schemas.openxmlformats.org/officeDocument/2006/relationships/ctrlProp" Target="../ctrlProps/ctrlProp94.xml"/><Relationship Id="rId7" Type="http://schemas.openxmlformats.org/officeDocument/2006/relationships/table" Target="../tables/table32.xml"/><Relationship Id="rId2" Type="http://schemas.openxmlformats.org/officeDocument/2006/relationships/vmlDrawing" Target="../drawings/vmlDrawing4.vml"/><Relationship Id="rId1" Type="http://schemas.openxmlformats.org/officeDocument/2006/relationships/drawing" Target="../drawings/drawing5.xml"/><Relationship Id="rId6" Type="http://schemas.openxmlformats.org/officeDocument/2006/relationships/table" Target="../tables/table31.xml"/><Relationship Id="rId5" Type="http://schemas.openxmlformats.org/officeDocument/2006/relationships/ctrlProp" Target="../ctrlProps/ctrlProp96.xml"/><Relationship Id="rId4" Type="http://schemas.openxmlformats.org/officeDocument/2006/relationships/ctrlProp" Target="../ctrlProps/ctrlProp95.xml"/><Relationship Id="rId9" Type="http://schemas.openxmlformats.org/officeDocument/2006/relationships/table" Target="../tables/table34.xml"/></Relationships>
</file>

<file path=xl/worksheets/_rels/sheet6.xml.rels><?xml version="1.0" encoding="UTF-8" standalone="yes"?>
<Relationships xmlns="http://schemas.openxmlformats.org/package/2006/relationships"><Relationship Id="rId8" Type="http://schemas.openxmlformats.org/officeDocument/2006/relationships/table" Target="../tables/table42.xml"/><Relationship Id="rId13" Type="http://schemas.openxmlformats.org/officeDocument/2006/relationships/table" Target="../tables/table47.xml"/><Relationship Id="rId3" Type="http://schemas.openxmlformats.org/officeDocument/2006/relationships/table" Target="../tables/table37.xml"/><Relationship Id="rId7" Type="http://schemas.openxmlformats.org/officeDocument/2006/relationships/table" Target="../tables/table41.xml"/><Relationship Id="rId12" Type="http://schemas.openxmlformats.org/officeDocument/2006/relationships/table" Target="../tables/table46.xml"/><Relationship Id="rId2" Type="http://schemas.openxmlformats.org/officeDocument/2006/relationships/table" Target="../tables/table36.xml"/><Relationship Id="rId1" Type="http://schemas.openxmlformats.org/officeDocument/2006/relationships/table" Target="../tables/table35.xml"/><Relationship Id="rId6" Type="http://schemas.openxmlformats.org/officeDocument/2006/relationships/table" Target="../tables/table40.xml"/><Relationship Id="rId11" Type="http://schemas.openxmlformats.org/officeDocument/2006/relationships/table" Target="../tables/table45.xml"/><Relationship Id="rId5" Type="http://schemas.openxmlformats.org/officeDocument/2006/relationships/table" Target="../tables/table39.xml"/><Relationship Id="rId15" Type="http://schemas.openxmlformats.org/officeDocument/2006/relationships/table" Target="../tables/table49.xml"/><Relationship Id="rId10" Type="http://schemas.openxmlformats.org/officeDocument/2006/relationships/table" Target="../tables/table44.xml"/><Relationship Id="rId4" Type="http://schemas.openxmlformats.org/officeDocument/2006/relationships/table" Target="../tables/table38.xml"/><Relationship Id="rId9" Type="http://schemas.openxmlformats.org/officeDocument/2006/relationships/table" Target="../tables/table43.xml"/><Relationship Id="rId14" Type="http://schemas.openxmlformats.org/officeDocument/2006/relationships/table" Target="../tables/table48.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AC7BA-54A6-4FBF-9615-6369C3A0BC04}">
  <sheetPr codeName="Sheet23">
    <tabColor rgb="FFFFFF00"/>
  </sheetPr>
  <dimension ref="A1:I18"/>
  <sheetViews>
    <sheetView tabSelected="1" workbookViewId="0">
      <selection activeCell="B3" sqref="B3:D3"/>
    </sheetView>
  </sheetViews>
  <sheetFormatPr defaultRowHeight="14.4" x14ac:dyDescent="0.3"/>
  <cols>
    <col min="1" max="1" width="2.33203125" customWidth="1"/>
    <col min="2" max="2" width="90" customWidth="1"/>
    <col min="3" max="3" width="2.33203125" customWidth="1"/>
    <col min="4" max="4" width="71.6640625" customWidth="1"/>
    <col min="5" max="5" width="2.33203125" customWidth="1"/>
  </cols>
  <sheetData>
    <row r="1" spans="1:9" ht="23.4" customHeight="1" x14ac:dyDescent="0.3">
      <c r="A1" s="71"/>
      <c r="B1" s="219" t="s">
        <v>261</v>
      </c>
      <c r="C1" s="220"/>
      <c r="D1" s="220"/>
      <c r="E1" s="72"/>
      <c r="F1" s="22"/>
      <c r="G1" s="22"/>
    </row>
    <row r="2" spans="1:9" ht="23.4" customHeight="1" thickBot="1" x14ac:dyDescent="0.35">
      <c r="A2" s="73"/>
      <c r="B2" s="221"/>
      <c r="C2" s="221"/>
      <c r="D2" s="221"/>
      <c r="E2" s="74"/>
      <c r="F2" s="22"/>
      <c r="G2" s="22"/>
    </row>
    <row r="3" spans="1:9" ht="14.4" customHeight="1" x14ac:dyDescent="0.3">
      <c r="A3" s="46"/>
      <c r="B3" s="222" t="s">
        <v>346</v>
      </c>
      <c r="C3" s="222"/>
      <c r="D3" s="222"/>
      <c r="E3" s="47"/>
      <c r="F3" s="22"/>
      <c r="G3" s="22"/>
    </row>
    <row r="4" spans="1:9" ht="14.4" customHeight="1" thickBot="1" x14ac:dyDescent="0.35">
      <c r="A4" s="46"/>
      <c r="B4" s="57" t="s">
        <v>0</v>
      </c>
      <c r="C4" s="50"/>
      <c r="D4" s="58" t="s">
        <v>1</v>
      </c>
      <c r="E4" s="48"/>
      <c r="F4" s="23"/>
      <c r="G4" s="23"/>
      <c r="H4" s="23"/>
      <c r="I4" s="23"/>
    </row>
    <row r="5" spans="1:9" ht="78.75" customHeight="1" x14ac:dyDescent="0.3">
      <c r="A5" s="46"/>
      <c r="B5" s="86" t="s">
        <v>2</v>
      </c>
      <c r="C5" s="51"/>
      <c r="D5" s="217" t="s">
        <v>3</v>
      </c>
      <c r="E5" s="48"/>
      <c r="F5" s="23"/>
      <c r="G5" s="23"/>
      <c r="H5" s="23"/>
      <c r="I5" s="23"/>
    </row>
    <row r="6" spans="1:9" ht="14.4" customHeight="1" thickBot="1" x14ac:dyDescent="0.35">
      <c r="A6" s="46"/>
      <c r="B6" s="58" t="s">
        <v>4</v>
      </c>
      <c r="C6" s="52"/>
      <c r="D6" s="218"/>
      <c r="E6" s="46"/>
    </row>
    <row r="7" spans="1:9" ht="59.25" customHeight="1" x14ac:dyDescent="0.3">
      <c r="A7" s="46"/>
      <c r="B7" s="55" t="s">
        <v>5</v>
      </c>
      <c r="C7" s="53"/>
      <c r="D7" s="218"/>
      <c r="E7" s="49"/>
      <c r="F7" s="24"/>
      <c r="G7" s="24"/>
      <c r="H7" s="24"/>
      <c r="I7" s="24"/>
    </row>
    <row r="8" spans="1:9" ht="14.4" customHeight="1" thickBot="1" x14ac:dyDescent="0.35">
      <c r="A8" s="46"/>
      <c r="B8" s="58" t="s">
        <v>6</v>
      </c>
      <c r="C8" s="52"/>
      <c r="D8" s="58" t="s">
        <v>7</v>
      </c>
      <c r="E8" s="46"/>
    </row>
    <row r="9" spans="1:9" ht="100.8" x14ac:dyDescent="0.4">
      <c r="A9" s="46"/>
      <c r="B9" s="56" t="s">
        <v>262</v>
      </c>
      <c r="C9" s="49"/>
      <c r="D9" s="55" t="s">
        <v>304</v>
      </c>
      <c r="E9" s="46"/>
      <c r="I9" s="122"/>
    </row>
    <row r="10" spans="1:9" ht="14.4" customHeight="1" thickBot="1" x14ac:dyDescent="0.35">
      <c r="A10" s="46"/>
      <c r="B10" s="58" t="s">
        <v>8</v>
      </c>
      <c r="C10" s="52"/>
      <c r="D10" s="58" t="s">
        <v>9</v>
      </c>
      <c r="E10" s="46"/>
    </row>
    <row r="11" spans="1:9" ht="96" customHeight="1" x14ac:dyDescent="0.3">
      <c r="A11" s="46"/>
      <c r="B11" s="56" t="s">
        <v>10</v>
      </c>
      <c r="C11" s="49"/>
      <c r="D11" s="217" t="s">
        <v>305</v>
      </c>
      <c r="E11" s="46"/>
    </row>
    <row r="12" spans="1:9" ht="14.4" customHeight="1" thickBot="1" x14ac:dyDescent="0.35">
      <c r="A12" s="46"/>
      <c r="B12" s="58" t="s">
        <v>11</v>
      </c>
      <c r="C12" s="49"/>
      <c r="D12" s="218"/>
      <c r="E12" s="46"/>
    </row>
    <row r="13" spans="1:9" ht="14.4" customHeight="1" thickBot="1" x14ac:dyDescent="0.35">
      <c r="A13" s="46"/>
      <c r="B13" s="217" t="s">
        <v>12</v>
      </c>
      <c r="C13" s="52"/>
      <c r="D13" s="58" t="s">
        <v>13</v>
      </c>
      <c r="E13" s="46"/>
    </row>
    <row r="14" spans="1:9" ht="28.8" x14ac:dyDescent="0.3">
      <c r="A14" s="46"/>
      <c r="B14" s="218"/>
      <c r="C14" s="54"/>
      <c r="D14" s="56" t="s">
        <v>14</v>
      </c>
      <c r="E14" s="46"/>
    </row>
    <row r="15" spans="1:9" ht="14.4" customHeight="1" thickBot="1" x14ac:dyDescent="0.35">
      <c r="A15" s="46"/>
      <c r="B15" s="58" t="s">
        <v>339</v>
      </c>
      <c r="C15" s="46"/>
      <c r="D15" s="46"/>
      <c r="E15" s="46"/>
    </row>
    <row r="16" spans="1:9" x14ac:dyDescent="0.3">
      <c r="A16" s="46"/>
      <c r="B16" s="217" t="s">
        <v>263</v>
      </c>
      <c r="C16" s="46"/>
      <c r="D16" s="46"/>
      <c r="E16" s="46"/>
    </row>
    <row r="17" spans="1:5" ht="30.75" customHeight="1" x14ac:dyDescent="0.3">
      <c r="A17" s="46"/>
      <c r="B17" s="218"/>
      <c r="C17" s="46"/>
      <c r="D17" s="46"/>
      <c r="E17" s="46"/>
    </row>
    <row r="18" spans="1:5" x14ac:dyDescent="0.3">
      <c r="A18" s="46"/>
      <c r="B18" s="46"/>
      <c r="C18" s="46"/>
      <c r="D18" s="46"/>
      <c r="E18" s="46"/>
    </row>
  </sheetData>
  <mergeCells count="6">
    <mergeCell ref="D11:D12"/>
    <mergeCell ref="B13:B14"/>
    <mergeCell ref="B1:D2"/>
    <mergeCell ref="D5:D7"/>
    <mergeCell ref="B16:B17"/>
    <mergeCell ref="B3:D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745B9-1764-4DC6-984F-46B68C95C041}">
  <sheetPr codeName="Sheet28">
    <tabColor rgb="FFFF0000"/>
  </sheetPr>
  <dimension ref="A1:F2"/>
  <sheetViews>
    <sheetView workbookViewId="0">
      <selection activeCell="A2" sqref="A2:XFD2"/>
    </sheetView>
  </sheetViews>
  <sheetFormatPr defaultRowHeight="14.4" x14ac:dyDescent="0.3"/>
  <cols>
    <col min="1" max="1" width="19.6640625" customWidth="1"/>
    <col min="2" max="2" width="12.6640625" customWidth="1"/>
    <col min="3" max="3" width="13.33203125" customWidth="1"/>
    <col min="4" max="4" width="16.5546875" customWidth="1"/>
    <col min="5" max="5" width="14" customWidth="1"/>
    <col min="6" max="6" width="17.44140625" customWidth="1"/>
  </cols>
  <sheetData>
    <row r="1" spans="1:6" ht="31.8" thickBot="1" x14ac:dyDescent="0.35">
      <c r="A1" s="187" t="s">
        <v>16</v>
      </c>
      <c r="B1" s="179" t="s">
        <v>20</v>
      </c>
      <c r="C1" s="179" t="s">
        <v>21</v>
      </c>
      <c r="D1" s="179" t="s">
        <v>204</v>
      </c>
      <c r="E1" s="180" t="s">
        <v>205</v>
      </c>
      <c r="F1" s="188" t="s">
        <v>260</v>
      </c>
    </row>
    <row r="2" spans="1:6" ht="15.6" x14ac:dyDescent="0.3">
      <c r="A2" s="216"/>
      <c r="B2" s="177"/>
      <c r="C2" s="177"/>
      <c r="D2" s="196"/>
      <c r="E2" s="178"/>
      <c r="F2" s="177"/>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947B-BCE4-48B0-95C1-9E45FC362B74}">
  <sheetPr codeName="Sheet1">
    <tabColor rgb="FFFF0000"/>
  </sheetPr>
  <dimension ref="A1:G2"/>
  <sheetViews>
    <sheetView workbookViewId="0">
      <selection activeCell="E20" sqref="E20"/>
    </sheetView>
  </sheetViews>
  <sheetFormatPr defaultRowHeight="14.4" x14ac:dyDescent="0.3"/>
  <cols>
    <col min="1" max="1" width="15.6640625" customWidth="1"/>
    <col min="2" max="2" width="21.6640625" customWidth="1"/>
    <col min="3" max="3" width="9.44140625" customWidth="1"/>
    <col min="4" max="4" width="21.33203125" customWidth="1"/>
    <col min="5" max="5" width="32" customWidth="1"/>
    <col min="6" max="6" width="14.6640625" customWidth="1"/>
    <col min="7" max="7" width="19.6640625" customWidth="1"/>
  </cols>
  <sheetData>
    <row r="1" spans="1:7" ht="36" customHeight="1" thickBot="1" x14ac:dyDescent="0.35">
      <c r="A1" s="189" t="s">
        <v>16</v>
      </c>
      <c r="B1" s="179" t="s">
        <v>24</v>
      </c>
      <c r="C1" s="190" t="s">
        <v>25</v>
      </c>
      <c r="D1" s="179" t="s">
        <v>26</v>
      </c>
      <c r="E1" s="179" t="s">
        <v>27</v>
      </c>
      <c r="F1" s="179" t="s">
        <v>206</v>
      </c>
      <c r="G1" s="180" t="s">
        <v>207</v>
      </c>
    </row>
    <row r="2" spans="1:7" ht="15.6" x14ac:dyDescent="0.3">
      <c r="A2" s="165" t="s">
        <v>79</v>
      </c>
      <c r="B2" s="191" t="s">
        <v>171</v>
      </c>
      <c r="C2" s="192">
        <v>10000</v>
      </c>
      <c r="D2" s="193">
        <v>5</v>
      </c>
      <c r="E2" s="193">
        <v>45</v>
      </c>
      <c r="F2" s="191">
        <v>1250</v>
      </c>
      <c r="G2" s="194">
        <v>500</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3A291-BCC4-4FA7-B42A-8E5AE47A4AB0}">
  <sheetPr codeName="Sheet6">
    <tabColor rgb="FFFF0000"/>
  </sheetPr>
  <dimension ref="A1:H3"/>
  <sheetViews>
    <sheetView workbookViewId="0">
      <selection activeCell="A4" sqref="A4:XFD8"/>
    </sheetView>
  </sheetViews>
  <sheetFormatPr defaultRowHeight="14.4" x14ac:dyDescent="0.3"/>
  <cols>
    <col min="1" max="1" width="15.6640625" customWidth="1"/>
    <col min="2" max="2" width="26" customWidth="1"/>
    <col min="3" max="3" width="20.88671875" customWidth="1"/>
    <col min="4" max="4" width="23.5546875" customWidth="1"/>
    <col min="5" max="5" width="29" customWidth="1"/>
    <col min="6" max="6" width="33.88671875" customWidth="1"/>
    <col min="7" max="7" width="37.88671875" customWidth="1"/>
    <col min="8" max="8" width="26.109375" customWidth="1"/>
  </cols>
  <sheetData>
    <row r="1" spans="1:8" ht="51.75" customHeight="1" thickBot="1" x14ac:dyDescent="0.35">
      <c r="A1" s="197" t="s">
        <v>16</v>
      </c>
      <c r="B1" s="161" t="s">
        <v>30</v>
      </c>
      <c r="C1" s="161" t="s">
        <v>31</v>
      </c>
      <c r="D1" s="161" t="s">
        <v>208</v>
      </c>
      <c r="E1" s="161" t="s">
        <v>33</v>
      </c>
      <c r="F1" s="161" t="s">
        <v>209</v>
      </c>
      <c r="G1" s="162" t="s">
        <v>34</v>
      </c>
      <c r="H1" s="162" t="s">
        <v>243</v>
      </c>
    </row>
    <row r="2" spans="1:8" ht="31.2" x14ac:dyDescent="0.3">
      <c r="A2" s="165" t="s">
        <v>79</v>
      </c>
      <c r="B2" s="193" t="s">
        <v>164</v>
      </c>
      <c r="C2" s="193">
        <v>3</v>
      </c>
      <c r="D2" s="193">
        <v>1</v>
      </c>
      <c r="E2" s="193">
        <v>180000</v>
      </c>
      <c r="F2" s="193">
        <v>5000</v>
      </c>
      <c r="G2" s="195">
        <v>10</v>
      </c>
      <c r="H2" s="195">
        <v>36000</v>
      </c>
    </row>
    <row r="3" spans="1:8" ht="31.2" x14ac:dyDescent="0.3">
      <c r="A3" s="165" t="s">
        <v>79</v>
      </c>
      <c r="B3" s="193" t="s">
        <v>155</v>
      </c>
      <c r="C3" s="193">
        <v>2</v>
      </c>
      <c r="D3" s="193">
        <v>0</v>
      </c>
      <c r="E3" s="193">
        <v>220000</v>
      </c>
      <c r="F3" s="193">
        <v>5000</v>
      </c>
      <c r="G3" s="195">
        <v>10</v>
      </c>
      <c r="H3" s="195">
        <v>44000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CCA96-E6D6-4740-AF92-E86940A3B721}">
  <sheetPr codeName="Sheet7">
    <tabColor rgb="FFFF0000"/>
  </sheetPr>
  <dimension ref="A1:B2"/>
  <sheetViews>
    <sheetView workbookViewId="0">
      <selection activeCell="A3" sqref="A3:XFD3"/>
    </sheetView>
  </sheetViews>
  <sheetFormatPr defaultRowHeight="14.4" x14ac:dyDescent="0.3"/>
  <cols>
    <col min="1" max="1" width="21" customWidth="1"/>
    <col min="2" max="2" width="21.88671875" customWidth="1"/>
  </cols>
  <sheetData>
    <row r="1" spans="1:2" ht="21.75" customHeight="1" thickBot="1" x14ac:dyDescent="0.35">
      <c r="A1" s="164" t="s">
        <v>16</v>
      </c>
      <c r="B1" s="180" t="s">
        <v>35</v>
      </c>
    </row>
    <row r="2" spans="1:2" ht="15.6" x14ac:dyDescent="0.3">
      <c r="A2" s="165" t="s">
        <v>79</v>
      </c>
      <c r="B2" s="195">
        <v>5</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F1A73-FC4B-472D-BD64-89933C2D9AAE}">
  <sheetPr codeName="Sheet8">
    <tabColor rgb="FFFF0000"/>
  </sheetPr>
  <dimension ref="A1:C3"/>
  <sheetViews>
    <sheetView workbookViewId="0">
      <selection activeCell="A4" sqref="A4:XFD8"/>
    </sheetView>
  </sheetViews>
  <sheetFormatPr defaultRowHeight="14.4" x14ac:dyDescent="0.3"/>
  <cols>
    <col min="1" max="1" width="17.44140625" customWidth="1"/>
    <col min="2" max="2" width="31.88671875" customWidth="1"/>
    <col min="3" max="3" width="22.6640625" customWidth="1"/>
  </cols>
  <sheetData>
    <row r="1" spans="1:3" ht="39.75" customHeight="1" thickBot="1" x14ac:dyDescent="0.35">
      <c r="A1" s="198" t="s">
        <v>16</v>
      </c>
      <c r="B1" s="179" t="s">
        <v>37</v>
      </c>
      <c r="C1" s="180" t="s">
        <v>210</v>
      </c>
    </row>
    <row r="2" spans="1:3" ht="15.6" x14ac:dyDescent="0.3">
      <c r="A2" s="165" t="s">
        <v>79</v>
      </c>
      <c r="B2" s="193" t="s">
        <v>255</v>
      </c>
      <c r="C2" s="195">
        <v>10000</v>
      </c>
    </row>
    <row r="3" spans="1:3" ht="15.6" x14ac:dyDescent="0.3">
      <c r="A3" s="165" t="s">
        <v>79</v>
      </c>
      <c r="B3" s="193" t="s">
        <v>256</v>
      </c>
      <c r="C3" s="195">
        <v>15000</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28E7F-093E-4B0B-9C25-0A62BDFA0617}">
  <sheetPr codeName="Sheet27">
    <tabColor rgb="FFFF0000"/>
  </sheetPr>
  <dimension ref="A1:D2"/>
  <sheetViews>
    <sheetView workbookViewId="0">
      <selection activeCell="C17" sqref="C17"/>
    </sheetView>
  </sheetViews>
  <sheetFormatPr defaultRowHeight="14.4" x14ac:dyDescent="0.3"/>
  <cols>
    <col min="1" max="1" width="23.5546875" customWidth="1"/>
    <col min="2" max="2" width="25.88671875" customWidth="1"/>
    <col min="3" max="3" width="32.33203125" customWidth="1"/>
    <col min="4" max="4" width="24.44140625" customWidth="1"/>
  </cols>
  <sheetData>
    <row r="1" spans="1:4" ht="45" customHeight="1" thickBot="1" x14ac:dyDescent="0.35">
      <c r="A1" s="164" t="s">
        <v>16</v>
      </c>
      <c r="B1" s="174" t="s">
        <v>20</v>
      </c>
      <c r="C1" s="174" t="s">
        <v>21</v>
      </c>
      <c r="D1" s="175" t="s">
        <v>211</v>
      </c>
    </row>
    <row r="2" spans="1:4" ht="15.6" x14ac:dyDescent="0.3">
      <c r="A2" s="199"/>
      <c r="B2" s="214"/>
      <c r="C2" s="214"/>
      <c r="D2" s="215"/>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7636D-66F0-473F-8401-9D95AA697C54}">
  <sheetPr codeName="Sheet9">
    <tabColor rgb="FFFF0000"/>
  </sheetPr>
  <dimension ref="A1:E3"/>
  <sheetViews>
    <sheetView workbookViewId="0">
      <selection activeCell="A4" sqref="A4:XFD5"/>
    </sheetView>
  </sheetViews>
  <sheetFormatPr defaultRowHeight="14.4" x14ac:dyDescent="0.3"/>
  <cols>
    <col min="1" max="1" width="17.33203125" customWidth="1"/>
    <col min="2" max="2" width="25.88671875" customWidth="1"/>
    <col min="3" max="3" width="28.33203125" customWidth="1"/>
    <col min="4" max="4" width="23.88671875" customWidth="1"/>
    <col min="5" max="5" width="33.5546875" customWidth="1"/>
    <col min="6" max="6" width="28.33203125" customWidth="1"/>
    <col min="7" max="7" width="15.6640625" customWidth="1"/>
    <col min="8" max="8" width="26.44140625" customWidth="1"/>
  </cols>
  <sheetData>
    <row r="1" spans="1:5" ht="47.4" thickBot="1" x14ac:dyDescent="0.35">
      <c r="A1" s="189" t="s">
        <v>16</v>
      </c>
      <c r="B1" s="179" t="s">
        <v>38</v>
      </c>
      <c r="C1" s="179" t="s">
        <v>212</v>
      </c>
      <c r="D1" s="179" t="s">
        <v>40</v>
      </c>
      <c r="E1" s="188" t="s">
        <v>213</v>
      </c>
    </row>
    <row r="2" spans="1:5" ht="15.6" x14ac:dyDescent="0.3">
      <c r="A2" s="200" t="s">
        <v>79</v>
      </c>
      <c r="B2" s="193" t="s">
        <v>85</v>
      </c>
      <c r="C2" s="193"/>
      <c r="D2" s="193"/>
      <c r="E2" s="196">
        <v>75000</v>
      </c>
    </row>
    <row r="3" spans="1:5" ht="15.6" x14ac:dyDescent="0.3">
      <c r="A3" s="200" t="s">
        <v>79</v>
      </c>
      <c r="B3" s="193" t="s">
        <v>43</v>
      </c>
      <c r="C3" s="193"/>
      <c r="D3" s="193"/>
      <c r="E3" s="196">
        <v>18000</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BFF62-C53B-4ACB-BAB9-659AE1570A2D}">
  <sheetPr codeName="Sheet10">
    <tabColor rgb="FFFF0000"/>
  </sheetPr>
  <dimension ref="A1:C2"/>
  <sheetViews>
    <sheetView workbookViewId="0">
      <selection activeCell="A3" sqref="A3:XFD3"/>
    </sheetView>
  </sheetViews>
  <sheetFormatPr defaultRowHeight="14.4" x14ac:dyDescent="0.3"/>
  <cols>
    <col min="1" max="1" width="21.33203125" customWidth="1"/>
    <col min="2" max="2" width="36.5546875" customWidth="1"/>
    <col min="3" max="3" width="16.6640625" customWidth="1"/>
  </cols>
  <sheetData>
    <row r="1" spans="1:3" ht="44.25" customHeight="1" thickBot="1" x14ac:dyDescent="0.35">
      <c r="A1" s="201" t="s">
        <v>16</v>
      </c>
      <c r="B1" s="179" t="s">
        <v>44</v>
      </c>
      <c r="C1" s="180" t="s">
        <v>41</v>
      </c>
    </row>
    <row r="2" spans="1:3" ht="15.6" x14ac:dyDescent="0.3">
      <c r="A2" s="199" t="s">
        <v>79</v>
      </c>
      <c r="B2" s="193" t="s">
        <v>158</v>
      </c>
      <c r="C2" s="195">
        <v>30000</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F6AB-55AC-457F-B462-12486721A402}">
  <sheetPr codeName="Sheet11">
    <tabColor rgb="FFFF0000"/>
  </sheetPr>
  <dimension ref="A1:E2"/>
  <sheetViews>
    <sheetView workbookViewId="0">
      <selection activeCell="A3" sqref="A3:XFD3"/>
    </sheetView>
  </sheetViews>
  <sheetFormatPr defaultRowHeight="14.4" x14ac:dyDescent="0.3"/>
  <cols>
    <col min="1" max="1" width="15.6640625" customWidth="1"/>
    <col min="2" max="2" width="22.88671875" customWidth="1"/>
    <col min="3" max="3" width="20.44140625" customWidth="1"/>
    <col min="4" max="4" width="26.88671875" customWidth="1"/>
    <col min="5" max="5" width="29" customWidth="1"/>
    <col min="6" max="6" width="15.6640625" customWidth="1"/>
    <col min="7" max="7" width="65.88671875" customWidth="1"/>
  </cols>
  <sheetData>
    <row r="1" spans="1:5" ht="47.4" thickBot="1" x14ac:dyDescent="0.35">
      <c r="A1" s="198" t="s">
        <v>16</v>
      </c>
      <c r="B1" s="203" t="s">
        <v>46</v>
      </c>
      <c r="C1" s="203" t="s">
        <v>214</v>
      </c>
      <c r="D1" s="203" t="s">
        <v>215</v>
      </c>
      <c r="E1" s="204" t="s">
        <v>213</v>
      </c>
    </row>
    <row r="2" spans="1:5" ht="15.6" x14ac:dyDescent="0.3">
      <c r="A2" s="165" t="s">
        <v>79</v>
      </c>
      <c r="B2" s="193" t="s">
        <v>48</v>
      </c>
      <c r="C2" s="212">
        <v>835</v>
      </c>
      <c r="D2" s="205">
        <v>3.59</v>
      </c>
      <c r="E2" s="195"/>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031A-9F13-4586-BC29-38565BF563C7}">
  <sheetPr codeName="Sheet12">
    <tabColor rgb="FFFF0000"/>
  </sheetPr>
  <dimension ref="A1:E3"/>
  <sheetViews>
    <sheetView workbookViewId="0">
      <selection activeCell="A4" sqref="A4:XFD5"/>
    </sheetView>
  </sheetViews>
  <sheetFormatPr defaultRowHeight="14.4" x14ac:dyDescent="0.3"/>
  <cols>
    <col min="1" max="1" width="19.109375" customWidth="1"/>
    <col min="2" max="2" width="43.44140625" customWidth="1"/>
    <col min="3" max="3" width="22" customWidth="1"/>
    <col min="4" max="4" width="18.109375" customWidth="1"/>
    <col min="5" max="5" width="34" customWidth="1"/>
    <col min="6" max="6" width="22" customWidth="1"/>
    <col min="7" max="7" width="15.6640625" customWidth="1"/>
    <col min="8" max="8" width="23" customWidth="1"/>
  </cols>
  <sheetData>
    <row r="1" spans="1:5" ht="47.4" thickBot="1" x14ac:dyDescent="0.35">
      <c r="A1" s="198" t="s">
        <v>16</v>
      </c>
      <c r="B1" s="179" t="s">
        <v>49</v>
      </c>
      <c r="C1" s="179" t="s">
        <v>50</v>
      </c>
      <c r="D1" s="179" t="s">
        <v>341</v>
      </c>
      <c r="E1" s="188" t="s">
        <v>213</v>
      </c>
    </row>
    <row r="2" spans="1:5" ht="15.6" x14ac:dyDescent="0.3">
      <c r="A2" s="200" t="s">
        <v>79</v>
      </c>
      <c r="B2" s="193" t="s">
        <v>254</v>
      </c>
      <c r="C2" s="212">
        <v>2500</v>
      </c>
      <c r="D2" s="193">
        <v>100</v>
      </c>
      <c r="E2" s="193"/>
    </row>
    <row r="3" spans="1:5" ht="15.6" x14ac:dyDescent="0.3">
      <c r="A3" s="200" t="s">
        <v>79</v>
      </c>
      <c r="B3" s="193" t="s">
        <v>167</v>
      </c>
      <c r="C3" s="212">
        <v>150000</v>
      </c>
      <c r="D3" s="193">
        <v>0.5</v>
      </c>
      <c r="E3" s="193"/>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3CEA-2464-479A-AE7C-F746F4ABD4F8}">
  <sheetPr codeName="Sheet3">
    <tabColor theme="9"/>
  </sheetPr>
  <dimension ref="A1:L162"/>
  <sheetViews>
    <sheetView zoomScale="130" zoomScaleNormal="130" workbookViewId="0">
      <selection activeCell="C9" sqref="C9"/>
    </sheetView>
  </sheetViews>
  <sheetFormatPr defaultRowHeight="14.4" x14ac:dyDescent="0.3"/>
  <cols>
    <col min="1" max="1" width="2.33203125" customWidth="1"/>
    <col min="2" max="2" width="28.88671875" customWidth="1"/>
    <col min="3" max="3" width="30.88671875" bestFit="1" customWidth="1"/>
    <col min="4" max="4" width="38.5546875" bestFit="1" customWidth="1"/>
    <col min="5" max="5" width="19.33203125" bestFit="1" customWidth="1"/>
    <col min="6" max="6" width="20.33203125" customWidth="1"/>
    <col min="7" max="7" width="19.109375" bestFit="1" customWidth="1"/>
    <col min="8" max="8" width="23" customWidth="1"/>
    <col min="9" max="9" width="21.88671875" bestFit="1" customWidth="1"/>
    <col min="10" max="10" width="19.33203125" customWidth="1"/>
    <col min="11" max="11" width="2.33203125" customWidth="1"/>
  </cols>
  <sheetData>
    <row r="1" spans="1:11" ht="23.4" customHeight="1" x14ac:dyDescent="0.3">
      <c r="A1" s="71"/>
      <c r="B1" s="219" t="s">
        <v>15</v>
      </c>
      <c r="C1" s="219"/>
      <c r="D1" s="219"/>
      <c r="E1" s="219"/>
      <c r="F1" s="219"/>
      <c r="G1" s="219"/>
      <c r="H1" s="219"/>
      <c r="I1" s="219"/>
      <c r="J1" s="219"/>
      <c r="K1" s="71"/>
    </row>
    <row r="2" spans="1:11" ht="23.4" customHeight="1" thickBot="1" x14ac:dyDescent="0.35">
      <c r="A2" s="73"/>
      <c r="B2" s="225"/>
      <c r="C2" s="225"/>
      <c r="D2" s="225"/>
      <c r="E2" s="225"/>
      <c r="F2" s="225"/>
      <c r="G2" s="225"/>
      <c r="H2" s="225"/>
      <c r="I2" s="225"/>
      <c r="J2" s="225"/>
      <c r="K2" s="73"/>
    </row>
    <row r="3" spans="1:11" ht="14.4" customHeight="1" x14ac:dyDescent="0.3">
      <c r="A3" s="46"/>
      <c r="B3" s="62"/>
      <c r="C3" s="63"/>
      <c r="D3" s="63"/>
      <c r="E3" s="63"/>
      <c r="F3" s="63"/>
      <c r="G3" s="63"/>
      <c r="H3" s="63"/>
      <c r="I3" s="63"/>
      <c r="J3" s="63"/>
      <c r="K3" s="46"/>
    </row>
    <row r="4" spans="1:11" ht="14.4" customHeight="1" x14ac:dyDescent="0.55000000000000004">
      <c r="A4" s="46"/>
      <c r="B4" s="156" t="s">
        <v>306</v>
      </c>
      <c r="C4" s="66"/>
      <c r="D4" s="66"/>
      <c r="E4" s="66"/>
      <c r="F4" s="66"/>
      <c r="G4" s="66"/>
      <c r="H4" s="66"/>
      <c r="I4" s="59"/>
      <c r="J4" s="59"/>
      <c r="K4" s="46"/>
    </row>
    <row r="5" spans="1:11" ht="14.4" customHeight="1" thickBot="1" x14ac:dyDescent="0.6">
      <c r="A5" s="46"/>
      <c r="B5" s="157"/>
      <c r="C5" s="61"/>
      <c r="D5" s="61"/>
      <c r="E5" s="61"/>
      <c r="F5" s="61"/>
      <c r="G5" s="61"/>
      <c r="H5" s="61"/>
      <c r="I5" s="65"/>
      <c r="J5" s="65"/>
      <c r="K5" s="46"/>
    </row>
    <row r="6" spans="1:11" ht="14.4" customHeight="1" x14ac:dyDescent="0.55000000000000004">
      <c r="A6" s="46"/>
      <c r="B6" s="67"/>
      <c r="C6" s="68"/>
      <c r="D6" s="68"/>
      <c r="E6" s="68"/>
      <c r="F6" s="68"/>
      <c r="G6" s="68"/>
      <c r="H6" s="68"/>
      <c r="I6" s="46"/>
      <c r="J6" s="46"/>
      <c r="K6" s="46"/>
    </row>
    <row r="7" spans="1:11" ht="14.4" customHeight="1" x14ac:dyDescent="0.55000000000000004">
      <c r="A7" s="46"/>
      <c r="B7" s="67"/>
      <c r="C7" s="68"/>
      <c r="D7" s="68"/>
      <c r="E7" s="68"/>
      <c r="F7" s="68"/>
      <c r="G7" s="68"/>
      <c r="H7" s="68"/>
      <c r="I7" s="46"/>
      <c r="J7" s="46"/>
      <c r="K7" s="46"/>
    </row>
    <row r="8" spans="1:11" ht="14.4" customHeight="1" x14ac:dyDescent="0.3">
      <c r="A8" s="46"/>
      <c r="B8" s="84" t="s">
        <v>16</v>
      </c>
      <c r="C8" s="46"/>
      <c r="D8" s="46"/>
      <c r="E8" s="46"/>
      <c r="F8" s="46"/>
      <c r="G8" s="46"/>
      <c r="H8" s="46"/>
      <c r="I8" s="46"/>
      <c r="J8" s="46"/>
      <c r="K8" s="46"/>
    </row>
    <row r="9" spans="1:11" ht="14.4" customHeight="1" x14ac:dyDescent="0.3">
      <c r="A9" s="46"/>
      <c r="B9" s="158"/>
      <c r="C9" s="46"/>
      <c r="D9" s="46"/>
      <c r="E9" s="46"/>
      <c r="F9" s="46"/>
      <c r="G9" s="46"/>
      <c r="H9" s="46"/>
      <c r="I9" s="46"/>
      <c r="J9" s="46"/>
      <c r="K9" s="46"/>
    </row>
    <row r="10" spans="1:11" ht="14.4" customHeight="1" x14ac:dyDescent="0.3">
      <c r="A10" s="46"/>
      <c r="B10" s="46"/>
      <c r="C10" s="46"/>
      <c r="D10" s="46"/>
      <c r="E10" s="46"/>
      <c r="F10" s="46"/>
      <c r="G10" s="46"/>
      <c r="H10" s="46"/>
      <c r="I10" s="46"/>
      <c r="J10" s="46"/>
      <c r="K10" s="46"/>
    </row>
    <row r="11" spans="1:11" ht="14.4" customHeight="1" x14ac:dyDescent="0.3">
      <c r="A11" s="46"/>
      <c r="B11" s="228" t="s">
        <v>299</v>
      </c>
      <c r="C11" s="228"/>
      <c r="D11" s="228"/>
      <c r="E11" s="228"/>
      <c r="F11" s="228"/>
      <c r="G11" s="228"/>
      <c r="H11" s="228"/>
      <c r="I11" s="228"/>
      <c r="J11" s="228"/>
      <c r="K11" s="46"/>
    </row>
    <row r="12" spans="1:11" ht="14.4" customHeight="1" thickBot="1" x14ac:dyDescent="0.35">
      <c r="A12" s="46"/>
      <c r="B12" s="229"/>
      <c r="C12" s="229"/>
      <c r="D12" s="229"/>
      <c r="E12" s="229"/>
      <c r="F12" s="229"/>
      <c r="G12" s="229"/>
      <c r="H12" s="229"/>
      <c r="I12" s="229"/>
      <c r="J12" s="229"/>
      <c r="K12" s="46"/>
    </row>
    <row r="13" spans="1:11" ht="14.4" customHeight="1" x14ac:dyDescent="0.3">
      <c r="A13" s="46"/>
      <c r="B13" s="151"/>
      <c r="C13" s="151"/>
      <c r="D13" s="151"/>
      <c r="E13" s="151"/>
      <c r="F13" s="151"/>
      <c r="G13" s="151"/>
      <c r="H13" s="151"/>
      <c r="I13" s="151"/>
      <c r="J13" s="151"/>
      <c r="K13" s="46"/>
    </row>
    <row r="14" spans="1:11" ht="14.4" customHeight="1" x14ac:dyDescent="0.3">
      <c r="A14" s="46"/>
      <c r="B14" s="151"/>
      <c r="C14" s="153" t="s">
        <v>298</v>
      </c>
      <c r="D14" s="151"/>
      <c r="E14" s="151"/>
      <c r="F14" s="151"/>
      <c r="G14" s="151"/>
      <c r="H14" s="151"/>
      <c r="I14" s="151"/>
      <c r="J14" s="151"/>
      <c r="K14" s="46"/>
    </row>
    <row r="15" spans="1:11" ht="14.4" customHeight="1" x14ac:dyDescent="0.3">
      <c r="A15" s="46"/>
      <c r="B15" s="75" t="s">
        <v>17</v>
      </c>
      <c r="C15" s="76" t="s">
        <v>290</v>
      </c>
      <c r="D15" s="77" t="s">
        <v>291</v>
      </c>
      <c r="E15" s="151"/>
      <c r="F15" s="151"/>
      <c r="G15" s="151"/>
      <c r="H15" s="151"/>
      <c r="I15" s="151"/>
      <c r="J15" s="151"/>
      <c r="K15" s="46"/>
    </row>
    <row r="16" spans="1:11" ht="14.4" customHeight="1" x14ac:dyDescent="0.3">
      <c r="A16" s="46"/>
      <c r="B16" s="101"/>
      <c r="C16" s="152"/>
      <c r="D16" s="152"/>
      <c r="E16" s="151"/>
      <c r="F16" s="151"/>
      <c r="G16" s="151"/>
      <c r="H16" s="151"/>
      <c r="I16" s="151"/>
      <c r="J16" s="151"/>
      <c r="K16" s="46"/>
    </row>
    <row r="17" spans="1:12" ht="14.4" customHeight="1" x14ac:dyDescent="0.3">
      <c r="A17" s="46"/>
      <c r="B17" s="151"/>
      <c r="C17" s="151"/>
      <c r="D17" s="151"/>
      <c r="E17" s="151"/>
      <c r="F17" s="151"/>
      <c r="G17" s="151"/>
      <c r="H17" s="151"/>
      <c r="I17" s="151"/>
      <c r="J17" s="151"/>
      <c r="K17" s="46"/>
    </row>
    <row r="18" spans="1:12" ht="14.4" customHeight="1" x14ac:dyDescent="0.3">
      <c r="A18" s="46"/>
      <c r="B18" s="67"/>
      <c r="C18" s="46"/>
      <c r="D18" s="70"/>
      <c r="E18" s="46"/>
      <c r="F18" s="46"/>
      <c r="G18" s="46"/>
      <c r="H18" s="46"/>
      <c r="I18" s="46"/>
      <c r="J18" s="46"/>
      <c r="K18" s="46"/>
    </row>
    <row r="19" spans="1:12" ht="14.4" customHeight="1" x14ac:dyDescent="0.3">
      <c r="A19" s="46"/>
      <c r="B19" s="46"/>
      <c r="C19" s="46"/>
      <c r="D19" s="46"/>
      <c r="E19" s="46"/>
      <c r="F19" s="46"/>
      <c r="G19" s="46"/>
      <c r="H19" s="46"/>
      <c r="I19" s="46"/>
      <c r="J19" s="46"/>
      <c r="K19" s="46"/>
    </row>
    <row r="20" spans="1:12" x14ac:dyDescent="0.3">
      <c r="A20" s="46"/>
      <c r="B20" s="76" t="s">
        <v>18</v>
      </c>
      <c r="C20" s="77" t="s">
        <v>289</v>
      </c>
      <c r="D20" s="46"/>
      <c r="E20" s="46"/>
      <c r="F20" s="46"/>
      <c r="G20" s="46"/>
      <c r="H20" s="46"/>
      <c r="I20" s="154"/>
      <c r="J20" s="46"/>
      <c r="K20" s="46"/>
    </row>
    <row r="21" spans="1:12" ht="14.4" customHeight="1" x14ac:dyDescent="0.3">
      <c r="A21" s="46"/>
      <c r="B21" s="101"/>
      <c r="C21" s="101"/>
      <c r="D21" s="64"/>
      <c r="E21" s="46"/>
      <c r="F21" s="46"/>
      <c r="G21" s="46"/>
      <c r="H21" s="46"/>
      <c r="I21" s="79"/>
      <c r="J21" s="46"/>
      <c r="K21" s="46"/>
    </row>
    <row r="22" spans="1:12" ht="14.4" customHeight="1" x14ac:dyDescent="0.3">
      <c r="A22" s="46"/>
      <c r="B22" s="79"/>
      <c r="C22" s="79"/>
      <c r="D22" s="79"/>
      <c r="E22" s="64"/>
      <c r="F22" s="79"/>
      <c r="G22" s="79"/>
      <c r="H22" s="79"/>
      <c r="I22" s="79"/>
      <c r="J22" s="79"/>
      <c r="K22" s="46"/>
    </row>
    <row r="23" spans="1:12" ht="14.4" customHeight="1" x14ac:dyDescent="0.3">
      <c r="A23" s="46"/>
      <c r="B23" s="79"/>
      <c r="C23" s="60" t="s">
        <v>19</v>
      </c>
      <c r="D23" s="79"/>
      <c r="E23" s="64"/>
      <c r="F23" s="79"/>
      <c r="G23" s="79"/>
      <c r="H23" s="79"/>
      <c r="I23" s="79"/>
      <c r="J23" s="79"/>
      <c r="K23" s="46"/>
    </row>
    <row r="24" spans="1:12" ht="14.4" customHeight="1" x14ac:dyDescent="0.3">
      <c r="A24" s="46"/>
      <c r="B24" s="79"/>
      <c r="C24" s="79"/>
      <c r="D24" s="79"/>
      <c r="E24" s="64"/>
      <c r="F24" s="79"/>
      <c r="G24" s="79"/>
      <c r="H24" s="79"/>
      <c r="I24" s="79"/>
      <c r="J24" s="79"/>
      <c r="K24" s="46"/>
    </row>
    <row r="25" spans="1:12" ht="14.4" customHeight="1" x14ac:dyDescent="0.3">
      <c r="A25" s="46"/>
      <c r="B25" s="79"/>
      <c r="C25" s="79"/>
      <c r="D25" s="79"/>
      <c r="E25" s="64"/>
      <c r="F25" s="79"/>
      <c r="G25" s="79"/>
      <c r="H25" s="79"/>
      <c r="I25" s="79"/>
      <c r="J25" s="79"/>
      <c r="K25" s="46"/>
    </row>
    <row r="26" spans="1:12" ht="28.8" x14ac:dyDescent="0.3">
      <c r="A26" s="46"/>
      <c r="B26" s="75" t="s">
        <v>20</v>
      </c>
      <c r="C26" s="76" t="s">
        <v>21</v>
      </c>
      <c r="D26" s="76" t="s">
        <v>267</v>
      </c>
      <c r="E26" s="78" t="s">
        <v>246</v>
      </c>
      <c r="F26" s="146" t="s">
        <v>259</v>
      </c>
      <c r="G26" s="79"/>
      <c r="H26" s="79"/>
      <c r="I26" s="79"/>
      <c r="J26" s="79"/>
      <c r="K26" s="79"/>
      <c r="L26" s="125"/>
    </row>
    <row r="27" spans="1:12" ht="14.4" customHeight="1" x14ac:dyDescent="0.3">
      <c r="A27" s="46"/>
      <c r="B27" s="105"/>
      <c r="C27" s="101"/>
      <c r="D27" s="148"/>
      <c r="E27" s="126"/>
      <c r="F27" s="127"/>
      <c r="G27" s="79"/>
      <c r="H27" s="79"/>
      <c r="I27" s="79"/>
      <c r="J27" s="79"/>
      <c r="K27" s="79"/>
      <c r="L27" s="125"/>
    </row>
    <row r="28" spans="1:12" ht="14.4" customHeight="1" x14ac:dyDescent="0.3">
      <c r="A28" s="46"/>
      <c r="B28" s="79"/>
      <c r="C28" s="79"/>
      <c r="D28" s="79"/>
      <c r="E28" s="79"/>
      <c r="F28" s="79"/>
      <c r="G28" s="79"/>
      <c r="H28" s="79"/>
      <c r="I28" s="79"/>
      <c r="J28" s="79"/>
      <c r="K28" s="46"/>
    </row>
    <row r="29" spans="1:12" ht="14.4" customHeight="1" x14ac:dyDescent="0.3">
      <c r="A29" s="46"/>
      <c r="B29" s="79"/>
      <c r="C29" s="79"/>
      <c r="D29" s="79"/>
      <c r="E29" s="79"/>
      <c r="F29" s="79"/>
      <c r="G29" s="79"/>
      <c r="H29" s="79"/>
      <c r="I29" s="79"/>
      <c r="J29" s="79"/>
      <c r="K29" s="46"/>
    </row>
    <row r="30" spans="1:12" ht="14.4" customHeight="1" x14ac:dyDescent="0.3">
      <c r="A30" s="46"/>
      <c r="B30" s="228" t="s">
        <v>301</v>
      </c>
      <c r="C30" s="228"/>
      <c r="D30" s="228"/>
      <c r="E30" s="228"/>
      <c r="F30" s="228"/>
      <c r="G30" s="228"/>
      <c r="H30" s="228"/>
      <c r="I30" s="228"/>
      <c r="J30" s="228"/>
      <c r="K30" s="46"/>
    </row>
    <row r="31" spans="1:12" ht="28.5" customHeight="1" thickBot="1" x14ac:dyDescent="0.35">
      <c r="A31" s="46"/>
      <c r="B31" s="229"/>
      <c r="C31" s="229"/>
      <c r="D31" s="229"/>
      <c r="E31" s="229"/>
      <c r="F31" s="229"/>
      <c r="G31" s="229"/>
      <c r="H31" s="229"/>
      <c r="I31" s="229"/>
      <c r="J31" s="229"/>
      <c r="K31" s="46"/>
    </row>
    <row r="32" spans="1:12" ht="14.4" customHeight="1" x14ac:dyDescent="0.3">
      <c r="A32" s="46"/>
      <c r="B32" s="46"/>
      <c r="C32" s="46"/>
      <c r="D32" s="46"/>
      <c r="E32" s="46"/>
      <c r="F32" s="46"/>
      <c r="G32" s="46"/>
      <c r="H32" s="46"/>
      <c r="I32" s="46"/>
      <c r="J32" s="46"/>
      <c r="K32" s="46"/>
    </row>
    <row r="33" spans="1:11" ht="14.4" customHeight="1" thickBot="1" x14ac:dyDescent="0.35">
      <c r="A33" s="46"/>
      <c r="B33" s="46"/>
      <c r="C33" s="46"/>
      <c r="D33" s="46"/>
      <c r="E33" s="46"/>
      <c r="F33" s="46"/>
      <c r="G33" s="46"/>
      <c r="H33" s="46"/>
      <c r="I33" s="46"/>
      <c r="J33" s="46"/>
      <c r="K33" s="46"/>
    </row>
    <row r="34" spans="1:11" ht="43.8" thickBot="1" x14ac:dyDescent="0.35">
      <c r="A34" s="46"/>
      <c r="B34" s="80" t="s">
        <v>24</v>
      </c>
      <c r="C34" s="81" t="s">
        <v>25</v>
      </c>
      <c r="D34" s="81" t="s">
        <v>26</v>
      </c>
      <c r="E34" s="81" t="s">
        <v>27</v>
      </c>
      <c r="F34" s="81" t="s">
        <v>28</v>
      </c>
      <c r="G34" s="82" t="s">
        <v>29</v>
      </c>
      <c r="H34" s="46"/>
      <c r="I34" s="46"/>
      <c r="J34" s="147" t="s">
        <v>295</v>
      </c>
      <c r="K34" s="46"/>
    </row>
    <row r="35" spans="1:11" ht="14.4" customHeight="1" x14ac:dyDescent="0.3">
      <c r="A35" s="46"/>
      <c r="B35" s="101"/>
      <c r="C35" s="103"/>
      <c r="D35" s="152"/>
      <c r="E35" s="103"/>
      <c r="F35" s="103"/>
      <c r="G35" s="103"/>
      <c r="H35" s="46"/>
      <c r="I35" s="46"/>
      <c r="J35" s="46"/>
      <c r="K35" s="46"/>
    </row>
    <row r="36" spans="1:11" ht="14.4" customHeight="1" x14ac:dyDescent="0.3">
      <c r="A36" s="46"/>
      <c r="B36" s="79"/>
      <c r="C36" s="124"/>
      <c r="D36" s="79"/>
      <c r="E36" s="79"/>
      <c r="F36" s="79"/>
      <c r="G36" s="79"/>
      <c r="H36" s="79"/>
      <c r="I36" s="46"/>
      <c r="J36" s="46"/>
      <c r="K36" s="46"/>
    </row>
    <row r="37" spans="1:11" ht="14.4" customHeight="1" x14ac:dyDescent="0.3">
      <c r="A37" s="46"/>
      <c r="B37" s="228" t="s">
        <v>285</v>
      </c>
      <c r="C37" s="228"/>
      <c r="D37" s="228"/>
      <c r="E37" s="228"/>
      <c r="F37" s="228"/>
      <c r="G37" s="228"/>
      <c r="H37" s="228"/>
      <c r="I37" s="228"/>
      <c r="J37" s="228"/>
      <c r="K37" s="46"/>
    </row>
    <row r="38" spans="1:11" ht="14.4" customHeight="1" thickBot="1" x14ac:dyDescent="0.35">
      <c r="A38" s="46"/>
      <c r="B38" s="229"/>
      <c r="C38" s="229"/>
      <c r="D38" s="229"/>
      <c r="E38" s="229"/>
      <c r="F38" s="229"/>
      <c r="G38" s="229"/>
      <c r="H38" s="229"/>
      <c r="I38" s="229"/>
      <c r="J38" s="229"/>
      <c r="K38" s="46"/>
    </row>
    <row r="39" spans="1:11" ht="14.4" customHeight="1" x14ac:dyDescent="0.3">
      <c r="A39" s="46"/>
      <c r="B39" s="46"/>
      <c r="C39" s="46"/>
      <c r="D39" s="46"/>
      <c r="E39" s="46"/>
      <c r="F39" s="46"/>
      <c r="G39" s="46"/>
      <c r="H39" s="46"/>
      <c r="I39" s="46"/>
      <c r="J39" s="46"/>
      <c r="K39" s="46"/>
    </row>
    <row r="40" spans="1:11" ht="14.4" customHeight="1" thickBot="1" x14ac:dyDescent="0.35">
      <c r="A40" s="46"/>
      <c r="B40" s="46"/>
      <c r="C40" s="46"/>
      <c r="D40" s="46"/>
      <c r="E40" s="46"/>
      <c r="F40" s="46"/>
      <c r="G40" s="46"/>
      <c r="H40" s="46"/>
      <c r="I40" s="46"/>
      <c r="J40" s="46"/>
      <c r="K40" s="46"/>
    </row>
    <row r="41" spans="1:11" ht="33" thickBot="1" x14ac:dyDescent="0.35">
      <c r="A41" s="46"/>
      <c r="B41" s="80" t="s">
        <v>30</v>
      </c>
      <c r="C41" s="81" t="s">
        <v>31</v>
      </c>
      <c r="D41" s="81" t="s">
        <v>32</v>
      </c>
      <c r="E41" s="81" t="s">
        <v>33</v>
      </c>
      <c r="F41" s="81" t="s">
        <v>266</v>
      </c>
      <c r="G41" s="82" t="s">
        <v>34</v>
      </c>
      <c r="H41" s="81" t="s">
        <v>265</v>
      </c>
      <c r="I41" s="46"/>
      <c r="J41" s="147" t="s">
        <v>264</v>
      </c>
      <c r="K41" s="46"/>
    </row>
    <row r="42" spans="1:11" x14ac:dyDescent="0.3">
      <c r="A42" s="46"/>
      <c r="B42" s="213"/>
      <c r="C42" s="101"/>
      <c r="D42" s="101"/>
      <c r="E42" s="148"/>
      <c r="F42" s="148"/>
      <c r="G42" s="103"/>
      <c r="H42" s="148"/>
      <c r="I42" s="46"/>
      <c r="J42" s="46"/>
      <c r="K42" s="46"/>
    </row>
    <row r="43" spans="1:11" x14ac:dyDescent="0.3">
      <c r="A43" s="102"/>
      <c r="B43" s="102"/>
      <c r="C43" s="102"/>
      <c r="D43" s="102"/>
      <c r="E43" s="102"/>
      <c r="F43" s="102"/>
      <c r="G43" s="102"/>
      <c r="H43" s="102"/>
      <c r="I43" s="102"/>
      <c r="J43" s="102"/>
      <c r="K43" s="102"/>
    </row>
    <row r="44" spans="1:11" ht="14.4" customHeight="1" x14ac:dyDescent="0.3">
      <c r="A44" s="46"/>
      <c r="B44" s="223" t="s">
        <v>284</v>
      </c>
      <c r="C44" s="223"/>
      <c r="D44" s="223"/>
      <c r="E44" s="223"/>
      <c r="F44" s="223"/>
      <c r="G44" s="223"/>
      <c r="H44" s="223"/>
      <c r="I44" s="223"/>
      <c r="J44" s="223"/>
      <c r="K44" s="46"/>
    </row>
    <row r="45" spans="1:11" ht="14.4" customHeight="1" thickBot="1" x14ac:dyDescent="0.35">
      <c r="A45" s="46"/>
      <c r="B45" s="224"/>
      <c r="C45" s="224"/>
      <c r="D45" s="224"/>
      <c r="E45" s="224"/>
      <c r="F45" s="224"/>
      <c r="G45" s="224"/>
      <c r="H45" s="224"/>
      <c r="I45" s="224"/>
      <c r="J45" s="224"/>
      <c r="K45" s="46"/>
    </row>
    <row r="46" spans="1:11" ht="14.4" customHeight="1" x14ac:dyDescent="0.3">
      <c r="A46" s="46"/>
      <c r="B46" s="46"/>
      <c r="C46" s="46"/>
      <c r="D46" s="46"/>
      <c r="E46" s="46"/>
      <c r="F46" s="46"/>
      <c r="G46" s="46"/>
      <c r="H46" s="46"/>
      <c r="I46" s="46"/>
      <c r="J46" s="46"/>
      <c r="K46" s="46"/>
    </row>
    <row r="47" spans="1:11" ht="14.4" customHeight="1" x14ac:dyDescent="0.3">
      <c r="A47" s="46"/>
      <c r="B47" s="46"/>
      <c r="C47" s="46"/>
      <c r="D47" s="46"/>
      <c r="E47" s="46"/>
      <c r="F47" s="46"/>
      <c r="G47" s="46"/>
      <c r="H47" s="46"/>
      <c r="I47" s="46"/>
      <c r="J47" s="46"/>
      <c r="K47" s="46"/>
    </row>
    <row r="48" spans="1:11" ht="57" customHeight="1" x14ac:dyDescent="0.3">
      <c r="A48" s="46"/>
      <c r="B48" s="83" t="s">
        <v>268</v>
      </c>
      <c r="C48" s="48"/>
      <c r="D48" s="48"/>
      <c r="E48" s="48"/>
      <c r="F48" s="48"/>
      <c r="G48" s="48"/>
      <c r="H48" s="48"/>
      <c r="I48" s="46"/>
      <c r="J48" s="46"/>
      <c r="K48" s="46"/>
    </row>
    <row r="49" spans="1:11" ht="14.4" customHeight="1" x14ac:dyDescent="0.3">
      <c r="A49" s="46"/>
      <c r="B49" s="152"/>
      <c r="C49" s="69"/>
      <c r="D49" s="69"/>
      <c r="E49" s="69"/>
      <c r="F49" s="69"/>
      <c r="G49" s="69"/>
      <c r="H49" s="69"/>
      <c r="I49" s="46"/>
      <c r="J49" s="46"/>
      <c r="K49" s="46"/>
    </row>
    <row r="50" spans="1:11" ht="14.4" customHeight="1" x14ac:dyDescent="0.3">
      <c r="A50" s="46"/>
      <c r="B50" s="46"/>
      <c r="C50" s="46"/>
      <c r="D50" s="46"/>
      <c r="E50" s="46"/>
      <c r="F50" s="46"/>
      <c r="G50" s="46"/>
      <c r="H50" s="46"/>
      <c r="I50" s="46"/>
      <c r="J50" s="46"/>
      <c r="K50" s="46"/>
    </row>
    <row r="51" spans="1:11" ht="14.4" customHeight="1" x14ac:dyDescent="0.3">
      <c r="A51" s="46"/>
      <c r="B51" s="223" t="s">
        <v>36</v>
      </c>
      <c r="C51" s="223"/>
      <c r="D51" s="59"/>
      <c r="E51" s="59"/>
      <c r="F51" s="59"/>
      <c r="G51" s="59"/>
      <c r="H51" s="59"/>
      <c r="I51" s="59"/>
      <c r="J51" s="59"/>
      <c r="K51" s="46"/>
    </row>
    <row r="52" spans="1:11" ht="14.4" customHeight="1" thickBot="1" x14ac:dyDescent="0.35">
      <c r="A52" s="46"/>
      <c r="B52" s="224"/>
      <c r="C52" s="224"/>
      <c r="D52" s="65"/>
      <c r="E52" s="65"/>
      <c r="F52" s="65"/>
      <c r="G52" s="65"/>
      <c r="H52" s="65"/>
      <c r="I52" s="65"/>
      <c r="J52" s="65"/>
      <c r="K52" s="46"/>
    </row>
    <row r="53" spans="1:11" ht="14.4" customHeight="1" x14ac:dyDescent="0.3">
      <c r="A53" s="46"/>
      <c r="B53" s="67"/>
      <c r="C53" s="67"/>
      <c r="D53" s="46"/>
      <c r="E53" s="46"/>
      <c r="F53" s="46"/>
      <c r="G53" s="46"/>
      <c r="H53" s="46"/>
      <c r="I53" s="46"/>
      <c r="J53" s="46"/>
      <c r="K53" s="46"/>
    </row>
    <row r="54" spans="1:11" ht="14.4" customHeight="1" x14ac:dyDescent="0.3">
      <c r="A54" s="46"/>
      <c r="B54" s="67"/>
      <c r="C54" s="67"/>
      <c r="D54" s="46"/>
      <c r="E54" s="46"/>
      <c r="F54" s="46"/>
      <c r="G54" s="46"/>
      <c r="H54" s="46"/>
      <c r="I54" s="46"/>
      <c r="J54" s="46"/>
      <c r="K54" s="46"/>
    </row>
    <row r="55" spans="1:11" x14ac:dyDescent="0.3">
      <c r="A55" s="46"/>
      <c r="B55" s="75" t="s">
        <v>37</v>
      </c>
      <c r="C55" s="77" t="s">
        <v>271</v>
      </c>
      <c r="D55" s="54"/>
      <c r="E55" s="54"/>
      <c r="F55" s="54"/>
      <c r="G55" s="54"/>
      <c r="H55" s="54"/>
      <c r="I55" s="46"/>
      <c r="J55" s="46"/>
      <c r="K55" s="46"/>
    </row>
    <row r="56" spans="1:11" ht="14.4" customHeight="1" x14ac:dyDescent="0.3">
      <c r="A56" s="46"/>
      <c r="B56" s="104"/>
      <c r="C56" s="148"/>
      <c r="D56" s="79"/>
      <c r="E56" s="79"/>
      <c r="F56" s="79"/>
      <c r="G56" s="79"/>
      <c r="H56" s="79"/>
      <c r="I56" s="46"/>
      <c r="J56" s="46"/>
      <c r="K56" s="46"/>
    </row>
    <row r="57" spans="1:11" ht="14.4" customHeight="1" x14ac:dyDescent="0.3">
      <c r="A57" s="46"/>
      <c r="B57" s="46"/>
      <c r="C57" s="46"/>
      <c r="D57" s="46"/>
      <c r="E57" s="46"/>
      <c r="F57" s="46"/>
      <c r="G57" s="46"/>
      <c r="H57" s="46"/>
      <c r="I57" s="46"/>
      <c r="J57" s="46"/>
      <c r="K57" s="46"/>
    </row>
    <row r="58" spans="1:11" ht="14.4" customHeight="1" x14ac:dyDescent="0.3">
      <c r="A58" s="46"/>
      <c r="B58" s="223" t="s">
        <v>253</v>
      </c>
      <c r="C58" s="223"/>
      <c r="D58" s="59"/>
      <c r="E58" s="59"/>
      <c r="F58" s="59"/>
      <c r="G58" s="59"/>
      <c r="H58" s="59"/>
      <c r="I58" s="59"/>
      <c r="J58" s="59"/>
      <c r="K58" s="46"/>
    </row>
    <row r="59" spans="1:11" ht="14.4" customHeight="1" thickBot="1" x14ac:dyDescent="0.35">
      <c r="A59" s="46"/>
      <c r="B59" s="224"/>
      <c r="C59" s="224"/>
      <c r="D59" s="65"/>
      <c r="E59" s="65"/>
      <c r="F59" s="65"/>
      <c r="G59" s="65"/>
      <c r="H59" s="65"/>
      <c r="I59" s="65"/>
      <c r="J59" s="65"/>
      <c r="K59" s="46"/>
    </row>
    <row r="60" spans="1:11" ht="14.4" customHeight="1" x14ac:dyDescent="0.3">
      <c r="A60" s="46"/>
      <c r="B60" s="67"/>
      <c r="C60" s="67"/>
      <c r="D60" s="46"/>
      <c r="E60" s="46"/>
      <c r="F60" s="46"/>
      <c r="G60" s="46"/>
      <c r="H60" s="46"/>
      <c r="I60" s="46"/>
      <c r="J60" s="46"/>
      <c r="K60" s="46"/>
    </row>
    <row r="61" spans="1:11" ht="14.4" customHeight="1" x14ac:dyDescent="0.3">
      <c r="A61" s="46"/>
      <c r="B61" s="67"/>
      <c r="C61" s="67"/>
      <c r="D61" s="46"/>
      <c r="E61" s="46"/>
      <c r="F61" s="46"/>
      <c r="G61" s="46"/>
      <c r="H61" s="46"/>
      <c r="I61" s="46"/>
      <c r="J61" s="46"/>
      <c r="K61" s="46"/>
    </row>
    <row r="62" spans="1:11" x14ac:dyDescent="0.3">
      <c r="A62" s="46"/>
      <c r="B62" s="75" t="s">
        <v>20</v>
      </c>
      <c r="C62" s="76" t="s">
        <v>21</v>
      </c>
      <c r="D62" s="78" t="s">
        <v>272</v>
      </c>
      <c r="E62" s="46"/>
      <c r="F62" s="46"/>
      <c r="G62" s="46"/>
      <c r="H62" s="46"/>
      <c r="I62" s="46"/>
      <c r="J62" s="46"/>
      <c r="K62" s="46"/>
    </row>
    <row r="63" spans="1:11" ht="14.4" customHeight="1" x14ac:dyDescent="0.3">
      <c r="A63" s="46"/>
      <c r="B63" s="105"/>
      <c r="C63" s="101"/>
      <c r="D63" s="149"/>
      <c r="E63" s="46"/>
      <c r="F63" s="46"/>
      <c r="G63" s="46"/>
      <c r="H63" s="46"/>
      <c r="I63" s="46"/>
      <c r="J63" s="46"/>
      <c r="K63" s="46"/>
    </row>
    <row r="64" spans="1:11" ht="14.4" customHeight="1" x14ac:dyDescent="0.3">
      <c r="A64" s="46"/>
      <c r="B64" s="79"/>
      <c r="C64" s="79"/>
      <c r="D64" s="79"/>
      <c r="E64" s="46"/>
      <c r="F64" s="79"/>
      <c r="G64" s="79"/>
      <c r="H64" s="79"/>
      <c r="I64" s="46"/>
      <c r="J64" s="79"/>
      <c r="K64" s="46"/>
    </row>
    <row r="65" spans="1:11" ht="14.4" customHeight="1" x14ac:dyDescent="0.3">
      <c r="A65" s="46"/>
      <c r="B65" s="79"/>
      <c r="C65" s="60" t="s">
        <v>19</v>
      </c>
      <c r="D65" s="79"/>
      <c r="E65" s="46"/>
      <c r="F65" s="79"/>
      <c r="G65" s="79"/>
      <c r="H65" s="79"/>
      <c r="I65" s="46"/>
      <c r="J65" s="79"/>
      <c r="K65" s="46"/>
    </row>
    <row r="66" spans="1:11" ht="14.4" customHeight="1" thickBot="1" x14ac:dyDescent="0.35">
      <c r="A66" s="46"/>
      <c r="B66" s="79"/>
      <c r="C66" s="79"/>
      <c r="D66" s="79"/>
      <c r="E66" s="46"/>
      <c r="F66" s="79"/>
      <c r="G66" s="79"/>
      <c r="H66" s="79"/>
      <c r="I66" s="46"/>
      <c r="J66" s="79"/>
      <c r="K66" s="46"/>
    </row>
    <row r="67" spans="1:11" ht="14.4" customHeight="1" x14ac:dyDescent="0.3">
      <c r="A67" s="46"/>
      <c r="B67" s="230" t="s">
        <v>288</v>
      </c>
      <c r="C67" s="231"/>
      <c r="D67" s="231"/>
      <c r="E67" s="231"/>
      <c r="F67" s="231"/>
      <c r="G67" s="231"/>
      <c r="H67" s="231"/>
      <c r="I67" s="231"/>
      <c r="J67" s="232"/>
      <c r="K67" s="46"/>
    </row>
    <row r="68" spans="1:11" ht="14.4" customHeight="1" thickBot="1" x14ac:dyDescent="0.35">
      <c r="A68" s="46"/>
      <c r="B68" s="227"/>
      <c r="C68" s="224"/>
      <c r="D68" s="224"/>
      <c r="E68" s="224"/>
      <c r="F68" s="224"/>
      <c r="G68" s="224"/>
      <c r="H68" s="224"/>
      <c r="I68" s="224"/>
      <c r="J68" s="233"/>
      <c r="K68" s="46"/>
    </row>
    <row r="69" spans="1:11" ht="14.4" customHeight="1" x14ac:dyDescent="0.3">
      <c r="A69" s="46"/>
      <c r="B69" s="114"/>
      <c r="C69" s="79"/>
      <c r="D69" s="79"/>
      <c r="E69" s="46"/>
      <c r="F69" s="79"/>
      <c r="G69" s="79"/>
      <c r="H69" s="79"/>
      <c r="I69" s="46"/>
      <c r="J69" s="115"/>
      <c r="K69" s="46"/>
    </row>
    <row r="70" spans="1:11" ht="14.4" customHeight="1" x14ac:dyDescent="0.3">
      <c r="A70" s="46"/>
      <c r="B70" s="114"/>
      <c r="C70" s="79"/>
      <c r="D70" s="79"/>
      <c r="E70" s="46"/>
      <c r="F70" s="79"/>
      <c r="G70" s="79"/>
      <c r="H70" s="79"/>
      <c r="I70" s="46"/>
      <c r="J70" s="115"/>
      <c r="K70" s="46"/>
    </row>
    <row r="71" spans="1:11" ht="28.8" x14ac:dyDescent="0.3">
      <c r="A71" s="46"/>
      <c r="B71" s="116" t="s">
        <v>38</v>
      </c>
      <c r="C71" s="76" t="s">
        <v>39</v>
      </c>
      <c r="D71" s="77" t="s">
        <v>273</v>
      </c>
      <c r="E71" s="60" t="s">
        <v>19</v>
      </c>
      <c r="F71" s="100" t="s">
        <v>269</v>
      </c>
      <c r="G71" s="46"/>
      <c r="H71" s="79"/>
      <c r="I71" s="46"/>
      <c r="J71" s="109"/>
      <c r="K71" s="102"/>
    </row>
    <row r="72" spans="1:11" ht="14.4" customHeight="1" x14ac:dyDescent="0.3">
      <c r="A72" s="46"/>
      <c r="B72" s="117"/>
      <c r="C72" s="103"/>
      <c r="D72" s="148"/>
      <c r="E72" s="46"/>
      <c r="F72" s="148"/>
      <c r="G72" s="46"/>
      <c r="H72" s="79"/>
      <c r="I72" s="46"/>
      <c r="J72" s="109"/>
      <c r="K72" s="102"/>
    </row>
    <row r="73" spans="1:11" ht="14.4" customHeight="1" x14ac:dyDescent="0.3">
      <c r="A73" s="46"/>
      <c r="B73" s="114"/>
      <c r="C73" s="79"/>
      <c r="D73" s="79"/>
      <c r="E73" s="46"/>
      <c r="F73" s="79"/>
      <c r="G73" s="79"/>
      <c r="H73" s="79"/>
      <c r="I73" s="46"/>
      <c r="J73" s="115"/>
      <c r="K73" s="46"/>
    </row>
    <row r="74" spans="1:11" ht="14.4" customHeight="1" x14ac:dyDescent="0.3">
      <c r="A74" s="46"/>
      <c r="B74" s="226" t="s">
        <v>247</v>
      </c>
      <c r="C74" s="223"/>
      <c r="D74" s="59"/>
      <c r="E74" s="59"/>
      <c r="F74" s="59"/>
      <c r="G74" s="59"/>
      <c r="H74" s="59"/>
      <c r="I74" s="59"/>
      <c r="J74" s="118"/>
      <c r="K74" s="46"/>
    </row>
    <row r="75" spans="1:11" ht="14.4" customHeight="1" thickBot="1" x14ac:dyDescent="0.35">
      <c r="A75" s="46"/>
      <c r="B75" s="227"/>
      <c r="C75" s="224"/>
      <c r="D75" s="65"/>
      <c r="E75" s="65"/>
      <c r="F75" s="65"/>
      <c r="G75" s="65"/>
      <c r="H75" s="65"/>
      <c r="I75" s="65"/>
      <c r="J75" s="113"/>
      <c r="K75" s="46"/>
    </row>
    <row r="76" spans="1:11" ht="14.4" customHeight="1" x14ac:dyDescent="0.3">
      <c r="A76" s="46"/>
      <c r="B76" s="107"/>
      <c r="C76" s="46"/>
      <c r="D76" s="46"/>
      <c r="E76" s="46"/>
      <c r="F76" s="46"/>
      <c r="G76" s="46"/>
      <c r="H76" s="46"/>
      <c r="I76" s="46"/>
      <c r="J76" s="108"/>
      <c r="K76" s="46"/>
    </row>
    <row r="77" spans="1:11" ht="14.4" customHeight="1" x14ac:dyDescent="0.3">
      <c r="A77" s="46"/>
      <c r="B77" s="107"/>
      <c r="C77" s="46"/>
      <c r="D77" s="46"/>
      <c r="E77" s="46"/>
      <c r="F77" s="46"/>
      <c r="G77" s="46"/>
      <c r="H77" s="46"/>
      <c r="I77" s="46"/>
      <c r="J77" s="108"/>
      <c r="K77" s="46"/>
    </row>
    <row r="78" spans="1:11" ht="14.4" customHeight="1" x14ac:dyDescent="0.3">
      <c r="A78" s="46"/>
      <c r="B78" s="119" t="s">
        <v>44</v>
      </c>
      <c r="C78" s="82" t="s">
        <v>269</v>
      </c>
      <c r="D78" s="64"/>
      <c r="E78" s="64"/>
      <c r="F78" s="64"/>
      <c r="G78" s="64"/>
      <c r="H78" s="64"/>
      <c r="I78" s="46"/>
      <c r="J78" s="108"/>
      <c r="K78" s="46"/>
    </row>
    <row r="79" spans="1:11" ht="14.4" customHeight="1" x14ac:dyDescent="0.3">
      <c r="A79" s="46"/>
      <c r="B79" s="120"/>
      <c r="C79" s="148"/>
      <c r="D79" s="46"/>
      <c r="E79" s="46"/>
      <c r="F79" s="46"/>
      <c r="G79" s="46"/>
      <c r="H79" s="46"/>
      <c r="I79" s="46"/>
      <c r="J79" s="108"/>
      <c r="K79" s="46"/>
    </row>
    <row r="80" spans="1:11" ht="14.4" customHeight="1" x14ac:dyDescent="0.3">
      <c r="A80" s="46"/>
      <c r="B80" s="107"/>
      <c r="C80" s="46"/>
      <c r="D80" s="46"/>
      <c r="E80" s="46"/>
      <c r="F80" s="46"/>
      <c r="G80" s="46"/>
      <c r="H80" s="46"/>
      <c r="I80" s="46"/>
      <c r="J80" s="108"/>
      <c r="K80" s="46"/>
    </row>
    <row r="81" spans="1:11" ht="14.4" customHeight="1" x14ac:dyDescent="0.3">
      <c r="A81" s="46"/>
      <c r="B81" s="226" t="s">
        <v>248</v>
      </c>
      <c r="C81" s="223"/>
      <c r="D81" s="59"/>
      <c r="E81" s="59"/>
      <c r="F81" s="59"/>
      <c r="G81" s="59"/>
      <c r="H81" s="59"/>
      <c r="I81" s="59"/>
      <c r="J81" s="118"/>
      <c r="K81" s="46"/>
    </row>
    <row r="82" spans="1:11" ht="14.4" customHeight="1" thickBot="1" x14ac:dyDescent="0.35">
      <c r="A82" s="46"/>
      <c r="B82" s="227"/>
      <c r="C82" s="224"/>
      <c r="D82" s="65"/>
      <c r="E82" s="65"/>
      <c r="F82" s="65"/>
      <c r="G82" s="65"/>
      <c r="H82" s="65"/>
      <c r="I82" s="65"/>
      <c r="J82" s="113"/>
      <c r="K82" s="46"/>
    </row>
    <row r="83" spans="1:11" ht="14.4" customHeight="1" x14ac:dyDescent="0.3">
      <c r="A83" s="46"/>
      <c r="B83" s="107"/>
      <c r="C83" s="46"/>
      <c r="D83" s="46"/>
      <c r="E83" s="46"/>
      <c r="F83" s="46"/>
      <c r="G83" s="46"/>
      <c r="H83" s="46"/>
      <c r="I83" s="46"/>
      <c r="J83" s="108"/>
      <c r="K83" s="46"/>
    </row>
    <row r="84" spans="1:11" ht="14.4" customHeight="1" x14ac:dyDescent="0.3">
      <c r="A84" s="46"/>
      <c r="B84" s="107"/>
      <c r="C84" s="46"/>
      <c r="D84" s="46"/>
      <c r="E84" s="46"/>
      <c r="F84" s="46"/>
      <c r="G84" s="46"/>
      <c r="H84" s="46"/>
      <c r="I84" s="46"/>
      <c r="J84" s="108"/>
      <c r="K84" s="46"/>
    </row>
    <row r="85" spans="1:11" ht="15.6" x14ac:dyDescent="0.3">
      <c r="A85" s="46"/>
      <c r="B85" s="116" t="s">
        <v>46</v>
      </c>
      <c r="C85" s="76" t="s">
        <v>258</v>
      </c>
      <c r="D85" s="77" t="s">
        <v>270</v>
      </c>
      <c r="E85" s="60" t="s">
        <v>19</v>
      </c>
      <c r="F85" s="100" t="s">
        <v>269</v>
      </c>
      <c r="G85" s="46"/>
      <c r="H85" s="46"/>
      <c r="I85" s="46"/>
      <c r="J85" s="108"/>
      <c r="K85" s="46"/>
    </row>
    <row r="86" spans="1:11" ht="14.4" customHeight="1" x14ac:dyDescent="0.3">
      <c r="A86" s="46"/>
      <c r="B86" s="123"/>
      <c r="C86" s="155"/>
      <c r="D86" s="148"/>
      <c r="E86" s="64"/>
      <c r="F86" s="148"/>
      <c r="G86" s="46"/>
      <c r="H86" s="46"/>
      <c r="I86" s="46"/>
      <c r="J86" s="108"/>
      <c r="K86" s="46"/>
    </row>
    <row r="87" spans="1:11" ht="14.4" customHeight="1" x14ac:dyDescent="0.3">
      <c r="A87" s="46"/>
      <c r="B87" s="107"/>
      <c r="C87" s="46"/>
      <c r="D87" s="46"/>
      <c r="E87" s="46"/>
      <c r="F87" s="46"/>
      <c r="G87" s="46"/>
      <c r="H87" s="46"/>
      <c r="I87" s="46"/>
      <c r="J87" s="108"/>
      <c r="K87" s="46"/>
    </row>
    <row r="88" spans="1:11" ht="14.4" customHeight="1" x14ac:dyDescent="0.3">
      <c r="A88" s="46"/>
      <c r="B88" s="159" t="s">
        <v>307</v>
      </c>
      <c r="C88" s="156"/>
      <c r="D88" s="59"/>
      <c r="E88" s="59"/>
      <c r="F88" s="59"/>
      <c r="G88" s="59"/>
      <c r="H88" s="59"/>
      <c r="I88" s="59"/>
      <c r="J88" s="118"/>
      <c r="K88" s="46"/>
    </row>
    <row r="89" spans="1:11" ht="14.4" customHeight="1" thickBot="1" x14ac:dyDescent="0.35">
      <c r="A89" s="46"/>
      <c r="B89" s="160"/>
      <c r="C89" s="157"/>
      <c r="D89" s="65"/>
      <c r="E89" s="65"/>
      <c r="F89" s="65"/>
      <c r="G89" s="65"/>
      <c r="H89" s="65"/>
      <c r="I89" s="65"/>
      <c r="J89" s="113"/>
      <c r="K89" s="46"/>
    </row>
    <row r="90" spans="1:11" ht="14.4" customHeight="1" x14ac:dyDescent="0.3">
      <c r="A90" s="46"/>
      <c r="B90" s="121"/>
      <c r="C90" s="67"/>
      <c r="D90" s="46"/>
      <c r="E90" s="46"/>
      <c r="F90" s="46"/>
      <c r="G90" s="46"/>
      <c r="H90" s="46"/>
      <c r="I90" s="46"/>
      <c r="J90" s="108"/>
      <c r="K90" s="46"/>
    </row>
    <row r="91" spans="1:11" ht="14.4" customHeight="1" x14ac:dyDescent="0.3">
      <c r="A91" s="46"/>
      <c r="B91" s="121"/>
      <c r="C91" s="67"/>
      <c r="D91" s="46"/>
      <c r="E91" s="46"/>
      <c r="F91" s="46"/>
      <c r="G91" s="46"/>
      <c r="H91" s="46"/>
      <c r="I91" s="46"/>
      <c r="J91" s="108"/>
      <c r="K91" s="46"/>
    </row>
    <row r="92" spans="1:11" ht="15.6" x14ac:dyDescent="0.3">
      <c r="A92" s="46"/>
      <c r="B92" s="116" t="s">
        <v>49</v>
      </c>
      <c r="C92" s="76" t="s">
        <v>257</v>
      </c>
      <c r="D92" s="77" t="s">
        <v>51</v>
      </c>
      <c r="E92" s="60" t="s">
        <v>19</v>
      </c>
      <c r="F92" s="100" t="s">
        <v>269</v>
      </c>
      <c r="G92" s="52"/>
      <c r="H92" s="46"/>
      <c r="I92" s="46"/>
      <c r="J92" s="108"/>
      <c r="K92" s="46"/>
    </row>
    <row r="93" spans="1:11" ht="14.4" customHeight="1" x14ac:dyDescent="0.3">
      <c r="A93" s="46"/>
      <c r="B93" s="101"/>
      <c r="C93" s="155"/>
      <c r="D93" s="148"/>
      <c r="E93" s="46"/>
      <c r="F93" s="148"/>
      <c r="G93" s="46"/>
      <c r="H93" s="46"/>
      <c r="I93" s="46"/>
      <c r="J93" s="108"/>
      <c r="K93" s="46"/>
    </row>
    <row r="94" spans="1:11" ht="14.4" customHeight="1" thickBot="1" x14ac:dyDescent="0.35">
      <c r="A94" s="46"/>
      <c r="B94" s="110"/>
      <c r="C94" s="111"/>
      <c r="D94" s="111"/>
      <c r="E94" s="111"/>
      <c r="F94" s="111"/>
      <c r="G94" s="111"/>
      <c r="H94" s="111"/>
      <c r="I94" s="111"/>
      <c r="J94" s="112"/>
      <c r="K94" s="46"/>
    </row>
    <row r="95" spans="1:11" ht="14.4" customHeight="1" x14ac:dyDescent="0.3">
      <c r="A95" s="46"/>
      <c r="B95" s="46"/>
      <c r="C95" s="46"/>
      <c r="D95" s="46"/>
      <c r="E95" s="46"/>
      <c r="F95" s="46"/>
      <c r="G95" s="46"/>
      <c r="H95" s="46"/>
      <c r="I95" s="46"/>
      <c r="J95" s="46"/>
      <c r="K95" s="46"/>
    </row>
    <row r="96" spans="1:11" ht="14.4" customHeight="1" x14ac:dyDescent="0.3">
      <c r="A96" s="46"/>
      <c r="B96" s="223" t="s">
        <v>249</v>
      </c>
      <c r="C96" s="223"/>
      <c r="D96" s="59"/>
      <c r="E96" s="59"/>
      <c r="F96" s="59"/>
      <c r="G96" s="59"/>
      <c r="H96" s="59"/>
      <c r="I96" s="59"/>
      <c r="J96" s="59"/>
      <c r="K96" s="46"/>
    </row>
    <row r="97" spans="1:11" ht="14.4" customHeight="1" thickBot="1" x14ac:dyDescent="0.35">
      <c r="A97" s="46"/>
      <c r="B97" s="224"/>
      <c r="C97" s="224"/>
      <c r="D97" s="65"/>
      <c r="E97" s="65"/>
      <c r="F97" s="65"/>
      <c r="G97" s="65"/>
      <c r="H97" s="65"/>
      <c r="I97" s="65"/>
      <c r="J97" s="65"/>
      <c r="K97" s="46"/>
    </row>
    <row r="98" spans="1:11" ht="14.4" customHeight="1" x14ac:dyDescent="0.3">
      <c r="A98" s="46"/>
      <c r="B98" s="67"/>
      <c r="C98" s="67"/>
      <c r="D98" s="46"/>
      <c r="E98" s="46"/>
      <c r="F98" s="46"/>
      <c r="G98" s="46"/>
      <c r="H98" s="46"/>
      <c r="I98" s="46"/>
      <c r="J98" s="46"/>
      <c r="K98" s="46"/>
    </row>
    <row r="99" spans="1:11" ht="14.4" customHeight="1" x14ac:dyDescent="0.3">
      <c r="A99" s="46"/>
      <c r="B99" s="67"/>
      <c r="C99" s="67"/>
      <c r="D99" s="46"/>
      <c r="E99" s="46"/>
      <c r="F99" s="46"/>
      <c r="G99" s="46"/>
      <c r="H99" s="46"/>
      <c r="I99" s="46"/>
      <c r="J99" s="46"/>
      <c r="K99" s="46"/>
    </row>
    <row r="100" spans="1:11" ht="14.4" customHeight="1" x14ac:dyDescent="0.3">
      <c r="A100" s="46"/>
      <c r="B100" s="75" t="s">
        <v>53</v>
      </c>
      <c r="C100" s="77" t="s">
        <v>274</v>
      </c>
      <c r="D100" s="52"/>
      <c r="E100" s="52"/>
      <c r="F100" s="52"/>
      <c r="G100" s="52"/>
      <c r="H100" s="52"/>
      <c r="I100" s="46"/>
      <c r="J100" s="46"/>
      <c r="K100" s="46"/>
    </row>
    <row r="101" spans="1:11" ht="14.4" customHeight="1" x14ac:dyDescent="0.3">
      <c r="A101" s="46"/>
      <c r="B101" s="101"/>
      <c r="C101" s="148"/>
      <c r="D101" s="46"/>
      <c r="E101" s="46"/>
      <c r="F101" s="46"/>
      <c r="G101" s="46"/>
      <c r="H101" s="46"/>
      <c r="I101" s="46"/>
      <c r="J101" s="46"/>
      <c r="K101" s="46"/>
    </row>
    <row r="102" spans="1:11" ht="14.4" customHeight="1" x14ac:dyDescent="0.3">
      <c r="A102" s="46"/>
      <c r="B102" s="46"/>
      <c r="C102" s="46"/>
      <c r="D102" s="46"/>
      <c r="E102" s="46"/>
      <c r="F102" s="46"/>
      <c r="G102" s="46"/>
      <c r="H102" s="46"/>
      <c r="I102" s="46"/>
      <c r="J102" s="46"/>
      <c r="K102" s="46"/>
    </row>
    <row r="103" spans="1:11" ht="14.4" customHeight="1" x14ac:dyDescent="0.3">
      <c r="A103" s="46"/>
      <c r="B103" s="223" t="s">
        <v>250</v>
      </c>
      <c r="C103" s="223"/>
      <c r="D103" s="223"/>
      <c r="E103" s="59"/>
      <c r="F103" s="59"/>
      <c r="G103" s="59"/>
      <c r="H103" s="59"/>
      <c r="I103" s="59"/>
      <c r="J103" s="59"/>
      <c r="K103" s="46"/>
    </row>
    <row r="104" spans="1:11" ht="14.4" customHeight="1" thickBot="1" x14ac:dyDescent="0.35">
      <c r="A104" s="46"/>
      <c r="B104" s="224"/>
      <c r="C104" s="224"/>
      <c r="D104" s="224"/>
      <c r="E104" s="65"/>
      <c r="F104" s="65"/>
      <c r="G104" s="65"/>
      <c r="H104" s="65"/>
      <c r="I104" s="65"/>
      <c r="J104" s="65"/>
      <c r="K104" s="46"/>
    </row>
    <row r="105" spans="1:11" ht="14.4" customHeight="1" x14ac:dyDescent="0.3">
      <c r="A105" s="46"/>
      <c r="B105" s="46"/>
      <c r="C105" s="46"/>
      <c r="D105" s="46"/>
      <c r="E105" s="46"/>
      <c r="F105" s="46"/>
      <c r="G105" s="46"/>
      <c r="H105" s="46"/>
      <c r="I105" s="46"/>
      <c r="J105" s="46"/>
      <c r="K105" s="46"/>
    </row>
    <row r="106" spans="1:11" ht="14.4" customHeight="1" x14ac:dyDescent="0.3">
      <c r="A106" s="46"/>
      <c r="B106" s="46"/>
      <c r="C106" s="46"/>
      <c r="D106" s="46"/>
      <c r="E106" s="46"/>
      <c r="F106" s="46"/>
      <c r="G106" s="46"/>
      <c r="H106" s="46"/>
      <c r="I106" s="46"/>
      <c r="J106" s="46"/>
      <c r="K106" s="46"/>
    </row>
    <row r="107" spans="1:11" x14ac:dyDescent="0.3">
      <c r="A107" s="46"/>
      <c r="B107" s="75" t="s">
        <v>55</v>
      </c>
      <c r="C107" s="77" t="s">
        <v>275</v>
      </c>
      <c r="D107" s="52"/>
      <c r="E107" s="52"/>
      <c r="F107" s="52"/>
      <c r="G107" s="52"/>
      <c r="H107" s="52"/>
      <c r="I107" s="46"/>
      <c r="J107" s="46"/>
      <c r="K107" s="46"/>
    </row>
    <row r="108" spans="1:11" ht="14.4" customHeight="1" x14ac:dyDescent="0.3">
      <c r="A108" s="46"/>
      <c r="B108" s="106"/>
      <c r="C108" s="148"/>
      <c r="D108" s="46"/>
      <c r="E108" s="46"/>
      <c r="F108" s="46"/>
      <c r="G108" s="46"/>
      <c r="H108" s="46"/>
      <c r="I108" s="46"/>
      <c r="J108" s="46"/>
      <c r="K108" s="46"/>
    </row>
    <row r="109" spans="1:11" ht="14.4" customHeight="1" x14ac:dyDescent="0.3">
      <c r="A109" s="46"/>
      <c r="B109" s="46"/>
      <c r="C109" s="46"/>
      <c r="D109" s="46"/>
      <c r="E109" s="46"/>
      <c r="F109" s="46"/>
      <c r="G109" s="46"/>
      <c r="H109" s="46"/>
      <c r="I109" s="46"/>
      <c r="J109" s="46"/>
      <c r="K109" s="46"/>
    </row>
    <row r="110" spans="1:11" ht="14.4" customHeight="1" x14ac:dyDescent="0.3">
      <c r="A110" s="46"/>
      <c r="B110" s="223" t="s">
        <v>251</v>
      </c>
      <c r="C110" s="223"/>
      <c r="D110" s="59"/>
      <c r="E110" s="59"/>
      <c r="F110" s="59"/>
      <c r="G110" s="59"/>
      <c r="H110" s="59"/>
      <c r="I110" s="59"/>
      <c r="J110" s="59"/>
      <c r="K110" s="46"/>
    </row>
    <row r="111" spans="1:11" ht="14.4" customHeight="1" thickBot="1" x14ac:dyDescent="0.35">
      <c r="A111" s="46"/>
      <c r="B111" s="224"/>
      <c r="C111" s="224"/>
      <c r="D111" s="65"/>
      <c r="E111" s="65"/>
      <c r="F111" s="65"/>
      <c r="G111" s="65"/>
      <c r="H111" s="65"/>
      <c r="I111" s="65"/>
      <c r="J111" s="65"/>
      <c r="K111" s="46"/>
    </row>
    <row r="112" spans="1:11" ht="14.4" customHeight="1" x14ac:dyDescent="0.3">
      <c r="A112" s="46"/>
      <c r="B112" s="46"/>
      <c r="C112" s="46"/>
      <c r="D112" s="46"/>
      <c r="E112" s="46"/>
      <c r="F112" s="46"/>
      <c r="G112" s="46"/>
      <c r="H112" s="46"/>
      <c r="I112" s="46"/>
      <c r="J112" s="46"/>
      <c r="K112" s="46"/>
    </row>
    <row r="113" spans="1:11" ht="14.4" customHeight="1" x14ac:dyDescent="0.3">
      <c r="A113" s="46"/>
      <c r="B113" s="46"/>
      <c r="C113" s="46"/>
      <c r="D113" s="46"/>
      <c r="E113" s="46"/>
      <c r="F113" s="46"/>
      <c r="G113" s="46"/>
      <c r="H113" s="46"/>
      <c r="I113" s="46"/>
      <c r="J113" s="46"/>
      <c r="K113" s="46"/>
    </row>
    <row r="114" spans="1:11" x14ac:dyDescent="0.3">
      <c r="A114" s="46"/>
      <c r="B114" s="75" t="s">
        <v>57</v>
      </c>
      <c r="C114" s="77" t="s">
        <v>276</v>
      </c>
      <c r="D114" s="52"/>
      <c r="E114" s="52"/>
      <c r="F114" s="52"/>
      <c r="G114" s="52"/>
      <c r="H114" s="52"/>
      <c r="I114" s="46"/>
      <c r="J114" s="46"/>
      <c r="K114" s="46"/>
    </row>
    <row r="115" spans="1:11" ht="14.4" customHeight="1" x14ac:dyDescent="0.3">
      <c r="A115" s="46"/>
      <c r="B115" s="106"/>
      <c r="C115" s="148"/>
      <c r="D115" s="46"/>
      <c r="E115" s="46"/>
      <c r="F115" s="46"/>
      <c r="G115" s="46"/>
      <c r="H115" s="46"/>
      <c r="I115" s="46"/>
      <c r="J115" s="46"/>
      <c r="K115" s="46"/>
    </row>
    <row r="116" spans="1:11" ht="14.4" customHeight="1" x14ac:dyDescent="0.3">
      <c r="A116" s="46"/>
      <c r="B116" s="46"/>
      <c r="C116" s="46"/>
      <c r="D116" s="46"/>
      <c r="E116" s="46"/>
      <c r="F116" s="46"/>
      <c r="G116" s="46"/>
      <c r="H116" s="46"/>
      <c r="I116" s="46"/>
      <c r="J116" s="46"/>
      <c r="K116" s="46"/>
    </row>
    <row r="117" spans="1:11" ht="14.4" customHeight="1" x14ac:dyDescent="0.3">
      <c r="A117" s="46"/>
      <c r="B117" s="156" t="s">
        <v>308</v>
      </c>
      <c r="C117" s="156"/>
      <c r="D117" s="59"/>
      <c r="E117" s="59"/>
      <c r="F117" s="59"/>
      <c r="G117" s="59"/>
      <c r="H117" s="59"/>
      <c r="I117" s="59"/>
      <c r="J117" s="59"/>
      <c r="K117" s="46"/>
    </row>
    <row r="118" spans="1:11" ht="14.4" customHeight="1" thickBot="1" x14ac:dyDescent="0.35">
      <c r="A118" s="46"/>
      <c r="B118" s="157"/>
      <c r="C118" s="157"/>
      <c r="D118" s="65"/>
      <c r="E118" s="65"/>
      <c r="F118" s="65"/>
      <c r="G118" s="65"/>
      <c r="H118" s="65"/>
      <c r="I118" s="65"/>
      <c r="J118" s="65"/>
      <c r="K118" s="46"/>
    </row>
    <row r="119" spans="1:11" ht="14.4" customHeight="1" x14ac:dyDescent="0.3">
      <c r="A119" s="46"/>
      <c r="B119" s="46"/>
      <c r="C119" s="46"/>
      <c r="D119" s="46"/>
      <c r="E119" s="46"/>
      <c r="F119" s="46"/>
      <c r="G119" s="46"/>
      <c r="H119" s="46"/>
      <c r="I119" s="46"/>
      <c r="J119" s="46"/>
      <c r="K119" s="46"/>
    </row>
    <row r="120" spans="1:11" ht="14.4" customHeight="1" x14ac:dyDescent="0.3">
      <c r="A120" s="46"/>
      <c r="B120" s="46"/>
      <c r="C120" s="46"/>
      <c r="D120" s="46"/>
      <c r="E120" s="46"/>
      <c r="F120" s="46"/>
      <c r="G120" s="46"/>
      <c r="H120" s="46"/>
      <c r="I120" s="46"/>
      <c r="J120" s="46"/>
      <c r="K120" s="46"/>
    </row>
    <row r="121" spans="1:11" x14ac:dyDescent="0.3">
      <c r="A121" s="46"/>
      <c r="B121" s="80" t="s">
        <v>59</v>
      </c>
      <c r="C121" s="81" t="s">
        <v>300</v>
      </c>
      <c r="D121" s="82" t="s">
        <v>302</v>
      </c>
      <c r="E121" s="46"/>
      <c r="F121" s="46"/>
      <c r="G121" s="46"/>
      <c r="H121" s="46"/>
      <c r="I121" s="46"/>
      <c r="J121" s="46"/>
      <c r="K121" s="46"/>
    </row>
    <row r="122" spans="1:11" ht="14.4" customHeight="1" x14ac:dyDescent="0.3">
      <c r="A122" s="46"/>
      <c r="B122" s="101"/>
      <c r="C122" s="155"/>
      <c r="D122" s="148"/>
      <c r="E122" s="46"/>
      <c r="F122" s="46"/>
      <c r="G122" s="46"/>
      <c r="H122" s="46"/>
      <c r="I122" s="46"/>
      <c r="J122" s="46"/>
      <c r="K122" s="46"/>
    </row>
    <row r="123" spans="1:11" ht="14.4" customHeight="1" x14ac:dyDescent="0.3">
      <c r="A123" s="46"/>
      <c r="B123" s="46"/>
      <c r="C123" s="46"/>
      <c r="D123" s="46"/>
      <c r="E123" s="46"/>
      <c r="F123" s="46"/>
      <c r="G123" s="46"/>
      <c r="H123" s="46"/>
      <c r="I123" s="46"/>
      <c r="J123" s="46"/>
      <c r="K123" s="46"/>
    </row>
    <row r="124" spans="1:11" ht="14.4" customHeight="1" x14ac:dyDescent="0.3">
      <c r="A124" s="46"/>
      <c r="B124" s="223" t="s">
        <v>252</v>
      </c>
      <c r="C124" s="223"/>
      <c r="D124" s="59"/>
      <c r="E124" s="59"/>
      <c r="F124" s="59"/>
      <c r="G124" s="59"/>
      <c r="H124" s="59"/>
      <c r="I124" s="59"/>
      <c r="J124" s="59"/>
      <c r="K124" s="46"/>
    </row>
    <row r="125" spans="1:11" ht="14.4" customHeight="1" thickBot="1" x14ac:dyDescent="0.35">
      <c r="A125" s="46"/>
      <c r="B125" s="224"/>
      <c r="C125" s="224"/>
      <c r="D125" s="65"/>
      <c r="E125" s="65"/>
      <c r="F125" s="65"/>
      <c r="G125" s="65"/>
      <c r="H125" s="65"/>
      <c r="I125" s="65"/>
      <c r="J125" s="65"/>
      <c r="K125" s="46"/>
    </row>
    <row r="126" spans="1:11" ht="14.4" customHeight="1" x14ac:dyDescent="0.3">
      <c r="A126" s="46"/>
      <c r="B126" s="46"/>
      <c r="C126" s="46"/>
      <c r="D126" s="46"/>
      <c r="E126" s="46"/>
      <c r="F126" s="46"/>
      <c r="G126" s="46"/>
      <c r="H126" s="46"/>
      <c r="I126" s="46"/>
      <c r="J126" s="46"/>
      <c r="K126" s="46"/>
    </row>
    <row r="127" spans="1:11" ht="14.4" customHeight="1" x14ac:dyDescent="0.3">
      <c r="A127" s="46"/>
      <c r="B127" s="46"/>
      <c r="C127" s="46"/>
      <c r="D127" s="46"/>
      <c r="E127" s="46"/>
      <c r="F127" s="46"/>
      <c r="G127" s="46"/>
      <c r="H127" s="46"/>
      <c r="I127" s="46"/>
      <c r="J127" s="46"/>
      <c r="K127" s="46"/>
    </row>
    <row r="128" spans="1:11" x14ac:dyDescent="0.3">
      <c r="A128" s="46"/>
      <c r="B128" s="80" t="s">
        <v>61</v>
      </c>
      <c r="C128" s="82" t="s">
        <v>277</v>
      </c>
      <c r="D128" s="54"/>
      <c r="E128" s="54"/>
      <c r="F128" s="54"/>
      <c r="G128" s="54"/>
      <c r="H128" s="54"/>
      <c r="I128" s="46"/>
      <c r="J128" s="46"/>
      <c r="K128" s="46"/>
    </row>
    <row r="129" spans="1:11" ht="14.4" customHeight="1" x14ac:dyDescent="0.3">
      <c r="A129" s="46"/>
      <c r="B129" s="101"/>
      <c r="C129" s="148"/>
      <c r="D129" s="79"/>
      <c r="E129" s="79"/>
      <c r="F129" s="79"/>
      <c r="G129" s="79"/>
      <c r="H129" s="79"/>
      <c r="I129" s="46"/>
      <c r="J129" s="46"/>
      <c r="K129" s="46"/>
    </row>
    <row r="130" spans="1:11" ht="14.4" customHeight="1" x14ac:dyDescent="0.3">
      <c r="A130" s="46"/>
      <c r="B130" s="46"/>
      <c r="C130" s="46"/>
      <c r="D130" s="46"/>
      <c r="E130" s="46"/>
      <c r="F130" s="46"/>
      <c r="G130" s="46"/>
      <c r="H130" s="46"/>
      <c r="I130" s="46"/>
      <c r="J130" s="46"/>
      <c r="K130" s="46"/>
    </row>
    <row r="131" spans="1:11" ht="14.4" customHeight="1" x14ac:dyDescent="0.3">
      <c r="A131" s="46"/>
      <c r="B131" s="228" t="s">
        <v>287</v>
      </c>
      <c r="C131" s="228"/>
      <c r="D131" s="228"/>
      <c r="E131" s="228"/>
      <c r="F131" s="228"/>
      <c r="G131" s="228"/>
      <c r="H131" s="228"/>
      <c r="I131" s="228"/>
      <c r="J131" s="228"/>
      <c r="K131" s="46"/>
    </row>
    <row r="132" spans="1:11" ht="14.4" customHeight="1" thickBot="1" x14ac:dyDescent="0.35">
      <c r="A132" s="46"/>
      <c r="B132" s="229"/>
      <c r="C132" s="229"/>
      <c r="D132" s="229"/>
      <c r="E132" s="229"/>
      <c r="F132" s="229"/>
      <c r="G132" s="229"/>
      <c r="H132" s="229"/>
      <c r="I132" s="229"/>
      <c r="J132" s="229"/>
      <c r="K132" s="46"/>
    </row>
    <row r="133" spans="1:11" ht="14.4" customHeight="1" x14ac:dyDescent="0.3">
      <c r="A133" s="46"/>
      <c r="B133" s="46"/>
      <c r="C133" s="46"/>
      <c r="D133" s="46"/>
      <c r="E133" s="46"/>
      <c r="F133" s="46"/>
      <c r="G133" s="46"/>
      <c r="H133" s="46"/>
      <c r="I133" s="46"/>
      <c r="J133" s="46"/>
      <c r="K133" s="46"/>
    </row>
    <row r="134" spans="1:11" ht="14.4" customHeight="1" x14ac:dyDescent="0.3">
      <c r="A134" s="46"/>
      <c r="B134" s="46"/>
      <c r="C134" s="46"/>
      <c r="D134" s="46"/>
      <c r="E134" s="46"/>
      <c r="F134" s="46"/>
      <c r="G134" s="46"/>
      <c r="H134" s="46"/>
      <c r="I134" s="46"/>
      <c r="J134" s="46"/>
      <c r="K134" s="46"/>
    </row>
    <row r="135" spans="1:11" x14ac:dyDescent="0.3">
      <c r="A135" s="46"/>
      <c r="B135" s="75" t="s">
        <v>64</v>
      </c>
      <c r="C135" s="76" t="s">
        <v>65</v>
      </c>
      <c r="D135" s="76" t="s">
        <v>66</v>
      </c>
      <c r="E135" s="76" t="s">
        <v>67</v>
      </c>
      <c r="F135" s="77" t="s">
        <v>68</v>
      </c>
      <c r="G135" s="70"/>
      <c r="H135" s="70"/>
      <c r="I135" s="46"/>
      <c r="J135" s="46"/>
      <c r="K135" s="46"/>
    </row>
    <row r="136" spans="1:11" ht="14.4" customHeight="1" x14ac:dyDescent="0.3">
      <c r="A136" s="46"/>
      <c r="B136" s="101"/>
      <c r="C136" s="101"/>
      <c r="D136" s="101"/>
      <c r="E136" s="101"/>
      <c r="F136" s="101"/>
      <c r="G136" s="46"/>
      <c r="H136" s="46"/>
      <c r="I136" s="46"/>
      <c r="J136" s="46"/>
      <c r="K136" s="46"/>
    </row>
    <row r="137" spans="1:11" ht="14.4" customHeight="1" x14ac:dyDescent="0.3">
      <c r="A137" s="46"/>
      <c r="B137" s="46"/>
      <c r="C137" s="46"/>
      <c r="D137" s="46"/>
      <c r="E137" s="46"/>
      <c r="F137" s="46"/>
      <c r="G137" s="46"/>
      <c r="H137" s="46"/>
      <c r="I137" s="46"/>
      <c r="J137" s="46"/>
      <c r="K137" s="46"/>
    </row>
    <row r="138" spans="1:11" ht="14.4" customHeight="1" x14ac:dyDescent="0.3">
      <c r="A138" s="46"/>
      <c r="B138" s="223" t="s">
        <v>286</v>
      </c>
      <c r="C138" s="223"/>
      <c r="D138" s="223"/>
      <c r="E138" s="223"/>
      <c r="F138" s="223"/>
      <c r="G138" s="223"/>
      <c r="H138" s="223"/>
      <c r="I138" s="223"/>
      <c r="J138" s="223"/>
      <c r="K138" s="46"/>
    </row>
    <row r="139" spans="1:11" ht="14.4" customHeight="1" thickBot="1" x14ac:dyDescent="0.35">
      <c r="A139" s="46"/>
      <c r="B139" s="224"/>
      <c r="C139" s="224"/>
      <c r="D139" s="224"/>
      <c r="E139" s="224"/>
      <c r="F139" s="224"/>
      <c r="G139" s="224"/>
      <c r="H139" s="224"/>
      <c r="I139" s="224"/>
      <c r="J139" s="224"/>
      <c r="K139" s="46"/>
    </row>
    <row r="140" spans="1:11" ht="14.4" customHeight="1" x14ac:dyDescent="0.3">
      <c r="A140" s="46"/>
      <c r="B140" s="46"/>
      <c r="C140" s="46"/>
      <c r="D140" s="46"/>
      <c r="E140" s="46"/>
      <c r="F140" s="46"/>
      <c r="G140" s="46"/>
      <c r="H140" s="46"/>
      <c r="I140" s="46"/>
      <c r="J140" s="46"/>
      <c r="K140" s="46"/>
    </row>
    <row r="141" spans="1:11" ht="14.4" customHeight="1" x14ac:dyDescent="0.3">
      <c r="A141" s="46"/>
      <c r="B141" s="46"/>
      <c r="C141" s="46"/>
      <c r="D141" s="46"/>
      <c r="E141" s="46"/>
      <c r="F141" s="46"/>
      <c r="G141" s="46"/>
      <c r="H141" s="46"/>
      <c r="I141" s="46"/>
      <c r="J141" s="46"/>
      <c r="K141" s="46"/>
    </row>
    <row r="142" spans="1:11" ht="14.4" customHeight="1" x14ac:dyDescent="0.3">
      <c r="A142" s="46"/>
      <c r="B142" s="236" t="s">
        <v>296</v>
      </c>
      <c r="C142" s="237"/>
      <c r="D142" s="236" t="s">
        <v>296</v>
      </c>
      <c r="E142" s="237"/>
      <c r="F142" s="46"/>
      <c r="G142" s="46"/>
      <c r="H142" s="46"/>
      <c r="I142" s="46"/>
      <c r="J142" s="46"/>
      <c r="K142" s="46"/>
    </row>
    <row r="143" spans="1:11" ht="28.8" x14ac:dyDescent="0.3">
      <c r="A143" s="46"/>
      <c r="B143" s="80" t="s">
        <v>69</v>
      </c>
      <c r="C143" s="81" t="s">
        <v>70</v>
      </c>
      <c r="D143" s="81" t="s">
        <v>71</v>
      </c>
      <c r="E143" s="82" t="s">
        <v>72</v>
      </c>
      <c r="F143" s="64"/>
      <c r="G143" s="64"/>
      <c r="H143" s="64"/>
      <c r="I143" s="46"/>
      <c r="J143" s="46"/>
      <c r="K143" s="46"/>
    </row>
    <row r="144" spans="1:11" ht="14.4" customHeight="1" x14ac:dyDescent="0.3">
      <c r="A144" s="46"/>
      <c r="B144" s="152"/>
      <c r="C144" s="152"/>
      <c r="D144" s="152"/>
      <c r="E144" s="152"/>
      <c r="F144" s="46"/>
      <c r="G144" s="46"/>
      <c r="H144" s="46"/>
      <c r="I144" s="46"/>
      <c r="J144" s="46"/>
      <c r="K144" s="46"/>
    </row>
    <row r="145" spans="1:11" ht="14.4" customHeight="1" x14ac:dyDescent="0.3">
      <c r="A145" s="46"/>
      <c r="B145" s="46"/>
      <c r="C145" s="46"/>
      <c r="D145" s="46"/>
      <c r="E145" s="46"/>
      <c r="F145" s="46"/>
      <c r="G145" s="46"/>
      <c r="H145" s="46"/>
      <c r="I145" s="46"/>
      <c r="J145" s="46"/>
      <c r="K145" s="46"/>
    </row>
    <row r="146" spans="1:11" ht="14.4" customHeight="1" x14ac:dyDescent="0.3">
      <c r="A146" s="46"/>
      <c r="B146" s="228" t="s">
        <v>303</v>
      </c>
      <c r="C146" s="228"/>
      <c r="D146" s="228"/>
      <c r="E146" s="228"/>
      <c r="F146" s="228"/>
      <c r="G146" s="228"/>
      <c r="H146" s="228"/>
      <c r="I146" s="228"/>
      <c r="J146" s="228"/>
      <c r="K146" s="46"/>
    </row>
    <row r="147" spans="1:11" ht="14.4" customHeight="1" thickBot="1" x14ac:dyDescent="0.35">
      <c r="A147" s="46"/>
      <c r="B147" s="229"/>
      <c r="C147" s="229"/>
      <c r="D147" s="229"/>
      <c r="E147" s="229"/>
      <c r="F147" s="229"/>
      <c r="G147" s="229"/>
      <c r="H147" s="229"/>
      <c r="I147" s="229"/>
      <c r="J147" s="229"/>
      <c r="K147" s="46"/>
    </row>
    <row r="148" spans="1:11" ht="14.4" customHeight="1" x14ac:dyDescent="0.3">
      <c r="A148" s="46"/>
      <c r="B148" s="46"/>
      <c r="C148" s="46"/>
      <c r="D148" s="46"/>
      <c r="E148" s="46"/>
      <c r="F148" s="46"/>
      <c r="G148" s="46"/>
      <c r="H148" s="46"/>
      <c r="I148" s="46"/>
      <c r="J148" s="46"/>
      <c r="K148" s="46"/>
    </row>
    <row r="149" spans="1:11" ht="14.4" customHeight="1" x14ac:dyDescent="0.3">
      <c r="A149" s="46"/>
      <c r="B149" s="46"/>
      <c r="C149" s="46"/>
      <c r="D149" s="46"/>
      <c r="E149" s="46"/>
      <c r="F149" s="46"/>
      <c r="G149" s="46"/>
      <c r="H149" s="46"/>
      <c r="I149" s="46"/>
      <c r="J149" s="46"/>
      <c r="K149" s="46"/>
    </row>
    <row r="150" spans="1:11" x14ac:dyDescent="0.3">
      <c r="A150" s="46"/>
      <c r="B150" s="80" t="s">
        <v>278</v>
      </c>
      <c r="C150" s="82" t="s">
        <v>279</v>
      </c>
      <c r="D150" s="54"/>
      <c r="E150" s="54"/>
      <c r="F150" s="54"/>
      <c r="G150" s="54"/>
      <c r="H150" s="54"/>
      <c r="I150" s="46"/>
      <c r="J150" s="46"/>
      <c r="K150" s="46"/>
    </row>
    <row r="151" spans="1:11" ht="14.4" customHeight="1" x14ac:dyDescent="0.3">
      <c r="A151" s="46"/>
      <c r="B151" s="148"/>
      <c r="C151" s="148"/>
      <c r="D151" s="79"/>
      <c r="E151" s="79"/>
      <c r="F151" s="79"/>
      <c r="G151" s="79"/>
      <c r="H151" s="79"/>
      <c r="I151" s="46"/>
      <c r="J151" s="46"/>
      <c r="K151" s="46"/>
    </row>
    <row r="152" spans="1:11" ht="14.4" customHeight="1" x14ac:dyDescent="0.3">
      <c r="A152" s="46"/>
      <c r="B152" s="46"/>
      <c r="C152" s="46"/>
      <c r="D152" s="46"/>
      <c r="E152" s="46"/>
      <c r="F152" s="46"/>
      <c r="G152" s="46"/>
      <c r="H152" s="46"/>
      <c r="I152" s="46"/>
      <c r="J152" s="46"/>
      <c r="K152" s="46"/>
    </row>
    <row r="153" spans="1:11" ht="14.4" customHeight="1" x14ac:dyDescent="0.3">
      <c r="A153" s="46"/>
      <c r="B153" s="234" t="s">
        <v>73</v>
      </c>
      <c r="C153" s="234"/>
      <c r="D153" s="59"/>
      <c r="E153" s="59"/>
      <c r="F153" s="59"/>
      <c r="G153" s="59"/>
      <c r="H153" s="59"/>
      <c r="I153" s="59"/>
      <c r="J153" s="59"/>
      <c r="K153" s="46"/>
    </row>
    <row r="154" spans="1:11" ht="14.4" customHeight="1" thickBot="1" x14ac:dyDescent="0.35">
      <c r="A154" s="46"/>
      <c r="B154" s="235"/>
      <c r="C154" s="235"/>
      <c r="D154" s="65"/>
      <c r="E154" s="65"/>
      <c r="F154" s="65"/>
      <c r="G154" s="65"/>
      <c r="H154" s="65"/>
      <c r="I154" s="65"/>
      <c r="J154" s="65"/>
      <c r="K154" s="46"/>
    </row>
    <row r="155" spans="1:11" ht="14.4" customHeight="1" x14ac:dyDescent="0.3">
      <c r="A155" s="46"/>
      <c r="B155" s="67"/>
      <c r="C155" s="67"/>
      <c r="D155" s="46"/>
      <c r="E155" s="46"/>
      <c r="F155" s="46"/>
      <c r="G155" s="46"/>
      <c r="H155" s="46"/>
      <c r="I155" s="46"/>
      <c r="J155" s="46"/>
      <c r="K155" s="46"/>
    </row>
    <row r="156" spans="1:11" ht="14.4" customHeight="1" x14ac:dyDescent="0.3">
      <c r="A156" s="46"/>
      <c r="B156" s="67"/>
      <c r="C156" s="67"/>
      <c r="D156" s="46"/>
      <c r="E156" s="46"/>
      <c r="F156" s="46"/>
      <c r="G156" s="46"/>
      <c r="H156" s="46"/>
      <c r="I156" s="46"/>
      <c r="J156" s="46"/>
      <c r="K156" s="46"/>
    </row>
    <row r="157" spans="1:11" ht="28.8" x14ac:dyDescent="0.3">
      <c r="A157" s="46"/>
      <c r="B157" s="85" t="s">
        <v>16</v>
      </c>
      <c r="C157" s="46"/>
      <c r="D157" s="80" t="s">
        <v>74</v>
      </c>
      <c r="E157" s="81" t="s">
        <v>75</v>
      </c>
      <c r="F157" s="81" t="s">
        <v>76</v>
      </c>
      <c r="G157" s="81" t="s">
        <v>77</v>
      </c>
      <c r="H157" s="82" t="s">
        <v>78</v>
      </c>
      <c r="I157" s="46"/>
      <c r="J157" s="46"/>
      <c r="K157" s="46"/>
    </row>
    <row r="158" spans="1:11" ht="14.4" customHeight="1" x14ac:dyDescent="0.3">
      <c r="A158" s="46"/>
      <c r="B158" s="158"/>
      <c r="C158" s="46"/>
      <c r="D158" s="128"/>
      <c r="E158" s="129"/>
      <c r="F158" s="129"/>
      <c r="G158" s="129"/>
      <c r="H158" s="132"/>
      <c r="I158" s="46"/>
      <c r="J158" s="46"/>
      <c r="K158" s="46"/>
    </row>
    <row r="159" spans="1:11" ht="14.4" customHeight="1" thickBot="1" x14ac:dyDescent="0.35">
      <c r="A159" s="46"/>
      <c r="B159" s="46"/>
      <c r="C159" s="46"/>
      <c r="D159" s="46"/>
      <c r="E159" s="46"/>
      <c r="F159" s="46"/>
      <c r="G159" s="46"/>
      <c r="H159" s="46"/>
      <c r="I159" s="46"/>
      <c r="J159" s="46"/>
      <c r="K159" s="46"/>
    </row>
    <row r="160" spans="1:11" ht="43.8" thickBot="1" x14ac:dyDescent="0.35">
      <c r="A160" s="46"/>
      <c r="B160" s="46"/>
      <c r="C160" s="46"/>
      <c r="D160" s="150" t="s">
        <v>282</v>
      </c>
      <c r="E160" s="150" t="s">
        <v>283</v>
      </c>
      <c r="F160" s="46"/>
      <c r="G160" s="150" t="s">
        <v>280</v>
      </c>
      <c r="H160" s="46"/>
      <c r="I160" s="46"/>
      <c r="J160" s="46"/>
      <c r="K160" s="46"/>
    </row>
    <row r="161" spans="1:11" ht="14.4" customHeight="1" x14ac:dyDescent="0.3">
      <c r="A161" s="46"/>
      <c r="B161" s="46"/>
      <c r="C161" s="46"/>
      <c r="D161" s="46"/>
      <c r="E161" s="46"/>
      <c r="F161" s="46"/>
      <c r="G161" s="46"/>
      <c r="H161" s="46"/>
      <c r="I161" s="46"/>
      <c r="J161" s="46"/>
      <c r="K161" s="46"/>
    </row>
    <row r="162" spans="1:11" ht="14.4" customHeight="1" x14ac:dyDescent="0.3">
      <c r="A162" s="46"/>
      <c r="B162" s="46"/>
      <c r="C162" s="46"/>
      <c r="D162" s="46"/>
      <c r="E162" s="46"/>
      <c r="F162" s="46"/>
      <c r="G162" s="46"/>
      <c r="H162" s="46"/>
      <c r="I162" s="46"/>
      <c r="J162" s="46"/>
      <c r="K162" s="46"/>
    </row>
  </sheetData>
  <mergeCells count="20">
    <mergeCell ref="B153:C154"/>
    <mergeCell ref="B110:C111"/>
    <mergeCell ref="B124:C125"/>
    <mergeCell ref="B146:J147"/>
    <mergeCell ref="B138:J139"/>
    <mergeCell ref="B131:J132"/>
    <mergeCell ref="B142:C142"/>
    <mergeCell ref="D142:E142"/>
    <mergeCell ref="B96:C97"/>
    <mergeCell ref="B103:D104"/>
    <mergeCell ref="B1:J2"/>
    <mergeCell ref="B74:C75"/>
    <mergeCell ref="B81:C82"/>
    <mergeCell ref="B51:C52"/>
    <mergeCell ref="B58:C59"/>
    <mergeCell ref="B44:J45"/>
    <mergeCell ref="B37:J38"/>
    <mergeCell ref="B11:J12"/>
    <mergeCell ref="B30:J31"/>
    <mergeCell ref="B67:J68"/>
  </mergeCells>
  <phoneticPr fontId="7" type="noConversion"/>
  <dataValidations count="30">
    <dataValidation type="list" allowBlank="1" showInputMessage="1" sqref="B56" xr:uid="{ECA97A21-FFF8-4F67-BF3F-0183701C1598}">
      <formula1>Type_of_Software_Data_Subscriptions</formula1>
    </dataValidation>
    <dataValidation type="list" allowBlank="1" showInputMessage="1" sqref="B72" xr:uid="{65444D5A-2E89-4B6A-A28C-4286F564F602}">
      <formula1>Type_of_Labor</formula1>
    </dataValidation>
    <dataValidation type="list" allowBlank="1" showInputMessage="1" sqref="B79" xr:uid="{9A8CA78E-19A4-49A1-A42F-1D2DFB7ACD63}">
      <formula1>Type_of_Labor_Private</formula1>
    </dataValidation>
    <dataValidation type="list" allowBlank="1" showInputMessage="1" sqref="B93" xr:uid="{D69525B6-6AC4-41F8-80DA-26E8A8E4BA18}">
      <formula1>Type_of_Deicing_Material</formula1>
    </dataValidation>
    <dataValidation type="list" allowBlank="1" showInputMessage="1" sqref="B101" xr:uid="{7A0CAF93-EBC1-4E9B-A767-BAB92B9F602F}">
      <formula1>Type_of_Training</formula1>
    </dataValidation>
    <dataValidation type="list" allowBlank="1" showInputMessage="1" sqref="B108" xr:uid="{1844D4BB-4E43-4DA6-A754-B4379A37DF63}">
      <formula1>Infrastructure_Maintenance_Type</formula1>
    </dataValidation>
    <dataValidation type="list" allowBlank="1" showInputMessage="1" sqref="B115" xr:uid="{CFE0C2B4-2871-4154-AF5E-019C416BB5A6}">
      <formula1>Storage_Type</formula1>
    </dataValidation>
    <dataValidation type="list" allowBlank="1" showInputMessage="1" sqref="B129" xr:uid="{046310A7-712F-43C4-9A55-161E3733A8A9}">
      <formula1>Other</formula1>
    </dataValidation>
    <dataValidation type="list" allowBlank="1" showInputMessage="1" sqref="B158 B9" xr:uid="{136AA59A-F762-4C22-A3DC-72DEA910F2AB}">
      <formula1>Scenario_Code</formula1>
    </dataValidation>
    <dataValidation type="list" allowBlank="1" showInputMessage="1" sqref="B122" xr:uid="{3F4AF4EA-C6FF-432E-89E9-1B5F7B7382F8}">
      <formula1>Deicing_Material</formula1>
    </dataValidation>
    <dataValidation type="list" allowBlank="1" showInputMessage="1" sqref="B86" xr:uid="{64807383-AF5B-4B12-97DB-E894D173CFBF}">
      <formula1>Type_of_Fuel</formula1>
    </dataValidation>
    <dataValidation type="list" allowBlank="1" showInputMessage="1" sqref="B71:B72" xr:uid="{2660ED8C-3A9E-43C2-8455-874DE482580A}">
      <formula1>State</formula1>
    </dataValidation>
    <dataValidation type="list" errorStyle="information" allowBlank="1" showInputMessage="1" sqref="B26" xr:uid="{570E8F73-9CA0-45CA-AFE2-252A2F8D5141}">
      <formula1>Event_Type</formula1>
    </dataValidation>
    <dataValidation type="list" allowBlank="1" showInputMessage="1" showErrorMessage="1" sqref="B27" xr:uid="{67DD0591-C0FA-4FC8-969B-1F021AD32544}">
      <formula1>State</formula1>
    </dataValidation>
    <dataValidation type="list" allowBlank="1" showInputMessage="1" sqref="B42" xr:uid="{CA349092-7193-4E35-9959-6F0FA641703B}">
      <formula1>Type_of_Equipment</formula1>
    </dataValidation>
    <dataValidation type="list" errorStyle="information" allowBlank="1" showInputMessage="1" sqref="B27" xr:uid="{9675E2BA-3B16-42CA-8A87-BA06FEC93E7B}">
      <formula1>State</formula1>
    </dataValidation>
    <dataValidation type="whole" allowBlank="1" showInputMessage="1" showErrorMessage="1" errorTitle="Invalid Data Type" error="Please enter a whole number." sqref="B21" xr:uid="{C3FB36C9-99BE-410D-97CF-1025A6ED3E6C}">
      <formula1>0</formula1>
      <formula2>500</formula2>
    </dataValidation>
    <dataValidation type="decimal" allowBlank="1" showInputMessage="1" showErrorMessage="1" errorTitle="Invalid Data Type" error="Please enter a whole number between 1-24." sqref="C21" xr:uid="{840BEA8B-D5D1-4138-A16A-4DCA00F7E84D}">
      <formula1>0</formula1>
      <formula2>1000</formula2>
    </dataValidation>
    <dataValidation type="whole" allowBlank="1" showInputMessage="1" showErrorMessage="1" errorTitle="Invalid Data Type" error="Please enter a whole number." sqref="D42" xr:uid="{7CA36D01-1147-454A-B8D3-831916916C42}">
      <formula1>0</formula1>
      <formula2>2000</formula2>
    </dataValidation>
    <dataValidation type="decimal" allowBlank="1" showInputMessage="1" showErrorMessage="1" errorTitle="Invalid Data Type" error="Please enter a whole or decimal number." sqref="D27 C35 F35:G35 H42 E42:F42 C56 D63 D72 F72 C79 C86:D86 F86 F93 C93:D93 C101 C108 C115 C122:D122 C129 B151:C151" xr:uid="{12E55BAF-143F-4AAA-95D6-EFF720BECEE8}">
      <formula1>0</formula1>
      <formula2>1000000000</formula2>
    </dataValidation>
    <dataValidation type="decimal" allowBlank="1" showInputMessage="1" showErrorMessage="1" errorTitle="Invalid Data Type" error="Please enter a whole or decimal number." sqref="E27 C72 G42 E35" xr:uid="{A9C0BE6B-11CF-405F-AC74-E2E3CDCC68C8}">
      <formula1>0</formula1>
      <formula2>2000</formula2>
    </dataValidation>
    <dataValidation type="decimal" allowBlank="1" showInputMessage="1" showErrorMessage="1" errorTitle="Invalid Data Type" error="Please enter a whole or decimal number." sqref="F27" xr:uid="{5E52361B-3C5C-47FE-B913-333B413341A1}">
      <formula1>0</formula1>
      <formula2>365</formula2>
    </dataValidation>
    <dataValidation type="list" allowBlank="1" showInputMessage="1" showErrorMessage="1" errorTitle="Invalid Data Type" error="Please select a state from the dropdown list." sqref="B63" xr:uid="{BB8E6ECD-AC05-4F39-BC36-D6EF5B609975}">
      <formula1>State</formula1>
    </dataValidation>
    <dataValidation type="decimal" allowBlank="1" showInputMessage="1" showErrorMessage="1" errorTitle="Invalid Data Type" error="Please enter a whole or decimal number between 0-100" sqref="B144:E144 B49" xr:uid="{696A2D57-AD5E-4682-A310-E43974AFB297}">
      <formula1>0</formula1>
      <formula2>100</formula2>
    </dataValidation>
    <dataValidation type="whole" allowBlank="1" showInputMessage="1" showErrorMessage="1" errorTitle="Invalid Data Type" error="Please enter a whole number." sqref="C42" xr:uid="{A8CA5AF3-08F6-4BD7-8690-1A349F57EB55}">
      <formula1>0</formula1>
      <formula2>1000000000</formula2>
    </dataValidation>
    <dataValidation type="whole" allowBlank="1" showInputMessage="1" showErrorMessage="1" errorTitle="Invalid Data Type" error="Please enter a whole number." sqref="C27 C63" xr:uid="{70CF7CDC-2E09-47A2-BF31-2B9846423E4F}">
      <formula1>0</formula1>
      <formula2>10000</formula2>
    </dataValidation>
    <dataValidation type="decimal" allowBlank="1" showInputMessage="1" showErrorMessage="1" errorTitle="Invalid Data Type" error="Please enter a decimal number (percent) betwene 0 - 1" sqref="D35" xr:uid="{C352321D-FE7C-4454-B7FD-B862311DD9AE}">
      <formula1>0</formula1>
      <formula2>1</formula2>
    </dataValidation>
    <dataValidation type="decimal" allowBlank="1" showInputMessage="1" showErrorMessage="1" sqref="C16:D16" xr:uid="{9100BF98-F8E5-4716-8674-E14E7CD49609}">
      <formula1>0</formula1>
      <formula2>1</formula2>
    </dataValidation>
    <dataValidation type="list" allowBlank="1" sqref="B16" xr:uid="{4A810225-8BA2-4A6D-AD6D-0BF51956A711}">
      <formula1>Event_Type</formula1>
    </dataValidation>
    <dataValidation type="decimal" allowBlank="1" showInputMessage="1" showErrorMessage="1" errorTitle="Invalid Data Type" error="Please enter a number value" sqref="B136:F136" xr:uid="{3BF6E23C-4995-4510-99ED-B97B3B3634F5}">
      <formula1>0</formula1>
      <formula2>1000000000</formula2>
    </dataValidation>
  </dataValidations>
  <pageMargins left="0.7" right="0.7" top="0.75" bottom="0.75" header="0.3" footer="0.3"/>
  <pageSetup orientation="portrait" horizont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Button 4">
              <controlPr defaultSize="0" print="0" autoFill="0" autoPict="0" macro="[0]!SubmitWeatherTableData">
                <anchor moveWithCells="1" sizeWithCells="1">
                  <from>
                    <xdr:col>1</xdr:col>
                    <xdr:colOff>365760</xdr:colOff>
                    <xdr:row>17</xdr:row>
                    <xdr:rowOff>83820</xdr:rowOff>
                  </from>
                  <to>
                    <xdr:col>1</xdr:col>
                    <xdr:colOff>1402080</xdr:colOff>
                    <xdr:row>18</xdr:row>
                    <xdr:rowOff>144780</xdr:rowOff>
                  </to>
                </anchor>
              </controlPr>
            </control>
          </mc:Choice>
        </mc:AlternateContent>
        <mc:AlternateContent xmlns:mc="http://schemas.openxmlformats.org/markup-compatibility/2006">
          <mc:Choice Requires="x14">
            <control shapeId="2061" r:id="rId5" name="Button 13">
              <controlPr defaultSize="0" print="0" autoFill="0" autoPict="0" macro="[0]!SubmitNODTableData">
                <anchor moveWithCells="1" sizeWithCells="1">
                  <from>
                    <xdr:col>2</xdr:col>
                    <xdr:colOff>7620</xdr:colOff>
                    <xdr:row>31</xdr:row>
                    <xdr:rowOff>60960</xdr:rowOff>
                  </from>
                  <to>
                    <xdr:col>2</xdr:col>
                    <xdr:colOff>556260</xdr:colOff>
                    <xdr:row>32</xdr:row>
                    <xdr:rowOff>144780</xdr:rowOff>
                  </to>
                </anchor>
              </controlPr>
            </control>
          </mc:Choice>
        </mc:AlternateContent>
        <mc:AlternateContent xmlns:mc="http://schemas.openxmlformats.org/markup-compatibility/2006">
          <mc:Choice Requires="x14">
            <control shapeId="2066" r:id="rId6" name="Button 18">
              <controlPr defaultSize="0" print="0" autoFill="0" autoPict="0" macro="[0]!SubmitSDSubTableData">
                <anchor moveWithCells="1" sizeWithCells="1">
                  <from>
                    <xdr:col>2</xdr:col>
                    <xdr:colOff>7620</xdr:colOff>
                    <xdr:row>52</xdr:row>
                    <xdr:rowOff>60960</xdr:rowOff>
                  </from>
                  <to>
                    <xdr:col>2</xdr:col>
                    <xdr:colOff>556260</xdr:colOff>
                    <xdr:row>53</xdr:row>
                    <xdr:rowOff>144780</xdr:rowOff>
                  </to>
                </anchor>
              </controlPr>
            </control>
          </mc:Choice>
        </mc:AlternateContent>
        <mc:AlternateContent xmlns:mc="http://schemas.openxmlformats.org/markup-compatibility/2006">
          <mc:Choice Requires="x14">
            <control shapeId="2072" r:id="rId7" name="Button 24">
              <controlPr defaultSize="0" print="0" autoFill="0" autoPict="0" macro="[0]!AddRowToNODTable">
                <anchor moveWithCells="1" sizeWithCells="1">
                  <from>
                    <xdr:col>1</xdr:col>
                    <xdr:colOff>7620</xdr:colOff>
                    <xdr:row>31</xdr:row>
                    <xdr:rowOff>60960</xdr:rowOff>
                  </from>
                  <to>
                    <xdr:col>1</xdr:col>
                    <xdr:colOff>647700</xdr:colOff>
                    <xdr:row>32</xdr:row>
                    <xdr:rowOff>144780</xdr:rowOff>
                  </to>
                </anchor>
              </controlPr>
            </control>
          </mc:Choice>
        </mc:AlternateContent>
        <mc:AlternateContent xmlns:mc="http://schemas.openxmlformats.org/markup-compatibility/2006">
          <mc:Choice Requires="x14">
            <control shapeId="2073" r:id="rId8" name="Button 25">
              <controlPr defaultSize="0" print="0" autoFill="0" autoPict="0" macro="[0]!DeleteLastRowFromNODTable">
                <anchor moveWithCells="1" sizeWithCells="1">
                  <from>
                    <xdr:col>1</xdr:col>
                    <xdr:colOff>708660</xdr:colOff>
                    <xdr:row>31</xdr:row>
                    <xdr:rowOff>60960</xdr:rowOff>
                  </from>
                  <to>
                    <xdr:col>1</xdr:col>
                    <xdr:colOff>1813560</xdr:colOff>
                    <xdr:row>32</xdr:row>
                    <xdr:rowOff>144780</xdr:rowOff>
                  </to>
                </anchor>
              </controlPr>
            </control>
          </mc:Choice>
        </mc:AlternateContent>
        <mc:AlternateContent xmlns:mc="http://schemas.openxmlformats.org/markup-compatibility/2006">
          <mc:Choice Requires="x14">
            <control shapeId="2074" r:id="rId9" name="Button 26">
              <controlPr defaultSize="0" print="0" autoFill="0" autoPict="0" macro="[0]!AddRowToCapitalEquipmentTable">
                <anchor moveWithCells="1" sizeWithCells="1">
                  <from>
                    <xdr:col>1</xdr:col>
                    <xdr:colOff>7620</xdr:colOff>
                    <xdr:row>38</xdr:row>
                    <xdr:rowOff>45720</xdr:rowOff>
                  </from>
                  <to>
                    <xdr:col>1</xdr:col>
                    <xdr:colOff>647700</xdr:colOff>
                    <xdr:row>39</xdr:row>
                    <xdr:rowOff>137160</xdr:rowOff>
                  </to>
                </anchor>
              </controlPr>
            </control>
          </mc:Choice>
        </mc:AlternateContent>
        <mc:AlternateContent xmlns:mc="http://schemas.openxmlformats.org/markup-compatibility/2006">
          <mc:Choice Requires="x14">
            <control shapeId="2075" r:id="rId10" name="Button 27">
              <controlPr defaultSize="0" print="0" autoFill="0" autoPict="0" macro="[0]!DeleteLastRowFromCapitalEquipmentTable">
                <anchor moveWithCells="1" sizeWithCells="1">
                  <from>
                    <xdr:col>1</xdr:col>
                    <xdr:colOff>708660</xdr:colOff>
                    <xdr:row>38</xdr:row>
                    <xdr:rowOff>45720</xdr:rowOff>
                  </from>
                  <to>
                    <xdr:col>1</xdr:col>
                    <xdr:colOff>1813560</xdr:colOff>
                    <xdr:row>39</xdr:row>
                    <xdr:rowOff>137160</xdr:rowOff>
                  </to>
                </anchor>
              </controlPr>
            </control>
          </mc:Choice>
        </mc:AlternateContent>
        <mc:AlternateContent xmlns:mc="http://schemas.openxmlformats.org/markup-compatibility/2006">
          <mc:Choice Requires="x14">
            <control shapeId="2076" r:id="rId11" name="Button 28">
              <controlPr defaultSize="0" print="0" autoFill="0" autoPict="0" macro="[0]!SubmitCapitalEquipmentTableData">
                <anchor moveWithCells="1" sizeWithCells="1">
                  <from>
                    <xdr:col>2</xdr:col>
                    <xdr:colOff>7620</xdr:colOff>
                    <xdr:row>38</xdr:row>
                    <xdr:rowOff>45720</xdr:rowOff>
                  </from>
                  <to>
                    <xdr:col>2</xdr:col>
                    <xdr:colOff>556260</xdr:colOff>
                    <xdr:row>39</xdr:row>
                    <xdr:rowOff>137160</xdr:rowOff>
                  </to>
                </anchor>
              </controlPr>
            </control>
          </mc:Choice>
        </mc:AlternateContent>
        <mc:AlternateContent xmlns:mc="http://schemas.openxmlformats.org/markup-compatibility/2006">
          <mc:Choice Requires="x14">
            <control shapeId="2079" r:id="rId12" name="Button 31">
              <controlPr defaultSize="0" print="0" autoFill="0" autoPict="0" macro="[0]!AddRowToSDSubTable">
                <anchor moveWithCells="1" sizeWithCells="1">
                  <from>
                    <xdr:col>1</xdr:col>
                    <xdr:colOff>7620</xdr:colOff>
                    <xdr:row>52</xdr:row>
                    <xdr:rowOff>60960</xdr:rowOff>
                  </from>
                  <to>
                    <xdr:col>1</xdr:col>
                    <xdr:colOff>647700</xdr:colOff>
                    <xdr:row>53</xdr:row>
                    <xdr:rowOff>144780</xdr:rowOff>
                  </to>
                </anchor>
              </controlPr>
            </control>
          </mc:Choice>
        </mc:AlternateContent>
        <mc:AlternateContent xmlns:mc="http://schemas.openxmlformats.org/markup-compatibility/2006">
          <mc:Choice Requires="x14">
            <control shapeId="2080" r:id="rId13" name="Button 32">
              <controlPr defaultSize="0" print="0" autoFill="0" autoPict="0" macro="[0]!DeleteLastRowFromSDSubTable">
                <anchor moveWithCells="1" sizeWithCells="1">
                  <from>
                    <xdr:col>1</xdr:col>
                    <xdr:colOff>708660</xdr:colOff>
                    <xdr:row>52</xdr:row>
                    <xdr:rowOff>60960</xdr:rowOff>
                  </from>
                  <to>
                    <xdr:col>1</xdr:col>
                    <xdr:colOff>1813560</xdr:colOff>
                    <xdr:row>53</xdr:row>
                    <xdr:rowOff>144780</xdr:rowOff>
                  </to>
                </anchor>
              </controlPr>
            </control>
          </mc:Choice>
        </mc:AlternateContent>
        <mc:AlternateContent xmlns:mc="http://schemas.openxmlformats.org/markup-compatibility/2006">
          <mc:Choice Requires="x14">
            <control shapeId="2082" r:id="rId14" name="Button 34">
              <controlPr defaultSize="0" print="0" autoFill="0" autoPict="0" macro="[0]!AddRowToLaborTable">
                <anchor moveWithCells="1" sizeWithCells="1">
                  <from>
                    <xdr:col>1</xdr:col>
                    <xdr:colOff>22860</xdr:colOff>
                    <xdr:row>68</xdr:row>
                    <xdr:rowOff>60960</xdr:rowOff>
                  </from>
                  <to>
                    <xdr:col>1</xdr:col>
                    <xdr:colOff>655320</xdr:colOff>
                    <xdr:row>69</xdr:row>
                    <xdr:rowOff>144780</xdr:rowOff>
                  </to>
                </anchor>
              </controlPr>
            </control>
          </mc:Choice>
        </mc:AlternateContent>
        <mc:AlternateContent xmlns:mc="http://schemas.openxmlformats.org/markup-compatibility/2006">
          <mc:Choice Requires="x14">
            <control shapeId="2083" r:id="rId15" name="Button 35">
              <controlPr defaultSize="0" print="0" autoFill="0" autoPict="0" macro="[0]!DeleteLastRowFromLaborTable">
                <anchor moveWithCells="1" sizeWithCells="1">
                  <from>
                    <xdr:col>1</xdr:col>
                    <xdr:colOff>731520</xdr:colOff>
                    <xdr:row>68</xdr:row>
                    <xdr:rowOff>60960</xdr:rowOff>
                  </from>
                  <to>
                    <xdr:col>1</xdr:col>
                    <xdr:colOff>1790700</xdr:colOff>
                    <xdr:row>69</xdr:row>
                    <xdr:rowOff>144780</xdr:rowOff>
                  </to>
                </anchor>
              </controlPr>
            </control>
          </mc:Choice>
        </mc:AlternateContent>
        <mc:AlternateContent xmlns:mc="http://schemas.openxmlformats.org/markup-compatibility/2006">
          <mc:Choice Requires="x14">
            <control shapeId="2084" r:id="rId16" name="Button 36">
              <controlPr defaultSize="0" print="0" autoFill="0" autoPict="0" macro="[0]!SubmitLaborTableData">
                <anchor moveWithCells="1" sizeWithCells="1">
                  <from>
                    <xdr:col>2</xdr:col>
                    <xdr:colOff>0</xdr:colOff>
                    <xdr:row>68</xdr:row>
                    <xdr:rowOff>60960</xdr:rowOff>
                  </from>
                  <to>
                    <xdr:col>2</xdr:col>
                    <xdr:colOff>541020</xdr:colOff>
                    <xdr:row>69</xdr:row>
                    <xdr:rowOff>144780</xdr:rowOff>
                  </to>
                </anchor>
              </controlPr>
            </control>
          </mc:Choice>
        </mc:AlternateContent>
        <mc:AlternateContent xmlns:mc="http://schemas.openxmlformats.org/markup-compatibility/2006">
          <mc:Choice Requires="x14">
            <control shapeId="2085" r:id="rId17" name="Button 37">
              <controlPr defaultSize="0" print="0" autoFill="0" autoPict="0" macro="[0]!AddRowToLaborPrivateTable">
                <anchor moveWithCells="1" sizeWithCells="1">
                  <from>
                    <xdr:col>1</xdr:col>
                    <xdr:colOff>7620</xdr:colOff>
                    <xdr:row>75</xdr:row>
                    <xdr:rowOff>60960</xdr:rowOff>
                  </from>
                  <to>
                    <xdr:col>1</xdr:col>
                    <xdr:colOff>647700</xdr:colOff>
                    <xdr:row>76</xdr:row>
                    <xdr:rowOff>144780</xdr:rowOff>
                  </to>
                </anchor>
              </controlPr>
            </control>
          </mc:Choice>
        </mc:AlternateContent>
        <mc:AlternateContent xmlns:mc="http://schemas.openxmlformats.org/markup-compatibility/2006">
          <mc:Choice Requires="x14">
            <control shapeId="2086" r:id="rId18" name="Button 38">
              <controlPr defaultSize="0" print="0" autoFill="0" autoPict="0" macro="[0]!DeleteLastRowFromLaborPrivateTable">
                <anchor moveWithCells="1" sizeWithCells="1">
                  <from>
                    <xdr:col>1</xdr:col>
                    <xdr:colOff>708660</xdr:colOff>
                    <xdr:row>75</xdr:row>
                    <xdr:rowOff>60960</xdr:rowOff>
                  </from>
                  <to>
                    <xdr:col>1</xdr:col>
                    <xdr:colOff>1813560</xdr:colOff>
                    <xdr:row>76</xdr:row>
                    <xdr:rowOff>144780</xdr:rowOff>
                  </to>
                </anchor>
              </controlPr>
            </control>
          </mc:Choice>
        </mc:AlternateContent>
        <mc:AlternateContent xmlns:mc="http://schemas.openxmlformats.org/markup-compatibility/2006">
          <mc:Choice Requires="x14">
            <control shapeId="2087" r:id="rId19" name="Button 39">
              <controlPr defaultSize="0" print="0" autoFill="0" autoPict="0" macro="[0]!SubmitLaborPrivTableData">
                <anchor moveWithCells="1" sizeWithCells="1">
                  <from>
                    <xdr:col>2</xdr:col>
                    <xdr:colOff>7620</xdr:colOff>
                    <xdr:row>75</xdr:row>
                    <xdr:rowOff>60960</xdr:rowOff>
                  </from>
                  <to>
                    <xdr:col>2</xdr:col>
                    <xdr:colOff>556260</xdr:colOff>
                    <xdr:row>76</xdr:row>
                    <xdr:rowOff>144780</xdr:rowOff>
                  </to>
                </anchor>
              </controlPr>
            </control>
          </mc:Choice>
        </mc:AlternateContent>
        <mc:AlternateContent xmlns:mc="http://schemas.openxmlformats.org/markup-compatibility/2006">
          <mc:Choice Requires="x14">
            <control shapeId="2088" r:id="rId20" name="Button 40">
              <controlPr defaultSize="0" print="0" autoFill="0" autoPict="0" macro="[0]!AddRowToFuelTable">
                <anchor moveWithCells="1" sizeWithCells="1">
                  <from>
                    <xdr:col>1</xdr:col>
                    <xdr:colOff>7620</xdr:colOff>
                    <xdr:row>82</xdr:row>
                    <xdr:rowOff>60960</xdr:rowOff>
                  </from>
                  <to>
                    <xdr:col>1</xdr:col>
                    <xdr:colOff>647700</xdr:colOff>
                    <xdr:row>83</xdr:row>
                    <xdr:rowOff>144780</xdr:rowOff>
                  </to>
                </anchor>
              </controlPr>
            </control>
          </mc:Choice>
        </mc:AlternateContent>
        <mc:AlternateContent xmlns:mc="http://schemas.openxmlformats.org/markup-compatibility/2006">
          <mc:Choice Requires="x14">
            <control shapeId="2089" r:id="rId21" name="Button 41">
              <controlPr defaultSize="0" print="0" autoFill="0" autoPict="0" macro="[0]!DeleteLastRowFromFuelTable">
                <anchor moveWithCells="1" sizeWithCells="1">
                  <from>
                    <xdr:col>1</xdr:col>
                    <xdr:colOff>708660</xdr:colOff>
                    <xdr:row>82</xdr:row>
                    <xdr:rowOff>60960</xdr:rowOff>
                  </from>
                  <to>
                    <xdr:col>1</xdr:col>
                    <xdr:colOff>1813560</xdr:colOff>
                    <xdr:row>83</xdr:row>
                    <xdr:rowOff>144780</xdr:rowOff>
                  </to>
                </anchor>
              </controlPr>
            </control>
          </mc:Choice>
        </mc:AlternateContent>
        <mc:AlternateContent xmlns:mc="http://schemas.openxmlformats.org/markup-compatibility/2006">
          <mc:Choice Requires="x14">
            <control shapeId="2090" r:id="rId22" name="Button 42">
              <controlPr defaultSize="0" print="0" autoFill="0" autoPict="0" macro="[0]!SubmitFuelTableData">
                <anchor moveWithCells="1" sizeWithCells="1">
                  <from>
                    <xdr:col>2</xdr:col>
                    <xdr:colOff>7620</xdr:colOff>
                    <xdr:row>82</xdr:row>
                    <xdr:rowOff>60960</xdr:rowOff>
                  </from>
                  <to>
                    <xdr:col>2</xdr:col>
                    <xdr:colOff>556260</xdr:colOff>
                    <xdr:row>83</xdr:row>
                    <xdr:rowOff>144780</xdr:rowOff>
                  </to>
                </anchor>
              </controlPr>
            </control>
          </mc:Choice>
        </mc:AlternateContent>
        <mc:AlternateContent xmlns:mc="http://schemas.openxmlformats.org/markup-compatibility/2006">
          <mc:Choice Requires="x14">
            <control shapeId="2091" r:id="rId23" name="Button 43">
              <controlPr defaultSize="0" print="0" autoFill="0" autoPict="0" macro="[0]!AddRowToDeicingTable">
                <anchor moveWithCells="1" sizeWithCells="1">
                  <from>
                    <xdr:col>1</xdr:col>
                    <xdr:colOff>7620</xdr:colOff>
                    <xdr:row>89</xdr:row>
                    <xdr:rowOff>60960</xdr:rowOff>
                  </from>
                  <to>
                    <xdr:col>1</xdr:col>
                    <xdr:colOff>647700</xdr:colOff>
                    <xdr:row>90</xdr:row>
                    <xdr:rowOff>144780</xdr:rowOff>
                  </to>
                </anchor>
              </controlPr>
            </control>
          </mc:Choice>
        </mc:AlternateContent>
        <mc:AlternateContent xmlns:mc="http://schemas.openxmlformats.org/markup-compatibility/2006">
          <mc:Choice Requires="x14">
            <control shapeId="2092" r:id="rId24" name="Button 44">
              <controlPr defaultSize="0" print="0" autoFill="0" autoPict="0" macro="[0]!DeleteLastRowFromDeicingTable">
                <anchor moveWithCells="1" sizeWithCells="1">
                  <from>
                    <xdr:col>1</xdr:col>
                    <xdr:colOff>708660</xdr:colOff>
                    <xdr:row>89</xdr:row>
                    <xdr:rowOff>60960</xdr:rowOff>
                  </from>
                  <to>
                    <xdr:col>1</xdr:col>
                    <xdr:colOff>1813560</xdr:colOff>
                    <xdr:row>90</xdr:row>
                    <xdr:rowOff>144780</xdr:rowOff>
                  </to>
                </anchor>
              </controlPr>
            </control>
          </mc:Choice>
        </mc:AlternateContent>
        <mc:AlternateContent xmlns:mc="http://schemas.openxmlformats.org/markup-compatibility/2006">
          <mc:Choice Requires="x14">
            <control shapeId="2093" r:id="rId25" name="Button 45">
              <controlPr defaultSize="0" print="0" autoFill="0" autoPict="0" macro="[0]!SubmitDeicingTableData">
                <anchor moveWithCells="1" sizeWithCells="1">
                  <from>
                    <xdr:col>2</xdr:col>
                    <xdr:colOff>7620</xdr:colOff>
                    <xdr:row>89</xdr:row>
                    <xdr:rowOff>60960</xdr:rowOff>
                  </from>
                  <to>
                    <xdr:col>2</xdr:col>
                    <xdr:colOff>556260</xdr:colOff>
                    <xdr:row>90</xdr:row>
                    <xdr:rowOff>144780</xdr:rowOff>
                  </to>
                </anchor>
              </controlPr>
            </control>
          </mc:Choice>
        </mc:AlternateContent>
        <mc:AlternateContent xmlns:mc="http://schemas.openxmlformats.org/markup-compatibility/2006">
          <mc:Choice Requires="x14">
            <control shapeId="2094" r:id="rId26" name="Button 46">
              <controlPr defaultSize="0" print="0" autoFill="0" autoPict="0" macro="[0]!AddRowToIEMaintenanceTable">
                <anchor moveWithCells="1" sizeWithCells="1">
                  <from>
                    <xdr:col>1</xdr:col>
                    <xdr:colOff>7620</xdr:colOff>
                    <xdr:row>104</xdr:row>
                    <xdr:rowOff>60960</xdr:rowOff>
                  </from>
                  <to>
                    <xdr:col>1</xdr:col>
                    <xdr:colOff>647700</xdr:colOff>
                    <xdr:row>105</xdr:row>
                    <xdr:rowOff>144780</xdr:rowOff>
                  </to>
                </anchor>
              </controlPr>
            </control>
          </mc:Choice>
        </mc:AlternateContent>
        <mc:AlternateContent xmlns:mc="http://schemas.openxmlformats.org/markup-compatibility/2006">
          <mc:Choice Requires="x14">
            <control shapeId="2095" r:id="rId27" name="Button 47">
              <controlPr defaultSize="0" print="0" autoFill="0" autoPict="0" macro="[0]!DeleteLastRowFromIEMaintenanceTable">
                <anchor moveWithCells="1" sizeWithCells="1">
                  <from>
                    <xdr:col>1</xdr:col>
                    <xdr:colOff>708660</xdr:colOff>
                    <xdr:row>104</xdr:row>
                    <xdr:rowOff>60960</xdr:rowOff>
                  </from>
                  <to>
                    <xdr:col>1</xdr:col>
                    <xdr:colOff>1813560</xdr:colOff>
                    <xdr:row>105</xdr:row>
                    <xdr:rowOff>144780</xdr:rowOff>
                  </to>
                </anchor>
              </controlPr>
            </control>
          </mc:Choice>
        </mc:AlternateContent>
        <mc:AlternateContent xmlns:mc="http://schemas.openxmlformats.org/markup-compatibility/2006">
          <mc:Choice Requires="x14">
            <control shapeId="2096" r:id="rId28" name="Button 48">
              <controlPr defaultSize="0" print="0" autoFill="0" autoPict="0" macro="[0]!SubmitIEMaintenanceTableData">
                <anchor moveWithCells="1" sizeWithCells="1">
                  <from>
                    <xdr:col>2</xdr:col>
                    <xdr:colOff>7620</xdr:colOff>
                    <xdr:row>104</xdr:row>
                    <xdr:rowOff>60960</xdr:rowOff>
                  </from>
                  <to>
                    <xdr:col>2</xdr:col>
                    <xdr:colOff>556260</xdr:colOff>
                    <xdr:row>105</xdr:row>
                    <xdr:rowOff>144780</xdr:rowOff>
                  </to>
                </anchor>
              </controlPr>
            </control>
          </mc:Choice>
        </mc:AlternateContent>
        <mc:AlternateContent xmlns:mc="http://schemas.openxmlformats.org/markup-compatibility/2006">
          <mc:Choice Requires="x14">
            <control shapeId="2097" r:id="rId29" name="Button 49">
              <controlPr defaultSize="0" print="0" autoFill="0" autoPict="0" macro="[0]!AddRowToTrainingTable">
                <anchor moveWithCells="1" sizeWithCells="1">
                  <from>
                    <xdr:col>1</xdr:col>
                    <xdr:colOff>7620</xdr:colOff>
                    <xdr:row>97</xdr:row>
                    <xdr:rowOff>45720</xdr:rowOff>
                  </from>
                  <to>
                    <xdr:col>1</xdr:col>
                    <xdr:colOff>647700</xdr:colOff>
                    <xdr:row>98</xdr:row>
                    <xdr:rowOff>137160</xdr:rowOff>
                  </to>
                </anchor>
              </controlPr>
            </control>
          </mc:Choice>
        </mc:AlternateContent>
        <mc:AlternateContent xmlns:mc="http://schemas.openxmlformats.org/markup-compatibility/2006">
          <mc:Choice Requires="x14">
            <control shapeId="2098" r:id="rId30" name="Button 50">
              <controlPr defaultSize="0" print="0" autoFill="0" autoPict="0" macro="[0]!DeleteLastRowFromTrainingTable">
                <anchor moveWithCells="1" sizeWithCells="1">
                  <from>
                    <xdr:col>1</xdr:col>
                    <xdr:colOff>708660</xdr:colOff>
                    <xdr:row>97</xdr:row>
                    <xdr:rowOff>45720</xdr:rowOff>
                  </from>
                  <to>
                    <xdr:col>1</xdr:col>
                    <xdr:colOff>1813560</xdr:colOff>
                    <xdr:row>98</xdr:row>
                    <xdr:rowOff>137160</xdr:rowOff>
                  </to>
                </anchor>
              </controlPr>
            </control>
          </mc:Choice>
        </mc:AlternateContent>
        <mc:AlternateContent xmlns:mc="http://schemas.openxmlformats.org/markup-compatibility/2006">
          <mc:Choice Requires="x14">
            <control shapeId="2099" r:id="rId31" name="Button 51">
              <controlPr defaultSize="0" print="0" autoFill="0" autoPict="0" macro="[0]!SubmitTrainingTableData">
                <anchor moveWithCells="1" sizeWithCells="1">
                  <from>
                    <xdr:col>2</xdr:col>
                    <xdr:colOff>7620</xdr:colOff>
                    <xdr:row>97</xdr:row>
                    <xdr:rowOff>45720</xdr:rowOff>
                  </from>
                  <to>
                    <xdr:col>2</xdr:col>
                    <xdr:colOff>556260</xdr:colOff>
                    <xdr:row>98</xdr:row>
                    <xdr:rowOff>137160</xdr:rowOff>
                  </to>
                </anchor>
              </controlPr>
            </control>
          </mc:Choice>
        </mc:AlternateContent>
        <mc:AlternateContent xmlns:mc="http://schemas.openxmlformats.org/markup-compatibility/2006">
          <mc:Choice Requires="x14">
            <control shapeId="2100" r:id="rId32" name="Button 52">
              <controlPr defaultSize="0" print="0" autoFill="0" autoPict="0" macro="[0]!AddRowToStorageTable">
                <anchor moveWithCells="1" sizeWithCells="1">
                  <from>
                    <xdr:col>1</xdr:col>
                    <xdr:colOff>7620</xdr:colOff>
                    <xdr:row>111</xdr:row>
                    <xdr:rowOff>60960</xdr:rowOff>
                  </from>
                  <to>
                    <xdr:col>1</xdr:col>
                    <xdr:colOff>647700</xdr:colOff>
                    <xdr:row>112</xdr:row>
                    <xdr:rowOff>144780</xdr:rowOff>
                  </to>
                </anchor>
              </controlPr>
            </control>
          </mc:Choice>
        </mc:AlternateContent>
        <mc:AlternateContent xmlns:mc="http://schemas.openxmlformats.org/markup-compatibility/2006">
          <mc:Choice Requires="x14">
            <control shapeId="2101" r:id="rId33" name="Button 53">
              <controlPr defaultSize="0" print="0" autoFill="0" autoPict="0" macro="[0]!DeleteLastRowFromStorageTable">
                <anchor moveWithCells="1" sizeWithCells="1">
                  <from>
                    <xdr:col>1</xdr:col>
                    <xdr:colOff>708660</xdr:colOff>
                    <xdr:row>111</xdr:row>
                    <xdr:rowOff>60960</xdr:rowOff>
                  </from>
                  <to>
                    <xdr:col>1</xdr:col>
                    <xdr:colOff>1813560</xdr:colOff>
                    <xdr:row>112</xdr:row>
                    <xdr:rowOff>144780</xdr:rowOff>
                  </to>
                </anchor>
              </controlPr>
            </control>
          </mc:Choice>
        </mc:AlternateContent>
        <mc:AlternateContent xmlns:mc="http://schemas.openxmlformats.org/markup-compatibility/2006">
          <mc:Choice Requires="x14">
            <control shapeId="2102" r:id="rId34" name="Button 54">
              <controlPr defaultSize="0" print="0" autoFill="0" autoPict="0" macro="[0]!SubmitStorageTableData">
                <anchor moveWithCells="1" sizeWithCells="1">
                  <from>
                    <xdr:col>2</xdr:col>
                    <xdr:colOff>7620</xdr:colOff>
                    <xdr:row>111</xdr:row>
                    <xdr:rowOff>60960</xdr:rowOff>
                  </from>
                  <to>
                    <xdr:col>2</xdr:col>
                    <xdr:colOff>556260</xdr:colOff>
                    <xdr:row>112</xdr:row>
                    <xdr:rowOff>144780</xdr:rowOff>
                  </to>
                </anchor>
              </controlPr>
            </control>
          </mc:Choice>
        </mc:AlternateContent>
        <mc:AlternateContent xmlns:mc="http://schemas.openxmlformats.org/markup-compatibility/2006">
          <mc:Choice Requires="x14">
            <control shapeId="2103" r:id="rId35" name="Button 55">
              <controlPr defaultSize="0" print="0" autoFill="0" autoPict="0" macro="[0]!AddRowToOtherTable">
                <anchor moveWithCells="1" sizeWithCells="1">
                  <from>
                    <xdr:col>1</xdr:col>
                    <xdr:colOff>7620</xdr:colOff>
                    <xdr:row>125</xdr:row>
                    <xdr:rowOff>45720</xdr:rowOff>
                  </from>
                  <to>
                    <xdr:col>1</xdr:col>
                    <xdr:colOff>647700</xdr:colOff>
                    <xdr:row>126</xdr:row>
                    <xdr:rowOff>137160</xdr:rowOff>
                  </to>
                </anchor>
              </controlPr>
            </control>
          </mc:Choice>
        </mc:AlternateContent>
        <mc:AlternateContent xmlns:mc="http://schemas.openxmlformats.org/markup-compatibility/2006">
          <mc:Choice Requires="x14">
            <control shapeId="2104" r:id="rId36" name="Button 56">
              <controlPr defaultSize="0" print="0" autoFill="0" autoPict="0" macro="[0]!DeleteLastRowFromOtherTable">
                <anchor moveWithCells="1" sizeWithCells="1">
                  <from>
                    <xdr:col>1</xdr:col>
                    <xdr:colOff>708660</xdr:colOff>
                    <xdr:row>125</xdr:row>
                    <xdr:rowOff>45720</xdr:rowOff>
                  </from>
                  <to>
                    <xdr:col>1</xdr:col>
                    <xdr:colOff>1813560</xdr:colOff>
                    <xdr:row>126</xdr:row>
                    <xdr:rowOff>137160</xdr:rowOff>
                  </to>
                </anchor>
              </controlPr>
            </control>
          </mc:Choice>
        </mc:AlternateContent>
        <mc:AlternateContent xmlns:mc="http://schemas.openxmlformats.org/markup-compatibility/2006">
          <mc:Choice Requires="x14">
            <control shapeId="2105" r:id="rId37" name="Button 57">
              <controlPr defaultSize="0" print="0" autoFill="0" autoPict="0" macro="[0]!SubmitOtherTableData">
                <anchor moveWithCells="1" sizeWithCells="1">
                  <from>
                    <xdr:col>2</xdr:col>
                    <xdr:colOff>7620</xdr:colOff>
                    <xdr:row>125</xdr:row>
                    <xdr:rowOff>45720</xdr:rowOff>
                  </from>
                  <to>
                    <xdr:col>2</xdr:col>
                    <xdr:colOff>556260</xdr:colOff>
                    <xdr:row>126</xdr:row>
                    <xdr:rowOff>137160</xdr:rowOff>
                  </to>
                </anchor>
              </controlPr>
            </control>
          </mc:Choice>
        </mc:AlternateContent>
        <mc:AlternateContent xmlns:mc="http://schemas.openxmlformats.org/markup-compatibility/2006">
          <mc:Choice Requires="x14">
            <control shapeId="2106" r:id="rId38" name="Button 58">
              <controlPr defaultSize="0" print="0" autoFill="0" autoPict="0" macro="[0]!AddRowToCrashTable">
                <anchor moveWithCells="1" sizeWithCells="1">
                  <from>
                    <xdr:col>1</xdr:col>
                    <xdr:colOff>7620</xdr:colOff>
                    <xdr:row>132</xdr:row>
                    <xdr:rowOff>45720</xdr:rowOff>
                  </from>
                  <to>
                    <xdr:col>1</xdr:col>
                    <xdr:colOff>647700</xdr:colOff>
                    <xdr:row>133</xdr:row>
                    <xdr:rowOff>137160</xdr:rowOff>
                  </to>
                </anchor>
              </controlPr>
            </control>
          </mc:Choice>
        </mc:AlternateContent>
        <mc:AlternateContent xmlns:mc="http://schemas.openxmlformats.org/markup-compatibility/2006">
          <mc:Choice Requires="x14">
            <control shapeId="2107" r:id="rId39" name="Button 59">
              <controlPr defaultSize="0" print="0" autoFill="0" autoPict="0" macro="[0]!DeleteLastRowFromCrashTable">
                <anchor moveWithCells="1" sizeWithCells="1">
                  <from>
                    <xdr:col>1</xdr:col>
                    <xdr:colOff>708660</xdr:colOff>
                    <xdr:row>132</xdr:row>
                    <xdr:rowOff>45720</xdr:rowOff>
                  </from>
                  <to>
                    <xdr:col>1</xdr:col>
                    <xdr:colOff>1813560</xdr:colOff>
                    <xdr:row>133</xdr:row>
                    <xdr:rowOff>137160</xdr:rowOff>
                  </to>
                </anchor>
              </controlPr>
            </control>
          </mc:Choice>
        </mc:AlternateContent>
        <mc:AlternateContent xmlns:mc="http://schemas.openxmlformats.org/markup-compatibility/2006">
          <mc:Choice Requires="x14">
            <control shapeId="2108" r:id="rId40" name="Button 60">
              <controlPr defaultSize="0" print="0" autoFill="0" autoPict="0" macro="[0]!SubmitCrashTableData">
                <anchor moveWithCells="1" sizeWithCells="1">
                  <from>
                    <xdr:col>2</xdr:col>
                    <xdr:colOff>7620</xdr:colOff>
                    <xdr:row>132</xdr:row>
                    <xdr:rowOff>45720</xdr:rowOff>
                  </from>
                  <to>
                    <xdr:col>2</xdr:col>
                    <xdr:colOff>556260</xdr:colOff>
                    <xdr:row>133</xdr:row>
                    <xdr:rowOff>137160</xdr:rowOff>
                  </to>
                </anchor>
              </controlPr>
            </control>
          </mc:Choice>
        </mc:AlternateContent>
        <mc:AlternateContent xmlns:mc="http://schemas.openxmlformats.org/markup-compatibility/2006">
          <mc:Choice Requires="x14">
            <control shapeId="2123" r:id="rId41" name="Button 75">
              <controlPr defaultSize="0" print="0" autoFill="0" autoPict="0" macro="[0]!CalculateBudgetProjection">
                <anchor moveWithCells="1" sizeWithCells="1">
                  <from>
                    <xdr:col>3</xdr:col>
                    <xdr:colOff>487680</xdr:colOff>
                    <xdr:row>154</xdr:row>
                    <xdr:rowOff>60960</xdr:rowOff>
                  </from>
                  <to>
                    <xdr:col>3</xdr:col>
                    <xdr:colOff>1219200</xdr:colOff>
                    <xdr:row>155</xdr:row>
                    <xdr:rowOff>144780</xdr:rowOff>
                  </to>
                </anchor>
              </controlPr>
            </control>
          </mc:Choice>
        </mc:AlternateContent>
        <mc:AlternateContent xmlns:mc="http://schemas.openxmlformats.org/markup-compatibility/2006">
          <mc:Choice Requires="x14">
            <control shapeId="2124" r:id="rId42" name="Button 76">
              <controlPr defaultSize="0" print="0" autoFill="0" autoPict="0" macro="[0]!CalculateAnnualCashFlowCosts">
                <anchor moveWithCells="1" sizeWithCells="1">
                  <from>
                    <xdr:col>4</xdr:col>
                    <xdr:colOff>266700</xdr:colOff>
                    <xdr:row>154</xdr:row>
                    <xdr:rowOff>60960</xdr:rowOff>
                  </from>
                  <to>
                    <xdr:col>4</xdr:col>
                    <xdr:colOff>998220</xdr:colOff>
                    <xdr:row>155</xdr:row>
                    <xdr:rowOff>144780</xdr:rowOff>
                  </to>
                </anchor>
              </controlPr>
            </control>
          </mc:Choice>
        </mc:AlternateContent>
        <mc:AlternateContent xmlns:mc="http://schemas.openxmlformats.org/markup-compatibility/2006">
          <mc:Choice Requires="x14">
            <control shapeId="2127" r:id="rId43" name="Button 79">
              <controlPr defaultSize="0" print="0" autoFill="0" autoPict="0" macro="[0]!CalculateCostPerLaneMile">
                <anchor moveWithCells="1" sizeWithCells="1">
                  <from>
                    <xdr:col>5</xdr:col>
                    <xdr:colOff>327660</xdr:colOff>
                    <xdr:row>154</xdr:row>
                    <xdr:rowOff>60960</xdr:rowOff>
                  </from>
                  <to>
                    <xdr:col>5</xdr:col>
                    <xdr:colOff>1059180</xdr:colOff>
                    <xdr:row>155</xdr:row>
                    <xdr:rowOff>144780</xdr:rowOff>
                  </to>
                </anchor>
              </controlPr>
            </control>
          </mc:Choice>
        </mc:AlternateContent>
        <mc:AlternateContent xmlns:mc="http://schemas.openxmlformats.org/markup-compatibility/2006">
          <mc:Choice Requires="x14">
            <control shapeId="2128" r:id="rId44" name="Button 80">
              <controlPr defaultSize="0" print="0" autoFill="0" autoPict="0" macro="[0]!CalculateAnnualCashFlowBenefits">
                <anchor moveWithCells="1" sizeWithCells="1">
                  <from>
                    <xdr:col>6</xdr:col>
                    <xdr:colOff>373380</xdr:colOff>
                    <xdr:row>154</xdr:row>
                    <xdr:rowOff>60960</xdr:rowOff>
                  </from>
                  <to>
                    <xdr:col>6</xdr:col>
                    <xdr:colOff>1104900</xdr:colOff>
                    <xdr:row>155</xdr:row>
                    <xdr:rowOff>144780</xdr:rowOff>
                  </to>
                </anchor>
              </controlPr>
            </control>
          </mc:Choice>
        </mc:AlternateContent>
        <mc:AlternateContent xmlns:mc="http://schemas.openxmlformats.org/markup-compatibility/2006">
          <mc:Choice Requires="x14">
            <control shapeId="2129" r:id="rId45" name="Button 81">
              <controlPr defaultSize="0" print="0" autoFill="0" autoPict="0" macro="[0]!CalculateBenefitCostRatio">
                <anchor moveWithCells="1" sizeWithCells="1">
                  <from>
                    <xdr:col>7</xdr:col>
                    <xdr:colOff>297180</xdr:colOff>
                    <xdr:row>154</xdr:row>
                    <xdr:rowOff>60960</xdr:rowOff>
                  </from>
                  <to>
                    <xdr:col>7</xdr:col>
                    <xdr:colOff>1028700</xdr:colOff>
                    <xdr:row>155</xdr:row>
                    <xdr:rowOff>144780</xdr:rowOff>
                  </to>
                </anchor>
              </controlPr>
            </control>
          </mc:Choice>
        </mc:AlternateContent>
        <mc:AlternateContent xmlns:mc="http://schemas.openxmlformats.org/markup-compatibility/2006">
          <mc:Choice Requires="x14">
            <control shapeId="2132" r:id="rId46" name="Button 84">
              <controlPr defaultSize="0" print="0" autoFill="0" autoPict="0" macro="[0]!AddRowToEnvironmentTable">
                <anchor moveWithCells="1" sizeWithCells="1">
                  <from>
                    <xdr:col>1</xdr:col>
                    <xdr:colOff>7620</xdr:colOff>
                    <xdr:row>118</xdr:row>
                    <xdr:rowOff>60960</xdr:rowOff>
                  </from>
                  <to>
                    <xdr:col>1</xdr:col>
                    <xdr:colOff>647700</xdr:colOff>
                    <xdr:row>119</xdr:row>
                    <xdr:rowOff>144780</xdr:rowOff>
                  </to>
                </anchor>
              </controlPr>
            </control>
          </mc:Choice>
        </mc:AlternateContent>
        <mc:AlternateContent xmlns:mc="http://schemas.openxmlformats.org/markup-compatibility/2006">
          <mc:Choice Requires="x14">
            <control shapeId="2133" r:id="rId47" name="Button 85">
              <controlPr defaultSize="0" print="0" autoFill="0" autoPict="0" macro="[0]!DeleteLastRowFromEnvironmentTable">
                <anchor moveWithCells="1" sizeWithCells="1">
                  <from>
                    <xdr:col>1</xdr:col>
                    <xdr:colOff>708660</xdr:colOff>
                    <xdr:row>118</xdr:row>
                    <xdr:rowOff>60960</xdr:rowOff>
                  </from>
                  <to>
                    <xdr:col>1</xdr:col>
                    <xdr:colOff>1813560</xdr:colOff>
                    <xdr:row>119</xdr:row>
                    <xdr:rowOff>144780</xdr:rowOff>
                  </to>
                </anchor>
              </controlPr>
            </control>
          </mc:Choice>
        </mc:AlternateContent>
        <mc:AlternateContent xmlns:mc="http://schemas.openxmlformats.org/markup-compatibility/2006">
          <mc:Choice Requires="x14">
            <control shapeId="2134" r:id="rId48" name="Button 86">
              <controlPr defaultSize="0" print="0" autoFill="0" autoPict="0" macro="[0]!SubmitEnvironmentTableData">
                <anchor moveWithCells="1" sizeWithCells="1">
                  <from>
                    <xdr:col>2</xdr:col>
                    <xdr:colOff>7620</xdr:colOff>
                    <xdr:row>118</xdr:row>
                    <xdr:rowOff>60960</xdr:rowOff>
                  </from>
                  <to>
                    <xdr:col>2</xdr:col>
                    <xdr:colOff>556260</xdr:colOff>
                    <xdr:row>119</xdr:row>
                    <xdr:rowOff>144780</xdr:rowOff>
                  </to>
                </anchor>
              </controlPr>
            </control>
          </mc:Choice>
        </mc:AlternateContent>
        <mc:AlternateContent xmlns:mc="http://schemas.openxmlformats.org/markup-compatibility/2006">
          <mc:Choice Requires="x14">
            <control shapeId="2135" r:id="rId49" name="Button 87">
              <controlPr defaultSize="0" print="0" autoFill="0" autoPict="0" macro="[0]!Module1.ClearAllTables">
                <anchor moveWithCells="1" sizeWithCells="1">
                  <from>
                    <xdr:col>2</xdr:col>
                    <xdr:colOff>350520</xdr:colOff>
                    <xdr:row>5</xdr:row>
                    <xdr:rowOff>45720</xdr:rowOff>
                  </from>
                  <to>
                    <xdr:col>2</xdr:col>
                    <xdr:colOff>990600</xdr:colOff>
                    <xdr:row>6</xdr:row>
                    <xdr:rowOff>137160</xdr:rowOff>
                  </to>
                </anchor>
              </controlPr>
            </control>
          </mc:Choice>
        </mc:AlternateContent>
        <mc:AlternateContent xmlns:mc="http://schemas.openxmlformats.org/markup-compatibility/2006">
          <mc:Choice Requires="x14">
            <control shapeId="2137" r:id="rId50" name="Button 89">
              <controlPr defaultSize="0" print="0" autoFill="0" autoPict="0" macro="[0]!AddScenarioCodeToDropdown">
                <anchor moveWithCells="1" sizeWithCells="1">
                  <from>
                    <xdr:col>1</xdr:col>
                    <xdr:colOff>0</xdr:colOff>
                    <xdr:row>5</xdr:row>
                    <xdr:rowOff>45720</xdr:rowOff>
                  </from>
                  <to>
                    <xdr:col>1</xdr:col>
                    <xdr:colOff>1188720</xdr:colOff>
                    <xdr:row>6</xdr:row>
                    <xdr:rowOff>137160</xdr:rowOff>
                  </to>
                </anchor>
              </controlPr>
            </control>
          </mc:Choice>
        </mc:AlternateContent>
        <mc:AlternateContent xmlns:mc="http://schemas.openxmlformats.org/markup-compatibility/2006">
          <mc:Choice Requires="x14">
            <control shapeId="2143" r:id="rId51" name="Button 95">
              <controlPr defaultSize="0" print="0" autoFill="0" autoPict="0" macro="[0]!LoadScenarioData">
                <anchor moveWithCells="1" sizeWithCells="1">
                  <from>
                    <xdr:col>1</xdr:col>
                    <xdr:colOff>1257300</xdr:colOff>
                    <xdr:row>5</xdr:row>
                    <xdr:rowOff>45720</xdr:rowOff>
                  </from>
                  <to>
                    <xdr:col>2</xdr:col>
                    <xdr:colOff>289560</xdr:colOff>
                    <xdr:row>6</xdr:row>
                    <xdr:rowOff>137160</xdr:rowOff>
                  </to>
                </anchor>
              </controlPr>
            </control>
          </mc:Choice>
        </mc:AlternateContent>
        <mc:AlternateContent xmlns:mc="http://schemas.openxmlformats.org/markup-compatibility/2006">
          <mc:Choice Requires="x14">
            <control shapeId="2147" r:id="rId52" name="Button 99">
              <controlPr defaultSize="0" print="0" autoFill="0" autoPict="0" macro="[0]!CalculateAll">
                <anchor moveWithCells="1" sizeWithCells="1">
                  <from>
                    <xdr:col>1</xdr:col>
                    <xdr:colOff>7620</xdr:colOff>
                    <xdr:row>154</xdr:row>
                    <xdr:rowOff>60960</xdr:rowOff>
                  </from>
                  <to>
                    <xdr:col>1</xdr:col>
                    <xdr:colOff>922020</xdr:colOff>
                    <xdr:row>155</xdr:row>
                    <xdr:rowOff>144780</xdr:rowOff>
                  </to>
                </anchor>
              </controlPr>
            </control>
          </mc:Choice>
        </mc:AlternateContent>
        <mc:AlternateContent xmlns:mc="http://schemas.openxmlformats.org/markup-compatibility/2006">
          <mc:Choice Requires="x14">
            <control shapeId="2155" r:id="rId53" name="Button 107">
              <controlPr defaultSize="0" print="0" autoFill="0" autoPict="0" macro="[0]!CalculateEstimatedExpenditures">
                <anchor moveWithCells="1" sizeWithCells="1">
                  <from>
                    <xdr:col>3</xdr:col>
                    <xdr:colOff>441960</xdr:colOff>
                    <xdr:row>59</xdr:row>
                    <xdr:rowOff>45720</xdr:rowOff>
                  </from>
                  <to>
                    <xdr:col>3</xdr:col>
                    <xdr:colOff>1173480</xdr:colOff>
                    <xdr:row>60</xdr:row>
                    <xdr:rowOff>137160</xdr:rowOff>
                  </to>
                </anchor>
              </controlPr>
            </control>
          </mc:Choice>
        </mc:AlternateContent>
        <mc:AlternateContent xmlns:mc="http://schemas.openxmlformats.org/markup-compatibility/2006">
          <mc:Choice Requires="x14">
            <control shapeId="2160" r:id="rId54" name="Button 112">
              <controlPr defaultSize="0" print="0" autoFill="0" autoPict="0" macro="[0]!SubmitWeatherTableDataEstimate">
                <anchor moveWithCells="1" sizeWithCells="1">
                  <from>
                    <xdr:col>1</xdr:col>
                    <xdr:colOff>312420</xdr:colOff>
                    <xdr:row>23</xdr:row>
                    <xdr:rowOff>45720</xdr:rowOff>
                  </from>
                  <to>
                    <xdr:col>1</xdr:col>
                    <xdr:colOff>1379220</xdr:colOff>
                    <xdr:row>24</xdr:row>
                    <xdr:rowOff>137160</xdr:rowOff>
                  </to>
                </anchor>
              </controlPr>
            </control>
          </mc:Choice>
        </mc:AlternateContent>
        <mc:AlternateContent xmlns:mc="http://schemas.openxmlformats.org/markup-compatibility/2006">
          <mc:Choice Requires="x14">
            <control shapeId="2162" r:id="rId55" name="Button 114">
              <controlPr defaultSize="0" print="0" autoFill="0" autoPict="0" macro="[0]!CalculateLaborCostAndWorkers">
                <anchor moveWithCells="1" sizeWithCells="1">
                  <from>
                    <xdr:col>4</xdr:col>
                    <xdr:colOff>198120</xdr:colOff>
                    <xdr:row>23</xdr:row>
                    <xdr:rowOff>30480</xdr:rowOff>
                  </from>
                  <to>
                    <xdr:col>4</xdr:col>
                    <xdr:colOff>922020</xdr:colOff>
                    <xdr:row>24</xdr:row>
                    <xdr:rowOff>114300</xdr:rowOff>
                  </to>
                </anchor>
              </controlPr>
            </control>
          </mc:Choice>
        </mc:AlternateContent>
        <mc:AlternateContent xmlns:mc="http://schemas.openxmlformats.org/markup-compatibility/2006">
          <mc:Choice Requires="x14">
            <control shapeId="2188" r:id="rId56" name="Button 140">
              <controlPr defaultSize="0" print="0" autoFill="0" autoPict="0" macro="[0]!SaveResults">
                <anchor moveWithCells="1" sizeWithCells="1">
                  <from>
                    <xdr:col>1</xdr:col>
                    <xdr:colOff>990600</xdr:colOff>
                    <xdr:row>154</xdr:row>
                    <xdr:rowOff>60960</xdr:rowOff>
                  </from>
                  <to>
                    <xdr:col>2</xdr:col>
                    <xdr:colOff>22860</xdr:colOff>
                    <xdr:row>155</xdr:row>
                    <xdr:rowOff>144780</xdr:rowOff>
                  </to>
                </anchor>
              </controlPr>
            </control>
          </mc:Choice>
        </mc:AlternateContent>
        <mc:AlternateContent xmlns:mc="http://schemas.openxmlformats.org/markup-compatibility/2006">
          <mc:Choice Requires="x14">
            <control shapeId="2200" r:id="rId57" name="Button 152">
              <controlPr defaultSize="0" print="0" autoFill="0" autoPict="0" macro="[0]!SubmitDiscountRateTableData">
                <anchor moveWithCells="1" sizeWithCells="1">
                  <from>
                    <xdr:col>1</xdr:col>
                    <xdr:colOff>312420</xdr:colOff>
                    <xdr:row>45</xdr:row>
                    <xdr:rowOff>45720</xdr:rowOff>
                  </from>
                  <to>
                    <xdr:col>1</xdr:col>
                    <xdr:colOff>1379220</xdr:colOff>
                    <xdr:row>46</xdr:row>
                    <xdr:rowOff>137160</xdr:rowOff>
                  </to>
                </anchor>
              </controlPr>
            </control>
          </mc:Choice>
        </mc:AlternateContent>
        <mc:AlternateContent xmlns:mc="http://schemas.openxmlformats.org/markup-compatibility/2006">
          <mc:Choice Requires="x14">
            <control shapeId="2201" r:id="rId58" name="Button 153">
              <controlPr defaultSize="0" print="0" autoFill="0" autoPict="0" macro="[0]!SubmitDirectCostTable">
                <anchor moveWithCells="1" sizeWithCells="1">
                  <from>
                    <xdr:col>1</xdr:col>
                    <xdr:colOff>335280</xdr:colOff>
                    <xdr:row>59</xdr:row>
                    <xdr:rowOff>60960</xdr:rowOff>
                  </from>
                  <to>
                    <xdr:col>1</xdr:col>
                    <xdr:colOff>1402080</xdr:colOff>
                    <xdr:row>60</xdr:row>
                    <xdr:rowOff>144780</xdr:rowOff>
                  </to>
                </anchor>
              </controlPr>
            </control>
          </mc:Choice>
        </mc:AlternateContent>
        <mc:AlternateContent xmlns:mc="http://schemas.openxmlformats.org/markup-compatibility/2006">
          <mc:Choice Requires="x14">
            <control shapeId="2202" r:id="rId59" name="Button 154">
              <controlPr defaultSize="0" print="0" autoFill="0" autoPict="0" macro="[0]!SubmitDelayTableData">
                <anchor moveWithCells="1" sizeWithCells="1">
                  <from>
                    <xdr:col>1</xdr:col>
                    <xdr:colOff>335280</xdr:colOff>
                    <xdr:row>147</xdr:row>
                    <xdr:rowOff>38100</xdr:rowOff>
                  </from>
                  <to>
                    <xdr:col>1</xdr:col>
                    <xdr:colOff>1402080</xdr:colOff>
                    <xdr:row>148</xdr:row>
                    <xdr:rowOff>121920</xdr:rowOff>
                  </to>
                </anchor>
              </controlPr>
            </control>
          </mc:Choice>
        </mc:AlternateContent>
        <mc:AlternateContent xmlns:mc="http://schemas.openxmlformats.org/markup-compatibility/2006">
          <mc:Choice Requires="x14">
            <control shapeId="2203" r:id="rId60" name="Button 155">
              <controlPr defaultSize="0" print="0" autoFill="0" autoPict="0" macro="[0]!SubmitPVERoadsTableData">
                <anchor moveWithCells="1" sizeWithCells="1">
                  <from>
                    <xdr:col>1</xdr:col>
                    <xdr:colOff>335280</xdr:colOff>
                    <xdr:row>139</xdr:row>
                    <xdr:rowOff>60960</xdr:rowOff>
                  </from>
                  <to>
                    <xdr:col>1</xdr:col>
                    <xdr:colOff>1402080</xdr:colOff>
                    <xdr:row>140</xdr:row>
                    <xdr:rowOff>144780</xdr:rowOff>
                  </to>
                </anchor>
              </controlPr>
            </control>
          </mc:Choice>
        </mc:AlternateContent>
        <mc:AlternateContent xmlns:mc="http://schemas.openxmlformats.org/markup-compatibility/2006">
          <mc:Choice Requires="x14">
            <control shapeId="2214" r:id="rId61" name="Button 166">
              <controlPr defaultSize="0" print="0" autoFill="0" autoPict="0" macro="[0]!GoToSheetWeather">
                <anchor moveWithCells="1" sizeWithCells="1">
                  <from>
                    <xdr:col>4</xdr:col>
                    <xdr:colOff>121920</xdr:colOff>
                    <xdr:row>17</xdr:row>
                    <xdr:rowOff>68580</xdr:rowOff>
                  </from>
                  <to>
                    <xdr:col>4</xdr:col>
                    <xdr:colOff>1150620</xdr:colOff>
                    <xdr:row>19</xdr:row>
                    <xdr:rowOff>0</xdr:rowOff>
                  </to>
                </anchor>
              </controlPr>
            </control>
          </mc:Choice>
        </mc:AlternateContent>
        <mc:AlternateContent xmlns:mc="http://schemas.openxmlformats.org/markup-compatibility/2006">
          <mc:Choice Requires="x14">
            <control shapeId="2215" r:id="rId62" name="Button 167">
              <controlPr defaultSize="0" print="0" autoFill="0" autoPict="0" macro="[0]!GoToSheetWeatherEstimate">
                <anchor moveWithCells="1" sizeWithCells="1">
                  <from>
                    <xdr:col>6</xdr:col>
                    <xdr:colOff>76200</xdr:colOff>
                    <xdr:row>23</xdr:row>
                    <xdr:rowOff>22860</xdr:rowOff>
                  </from>
                  <to>
                    <xdr:col>6</xdr:col>
                    <xdr:colOff>1104900</xdr:colOff>
                    <xdr:row>24</xdr:row>
                    <xdr:rowOff>137160</xdr:rowOff>
                  </to>
                </anchor>
              </controlPr>
            </control>
          </mc:Choice>
        </mc:AlternateContent>
        <mc:AlternateContent xmlns:mc="http://schemas.openxmlformats.org/markup-compatibility/2006">
          <mc:Choice Requires="x14">
            <control shapeId="2216" r:id="rId63" name="Button 168">
              <controlPr defaultSize="0" print="0" autoFill="0" autoPict="0" macro="[0]!GoToSheetNOD">
                <anchor moveWithCells="1" sizeWithCells="1">
                  <from>
                    <xdr:col>7</xdr:col>
                    <xdr:colOff>76200</xdr:colOff>
                    <xdr:row>31</xdr:row>
                    <xdr:rowOff>45720</xdr:rowOff>
                  </from>
                  <to>
                    <xdr:col>7</xdr:col>
                    <xdr:colOff>1104900</xdr:colOff>
                    <xdr:row>32</xdr:row>
                    <xdr:rowOff>160020</xdr:rowOff>
                  </to>
                </anchor>
              </controlPr>
            </control>
          </mc:Choice>
        </mc:AlternateContent>
        <mc:AlternateContent xmlns:mc="http://schemas.openxmlformats.org/markup-compatibility/2006">
          <mc:Choice Requires="x14">
            <control shapeId="2217" r:id="rId64" name="Button 169">
              <controlPr defaultSize="0" print="0" autoFill="0" autoPict="0" macro="[0]!GoToSheetCE">
                <anchor moveWithCells="1" sizeWithCells="1">
                  <from>
                    <xdr:col>8</xdr:col>
                    <xdr:colOff>76200</xdr:colOff>
                    <xdr:row>38</xdr:row>
                    <xdr:rowOff>38100</xdr:rowOff>
                  </from>
                  <to>
                    <xdr:col>8</xdr:col>
                    <xdr:colOff>1104900</xdr:colOff>
                    <xdr:row>39</xdr:row>
                    <xdr:rowOff>152400</xdr:rowOff>
                  </to>
                </anchor>
              </controlPr>
            </control>
          </mc:Choice>
        </mc:AlternateContent>
        <mc:AlternateContent xmlns:mc="http://schemas.openxmlformats.org/markup-compatibility/2006">
          <mc:Choice Requires="x14">
            <control shapeId="2218" r:id="rId65" name="Button 170">
              <controlPr defaultSize="0" print="0" autoFill="0" autoPict="0" macro="[0]!GoToSheetDiscount">
                <anchor moveWithCells="1" sizeWithCells="1">
                  <from>
                    <xdr:col>2</xdr:col>
                    <xdr:colOff>22860</xdr:colOff>
                    <xdr:row>45</xdr:row>
                    <xdr:rowOff>38100</xdr:rowOff>
                  </from>
                  <to>
                    <xdr:col>2</xdr:col>
                    <xdr:colOff>1051560</xdr:colOff>
                    <xdr:row>46</xdr:row>
                    <xdr:rowOff>152400</xdr:rowOff>
                  </to>
                </anchor>
              </controlPr>
            </control>
          </mc:Choice>
        </mc:AlternateContent>
        <mc:AlternateContent xmlns:mc="http://schemas.openxmlformats.org/markup-compatibility/2006">
          <mc:Choice Requires="x14">
            <control shapeId="2219" r:id="rId66" name="Button 171">
              <controlPr defaultSize="0" print="0" autoFill="0" autoPict="0" macro="[0]!GoToSheetSD">
                <anchor moveWithCells="1" sizeWithCells="1">
                  <from>
                    <xdr:col>3</xdr:col>
                    <xdr:colOff>83820</xdr:colOff>
                    <xdr:row>52</xdr:row>
                    <xdr:rowOff>45720</xdr:rowOff>
                  </from>
                  <to>
                    <xdr:col>3</xdr:col>
                    <xdr:colOff>1112520</xdr:colOff>
                    <xdr:row>53</xdr:row>
                    <xdr:rowOff>160020</xdr:rowOff>
                  </to>
                </anchor>
              </controlPr>
            </control>
          </mc:Choice>
        </mc:AlternateContent>
        <mc:AlternateContent xmlns:mc="http://schemas.openxmlformats.org/markup-compatibility/2006">
          <mc:Choice Requires="x14">
            <control shapeId="2220" r:id="rId67" name="Button 172">
              <controlPr defaultSize="0" print="0" autoFill="0" autoPict="0" macro="[0]!GoToSheetDirectCost">
                <anchor moveWithCells="1" sizeWithCells="1">
                  <from>
                    <xdr:col>4</xdr:col>
                    <xdr:colOff>121920</xdr:colOff>
                    <xdr:row>59</xdr:row>
                    <xdr:rowOff>38100</xdr:rowOff>
                  </from>
                  <to>
                    <xdr:col>4</xdr:col>
                    <xdr:colOff>1150620</xdr:colOff>
                    <xdr:row>60</xdr:row>
                    <xdr:rowOff>152400</xdr:rowOff>
                  </to>
                </anchor>
              </controlPr>
            </control>
          </mc:Choice>
        </mc:AlternateContent>
        <mc:AlternateContent xmlns:mc="http://schemas.openxmlformats.org/markup-compatibility/2006">
          <mc:Choice Requires="x14">
            <control shapeId="2221" r:id="rId68" name="Button 173">
              <controlPr defaultSize="0" print="0" autoFill="0" autoPict="0" macro="[0]!GoToSheetLabor">
                <anchor moveWithCells="1" sizeWithCells="1">
                  <from>
                    <xdr:col>6</xdr:col>
                    <xdr:colOff>99060</xdr:colOff>
                    <xdr:row>68</xdr:row>
                    <xdr:rowOff>45720</xdr:rowOff>
                  </from>
                  <to>
                    <xdr:col>6</xdr:col>
                    <xdr:colOff>1127760</xdr:colOff>
                    <xdr:row>69</xdr:row>
                    <xdr:rowOff>160020</xdr:rowOff>
                  </to>
                </anchor>
              </controlPr>
            </control>
          </mc:Choice>
        </mc:AlternateContent>
        <mc:AlternateContent xmlns:mc="http://schemas.openxmlformats.org/markup-compatibility/2006">
          <mc:Choice Requires="x14">
            <control shapeId="2222" r:id="rId69" name="Button 174">
              <controlPr defaultSize="0" print="0" autoFill="0" autoPict="0" macro="[0]!GoToSheetLaborPrivate">
                <anchor moveWithCells="1" sizeWithCells="1">
                  <from>
                    <xdr:col>3</xdr:col>
                    <xdr:colOff>68580</xdr:colOff>
                    <xdr:row>75</xdr:row>
                    <xdr:rowOff>45720</xdr:rowOff>
                  </from>
                  <to>
                    <xdr:col>3</xdr:col>
                    <xdr:colOff>1097280</xdr:colOff>
                    <xdr:row>76</xdr:row>
                    <xdr:rowOff>160020</xdr:rowOff>
                  </to>
                </anchor>
              </controlPr>
            </control>
          </mc:Choice>
        </mc:AlternateContent>
        <mc:AlternateContent xmlns:mc="http://schemas.openxmlformats.org/markup-compatibility/2006">
          <mc:Choice Requires="x14">
            <control shapeId="2223" r:id="rId70" name="Button 175">
              <controlPr defaultSize="0" print="0" autoFill="0" autoPict="0" macro="[0]!GoToSheetFuel">
                <anchor moveWithCells="1" sizeWithCells="1">
                  <from>
                    <xdr:col>6</xdr:col>
                    <xdr:colOff>76200</xdr:colOff>
                    <xdr:row>82</xdr:row>
                    <xdr:rowOff>68580</xdr:rowOff>
                  </from>
                  <to>
                    <xdr:col>6</xdr:col>
                    <xdr:colOff>1104900</xdr:colOff>
                    <xdr:row>84</xdr:row>
                    <xdr:rowOff>0</xdr:rowOff>
                  </to>
                </anchor>
              </controlPr>
            </control>
          </mc:Choice>
        </mc:AlternateContent>
        <mc:AlternateContent xmlns:mc="http://schemas.openxmlformats.org/markup-compatibility/2006">
          <mc:Choice Requires="x14">
            <control shapeId="2224" r:id="rId71" name="Button 176">
              <controlPr defaultSize="0" print="0" autoFill="0" autoPict="0" macro="[0]!GoToSheetDeicingMaterial">
                <anchor moveWithCells="1" sizeWithCells="1">
                  <from>
                    <xdr:col>6</xdr:col>
                    <xdr:colOff>83820</xdr:colOff>
                    <xdr:row>89</xdr:row>
                    <xdr:rowOff>76200</xdr:rowOff>
                  </from>
                  <to>
                    <xdr:col>6</xdr:col>
                    <xdr:colOff>1112520</xdr:colOff>
                    <xdr:row>91</xdr:row>
                    <xdr:rowOff>7620</xdr:rowOff>
                  </to>
                </anchor>
              </controlPr>
            </control>
          </mc:Choice>
        </mc:AlternateContent>
        <mc:AlternateContent xmlns:mc="http://schemas.openxmlformats.org/markup-compatibility/2006">
          <mc:Choice Requires="x14">
            <control shapeId="2225" r:id="rId72" name="Button 177">
              <controlPr defaultSize="0" print="0" autoFill="0" autoPict="0" macro="[0]!GoToSheetTraining">
                <anchor moveWithCells="1" sizeWithCells="1">
                  <from>
                    <xdr:col>3</xdr:col>
                    <xdr:colOff>83820</xdr:colOff>
                    <xdr:row>97</xdr:row>
                    <xdr:rowOff>45720</xdr:rowOff>
                  </from>
                  <to>
                    <xdr:col>3</xdr:col>
                    <xdr:colOff>1112520</xdr:colOff>
                    <xdr:row>98</xdr:row>
                    <xdr:rowOff>160020</xdr:rowOff>
                  </to>
                </anchor>
              </controlPr>
            </control>
          </mc:Choice>
        </mc:AlternateContent>
        <mc:AlternateContent xmlns:mc="http://schemas.openxmlformats.org/markup-compatibility/2006">
          <mc:Choice Requires="x14">
            <control shapeId="2226" r:id="rId73" name="Button 178">
              <controlPr defaultSize="0" print="0" autoFill="0" autoPict="0" macro="[0]!GoToSheetIEMaintenance">
                <anchor moveWithCells="1" sizeWithCells="1">
                  <from>
                    <xdr:col>3</xdr:col>
                    <xdr:colOff>99060</xdr:colOff>
                    <xdr:row>104</xdr:row>
                    <xdr:rowOff>60960</xdr:rowOff>
                  </from>
                  <to>
                    <xdr:col>3</xdr:col>
                    <xdr:colOff>1127760</xdr:colOff>
                    <xdr:row>105</xdr:row>
                    <xdr:rowOff>175260</xdr:rowOff>
                  </to>
                </anchor>
              </controlPr>
            </control>
          </mc:Choice>
        </mc:AlternateContent>
        <mc:AlternateContent xmlns:mc="http://schemas.openxmlformats.org/markup-compatibility/2006">
          <mc:Choice Requires="x14">
            <control shapeId="2227" r:id="rId74" name="Button 179">
              <controlPr defaultSize="0" print="0" autoFill="0" autoPict="0" macro="[0]!GoToSheetStorage">
                <anchor moveWithCells="1" sizeWithCells="1">
                  <from>
                    <xdr:col>3</xdr:col>
                    <xdr:colOff>38100</xdr:colOff>
                    <xdr:row>111</xdr:row>
                    <xdr:rowOff>60960</xdr:rowOff>
                  </from>
                  <to>
                    <xdr:col>3</xdr:col>
                    <xdr:colOff>1066800</xdr:colOff>
                    <xdr:row>112</xdr:row>
                    <xdr:rowOff>175260</xdr:rowOff>
                  </to>
                </anchor>
              </controlPr>
            </control>
          </mc:Choice>
        </mc:AlternateContent>
        <mc:AlternateContent xmlns:mc="http://schemas.openxmlformats.org/markup-compatibility/2006">
          <mc:Choice Requires="x14">
            <control shapeId="2228" r:id="rId75" name="Button 180">
              <controlPr defaultSize="0" print="0" autoFill="0" autoPict="0" macro="[0]!GoToSheetEnvironment">
                <anchor moveWithCells="1" sizeWithCells="1">
                  <from>
                    <xdr:col>4</xdr:col>
                    <xdr:colOff>121920</xdr:colOff>
                    <xdr:row>118</xdr:row>
                    <xdr:rowOff>45720</xdr:rowOff>
                  </from>
                  <to>
                    <xdr:col>4</xdr:col>
                    <xdr:colOff>1150620</xdr:colOff>
                    <xdr:row>119</xdr:row>
                    <xdr:rowOff>160020</xdr:rowOff>
                  </to>
                </anchor>
              </controlPr>
            </control>
          </mc:Choice>
        </mc:AlternateContent>
        <mc:AlternateContent xmlns:mc="http://schemas.openxmlformats.org/markup-compatibility/2006">
          <mc:Choice Requires="x14">
            <control shapeId="2229" r:id="rId76" name="Button 181">
              <controlPr defaultSize="0" print="0" autoFill="0" autoPict="0" macro="[0]!GoToSheetOther">
                <anchor moveWithCells="1" sizeWithCells="1">
                  <from>
                    <xdr:col>3</xdr:col>
                    <xdr:colOff>60960</xdr:colOff>
                    <xdr:row>125</xdr:row>
                    <xdr:rowOff>45720</xdr:rowOff>
                  </from>
                  <to>
                    <xdr:col>3</xdr:col>
                    <xdr:colOff>1089660</xdr:colOff>
                    <xdr:row>126</xdr:row>
                    <xdr:rowOff>160020</xdr:rowOff>
                  </to>
                </anchor>
              </controlPr>
            </control>
          </mc:Choice>
        </mc:AlternateContent>
        <mc:AlternateContent xmlns:mc="http://schemas.openxmlformats.org/markup-compatibility/2006">
          <mc:Choice Requires="x14">
            <control shapeId="2230" r:id="rId77" name="Button 182">
              <controlPr defaultSize="0" print="0" autoFill="0" autoPict="0" macro="[0]!GoToSheetCrash">
                <anchor moveWithCells="1" sizeWithCells="1">
                  <from>
                    <xdr:col>6</xdr:col>
                    <xdr:colOff>99060</xdr:colOff>
                    <xdr:row>132</xdr:row>
                    <xdr:rowOff>60960</xdr:rowOff>
                  </from>
                  <to>
                    <xdr:col>6</xdr:col>
                    <xdr:colOff>1127760</xdr:colOff>
                    <xdr:row>133</xdr:row>
                    <xdr:rowOff>175260</xdr:rowOff>
                  </to>
                </anchor>
              </controlPr>
            </control>
          </mc:Choice>
        </mc:AlternateContent>
        <mc:AlternateContent xmlns:mc="http://schemas.openxmlformats.org/markup-compatibility/2006">
          <mc:Choice Requires="x14">
            <control shapeId="2231" r:id="rId78" name="Button 183">
              <controlPr defaultSize="0" print="0" autoFill="0" autoPict="0" macro="[0]!GoToSheetExposed">
                <anchor moveWithCells="1" sizeWithCells="1">
                  <from>
                    <xdr:col>5</xdr:col>
                    <xdr:colOff>76200</xdr:colOff>
                    <xdr:row>139</xdr:row>
                    <xdr:rowOff>45720</xdr:rowOff>
                  </from>
                  <to>
                    <xdr:col>5</xdr:col>
                    <xdr:colOff>1104900</xdr:colOff>
                    <xdr:row>140</xdr:row>
                    <xdr:rowOff>160020</xdr:rowOff>
                  </to>
                </anchor>
              </controlPr>
            </control>
          </mc:Choice>
        </mc:AlternateContent>
        <mc:AlternateContent xmlns:mc="http://schemas.openxmlformats.org/markup-compatibility/2006">
          <mc:Choice Requires="x14">
            <control shapeId="2232" r:id="rId79" name="Button 184">
              <controlPr defaultSize="0" print="0" autoFill="0" autoPict="0" macro="[0]!GoToSheetVehicleDelay">
                <anchor moveWithCells="1" sizeWithCells="1">
                  <from>
                    <xdr:col>3</xdr:col>
                    <xdr:colOff>45720</xdr:colOff>
                    <xdr:row>147</xdr:row>
                    <xdr:rowOff>68580</xdr:rowOff>
                  </from>
                  <to>
                    <xdr:col>3</xdr:col>
                    <xdr:colOff>1074420</xdr:colOff>
                    <xdr:row>149</xdr:row>
                    <xdr:rowOff>0</xdr:rowOff>
                  </to>
                </anchor>
              </controlPr>
            </control>
          </mc:Choice>
        </mc:AlternateContent>
        <mc:AlternateContent xmlns:mc="http://schemas.openxmlformats.org/markup-compatibility/2006">
          <mc:Choice Requires="x14">
            <control shapeId="2233" r:id="rId80" name="Button 185">
              <controlPr defaultSize="0" print="0" autoFill="0" autoPict="0" macro="[0]!GoToSheetResults">
                <anchor moveWithCells="1" sizeWithCells="1">
                  <from>
                    <xdr:col>2</xdr:col>
                    <xdr:colOff>68580</xdr:colOff>
                    <xdr:row>154</xdr:row>
                    <xdr:rowOff>60960</xdr:rowOff>
                  </from>
                  <to>
                    <xdr:col>2</xdr:col>
                    <xdr:colOff>1097280</xdr:colOff>
                    <xdr:row>155</xdr:row>
                    <xdr:rowOff>144780</xdr:rowOff>
                  </to>
                </anchor>
              </controlPr>
            </control>
          </mc:Choice>
        </mc:AlternateContent>
        <mc:AlternateContent xmlns:mc="http://schemas.openxmlformats.org/markup-compatibility/2006">
          <mc:Choice Requires="x14">
            <control shapeId="2236" r:id="rId81" name="Button 188">
              <controlPr defaultSize="0" print="0" autoFill="0" autoPict="0" macro="[0]!SubmitWeatherPercentTableData">
                <anchor moveWithCells="1" sizeWithCells="1">
                  <from>
                    <xdr:col>3</xdr:col>
                    <xdr:colOff>152400</xdr:colOff>
                    <xdr:row>12</xdr:row>
                    <xdr:rowOff>45720</xdr:rowOff>
                  </from>
                  <to>
                    <xdr:col>3</xdr:col>
                    <xdr:colOff>1242060</xdr:colOff>
                    <xdr:row>13</xdr:row>
                    <xdr:rowOff>137160</xdr:rowOff>
                  </to>
                </anchor>
              </controlPr>
            </control>
          </mc:Choice>
        </mc:AlternateContent>
        <mc:AlternateContent xmlns:mc="http://schemas.openxmlformats.org/markup-compatibility/2006">
          <mc:Choice Requires="x14">
            <control shapeId="2237" r:id="rId82" name="Button 189">
              <controlPr defaultSize="0" print="0" autoFill="0" autoPict="0" macro="[0]!GoToSheetWeatherPercents">
                <anchor moveWithCells="1" sizeWithCells="1">
                  <from>
                    <xdr:col>4</xdr:col>
                    <xdr:colOff>83820</xdr:colOff>
                    <xdr:row>12</xdr:row>
                    <xdr:rowOff>45720</xdr:rowOff>
                  </from>
                  <to>
                    <xdr:col>4</xdr:col>
                    <xdr:colOff>1112520</xdr:colOff>
                    <xdr:row>13</xdr:row>
                    <xdr:rowOff>160020</xdr:rowOff>
                  </to>
                </anchor>
              </controlPr>
            </control>
          </mc:Choice>
        </mc:AlternateContent>
        <mc:AlternateContent xmlns:mc="http://schemas.openxmlformats.org/markup-compatibility/2006">
          <mc:Choice Requires="x14">
            <control shapeId="2240" r:id="rId83" name="Button 192">
              <controlPr defaultSize="0" print="0" autoFill="0" autoPict="0" macro="[0]!AddRowToWeatherPercentTable">
                <anchor moveWithCells="1" sizeWithCells="1">
                  <from>
                    <xdr:col>1</xdr:col>
                    <xdr:colOff>22860</xdr:colOff>
                    <xdr:row>12</xdr:row>
                    <xdr:rowOff>45720</xdr:rowOff>
                  </from>
                  <to>
                    <xdr:col>1</xdr:col>
                    <xdr:colOff>655320</xdr:colOff>
                    <xdr:row>13</xdr:row>
                    <xdr:rowOff>137160</xdr:rowOff>
                  </to>
                </anchor>
              </controlPr>
            </control>
          </mc:Choice>
        </mc:AlternateContent>
        <mc:AlternateContent xmlns:mc="http://schemas.openxmlformats.org/markup-compatibility/2006">
          <mc:Choice Requires="x14">
            <control shapeId="2241" r:id="rId84" name="Button 193">
              <controlPr defaultSize="0" print="0" autoFill="0" autoPict="0" macro="[0]!DeleteLastRowFromWeatherPercentTable">
                <anchor moveWithCells="1" sizeWithCells="1">
                  <from>
                    <xdr:col>1</xdr:col>
                    <xdr:colOff>731520</xdr:colOff>
                    <xdr:row>12</xdr:row>
                    <xdr:rowOff>45720</xdr:rowOff>
                  </from>
                  <to>
                    <xdr:col>1</xdr:col>
                    <xdr:colOff>1836420</xdr:colOff>
                    <xdr:row>13</xdr:row>
                    <xdr:rowOff>137160</xdr:rowOff>
                  </to>
                </anchor>
              </controlPr>
            </control>
          </mc:Choice>
        </mc:AlternateContent>
      </controls>
    </mc:Choice>
  </mc:AlternateContent>
  <tableParts count="26">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95DC-DD1D-4F9C-B61A-2562DD74FB16}">
  <sheetPr codeName="Sheet13">
    <tabColor rgb="FFFF0000"/>
  </sheetPr>
  <dimension ref="A1:C3"/>
  <sheetViews>
    <sheetView workbookViewId="0">
      <selection activeCell="A4" sqref="A4:XFD7"/>
    </sheetView>
  </sheetViews>
  <sheetFormatPr defaultRowHeight="14.4" x14ac:dyDescent="0.3"/>
  <cols>
    <col min="1" max="1" width="19.88671875" customWidth="1"/>
    <col min="2" max="2" width="27.6640625" customWidth="1"/>
    <col min="3" max="3" width="25.6640625" customWidth="1"/>
  </cols>
  <sheetData>
    <row r="1" spans="1:3" ht="29.25" customHeight="1" thickBot="1" x14ac:dyDescent="0.35">
      <c r="A1" s="164" t="s">
        <v>16</v>
      </c>
      <c r="B1" s="179" t="s">
        <v>53</v>
      </c>
      <c r="C1" s="180" t="s">
        <v>216</v>
      </c>
    </row>
    <row r="2" spans="1:3" ht="29.25" customHeight="1" x14ac:dyDescent="0.3">
      <c r="A2" s="165" t="s">
        <v>79</v>
      </c>
      <c r="B2" s="193" t="s">
        <v>168</v>
      </c>
      <c r="C2" s="206">
        <v>10000</v>
      </c>
    </row>
    <row r="3" spans="1:3" ht="15.6" x14ac:dyDescent="0.3">
      <c r="A3" s="165" t="s">
        <v>79</v>
      </c>
      <c r="B3" s="193" t="s">
        <v>180</v>
      </c>
      <c r="C3" s="206">
        <v>5000</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3A59D-E74E-4544-9256-D9FDFF38AC02}">
  <sheetPr codeName="Sheet14">
    <tabColor rgb="FFFF0000"/>
  </sheetPr>
  <dimension ref="A1:C2"/>
  <sheetViews>
    <sheetView workbookViewId="0">
      <selection activeCell="A3" sqref="A3:XFD3"/>
    </sheetView>
  </sheetViews>
  <sheetFormatPr defaultRowHeight="14.4" x14ac:dyDescent="0.3"/>
  <cols>
    <col min="1" max="1" width="15.6640625" customWidth="1"/>
    <col min="2" max="2" width="35" customWidth="1"/>
    <col min="3" max="3" width="29.33203125" customWidth="1"/>
  </cols>
  <sheetData>
    <row r="1" spans="1:3" ht="16.2" thickBot="1" x14ac:dyDescent="0.35">
      <c r="A1" s="202" t="s">
        <v>16</v>
      </c>
      <c r="B1" s="179" t="s">
        <v>55</v>
      </c>
      <c r="C1" s="180" t="s">
        <v>217</v>
      </c>
    </row>
    <row r="2" spans="1:3" ht="15.6" x14ac:dyDescent="0.3">
      <c r="A2" s="199" t="s">
        <v>79</v>
      </c>
      <c r="B2" s="193" t="s">
        <v>56</v>
      </c>
      <c r="C2" s="206">
        <v>10000</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83B14-B599-4397-8A18-75CB768D6521}">
  <sheetPr codeName="Sheet15">
    <tabColor rgb="FFFF0000"/>
  </sheetPr>
  <dimension ref="A1:C2"/>
  <sheetViews>
    <sheetView workbookViewId="0">
      <selection activeCell="A3" sqref="A3:XFD3"/>
    </sheetView>
  </sheetViews>
  <sheetFormatPr defaultRowHeight="14.4" x14ac:dyDescent="0.3"/>
  <cols>
    <col min="1" max="1" width="20.5546875" customWidth="1"/>
    <col min="2" max="2" width="32.44140625" customWidth="1"/>
    <col min="3" max="3" width="21.6640625" customWidth="1"/>
  </cols>
  <sheetData>
    <row r="1" spans="1:3" ht="20.25" customHeight="1" thickBot="1" x14ac:dyDescent="0.35">
      <c r="A1" s="164" t="s">
        <v>16</v>
      </c>
      <c r="B1" s="179" t="s">
        <v>57</v>
      </c>
      <c r="C1" s="180" t="s">
        <v>62</v>
      </c>
    </row>
    <row r="2" spans="1:3" ht="15.6" x14ac:dyDescent="0.3">
      <c r="A2" s="165" t="s">
        <v>79</v>
      </c>
      <c r="B2" s="193" t="s">
        <v>58</v>
      </c>
      <c r="C2" s="206">
        <v>5000</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097AF-B843-43AD-91A1-3064F86DC177}">
  <sheetPr codeName="Sheet21">
    <tabColor rgb="FFFF0000"/>
  </sheetPr>
  <dimension ref="A1:D3"/>
  <sheetViews>
    <sheetView workbookViewId="0">
      <selection activeCell="A4" sqref="A4:XFD7"/>
    </sheetView>
  </sheetViews>
  <sheetFormatPr defaultRowHeight="14.4" x14ac:dyDescent="0.3"/>
  <cols>
    <col min="1" max="1" width="16" bestFit="1" customWidth="1"/>
    <col min="2" max="2" width="22" customWidth="1"/>
    <col min="3" max="3" width="27.33203125" customWidth="1"/>
    <col min="4" max="4" width="25.33203125" customWidth="1"/>
  </cols>
  <sheetData>
    <row r="1" spans="1:4" ht="51.75" customHeight="1" thickBot="1" x14ac:dyDescent="0.35">
      <c r="A1" s="208" t="s">
        <v>16</v>
      </c>
      <c r="B1" s="179" t="s">
        <v>59</v>
      </c>
      <c r="C1" s="179" t="s">
        <v>345</v>
      </c>
      <c r="D1" s="180" t="s">
        <v>344</v>
      </c>
    </row>
    <row r="2" spans="1:4" ht="15.6" x14ac:dyDescent="0.3">
      <c r="A2" s="165" t="s">
        <v>79</v>
      </c>
      <c r="B2" s="193" t="s">
        <v>162</v>
      </c>
      <c r="C2" s="193">
        <v>500</v>
      </c>
      <c r="D2" s="207">
        <v>2</v>
      </c>
    </row>
    <row r="3" spans="1:4" ht="15.6" x14ac:dyDescent="0.3">
      <c r="A3" s="165" t="s">
        <v>79</v>
      </c>
      <c r="B3" s="193" t="s">
        <v>60</v>
      </c>
      <c r="C3" s="193">
        <v>39</v>
      </c>
      <c r="D3" s="207">
        <v>2</v>
      </c>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E6954-E77D-4CE8-BF20-8D95B9F012DC}">
  <sheetPr codeName="Sheet16">
    <tabColor rgb="FFFF0000"/>
  </sheetPr>
  <dimension ref="A1:C3"/>
  <sheetViews>
    <sheetView workbookViewId="0">
      <selection activeCell="A4" sqref="A4:XFD6"/>
    </sheetView>
  </sheetViews>
  <sheetFormatPr defaultRowHeight="14.4" x14ac:dyDescent="0.3"/>
  <cols>
    <col min="1" max="1" width="19.33203125" customWidth="1"/>
    <col min="2" max="2" width="27.88671875" customWidth="1"/>
    <col min="3" max="3" width="26.5546875" customWidth="1"/>
  </cols>
  <sheetData>
    <row r="1" spans="1:3" ht="16.2" thickBot="1" x14ac:dyDescent="0.35">
      <c r="A1" s="164" t="s">
        <v>16</v>
      </c>
      <c r="B1" s="179" t="s">
        <v>218</v>
      </c>
      <c r="C1" s="180" t="s">
        <v>62</v>
      </c>
    </row>
    <row r="2" spans="1:3" ht="31.2" x14ac:dyDescent="0.3">
      <c r="A2" s="165" t="s">
        <v>79</v>
      </c>
      <c r="B2" s="193" t="s">
        <v>63</v>
      </c>
      <c r="C2" s="206">
        <v>100000</v>
      </c>
    </row>
    <row r="3" spans="1:3" ht="31.2" x14ac:dyDescent="0.3">
      <c r="A3" s="165" t="s">
        <v>79</v>
      </c>
      <c r="B3" s="193" t="s">
        <v>170</v>
      </c>
      <c r="C3" s="206">
        <v>150000</v>
      </c>
    </row>
  </sheetData>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4C376-48B7-470D-A5A8-1D3845F7A4CA}">
  <sheetPr codeName="Sheet17">
    <tabColor rgb="FFFF0000"/>
  </sheetPr>
  <dimension ref="A1:F2"/>
  <sheetViews>
    <sheetView workbookViewId="0">
      <selection activeCell="A3" sqref="A3:XFD3"/>
    </sheetView>
  </sheetViews>
  <sheetFormatPr defaultRowHeight="14.4" x14ac:dyDescent="0.3"/>
  <cols>
    <col min="1" max="1" width="15.6640625" customWidth="1"/>
    <col min="2" max="2" width="19" customWidth="1"/>
    <col min="3" max="3" width="23.44140625" customWidth="1"/>
    <col min="4" max="4" width="23.109375" customWidth="1"/>
    <col min="5" max="5" width="24.5546875" customWidth="1"/>
    <col min="6" max="6" width="23" customWidth="1"/>
  </cols>
  <sheetData>
    <row r="1" spans="1:6" ht="25.5" customHeight="1" thickBot="1" x14ac:dyDescent="0.35">
      <c r="A1" s="164" t="s">
        <v>16</v>
      </c>
      <c r="B1" s="179" t="s">
        <v>64</v>
      </c>
      <c r="C1" s="179" t="s">
        <v>65</v>
      </c>
      <c r="D1" s="179" t="s">
        <v>66</v>
      </c>
      <c r="E1" s="179" t="s">
        <v>67</v>
      </c>
      <c r="F1" s="180" t="s">
        <v>68</v>
      </c>
    </row>
    <row r="2" spans="1:6" ht="15.6" x14ac:dyDescent="0.3">
      <c r="A2" s="210" t="s">
        <v>79</v>
      </c>
      <c r="B2" s="195">
        <v>1</v>
      </c>
      <c r="C2" s="211">
        <v>5</v>
      </c>
      <c r="D2" s="211">
        <v>10</v>
      </c>
      <c r="E2" s="211">
        <v>23</v>
      </c>
      <c r="F2" s="211">
        <v>60</v>
      </c>
    </row>
  </sheetData>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950E6-4787-45F0-A156-A5AE9B155F7E}">
  <sheetPr codeName="Sheet18">
    <tabColor rgb="FFFF0000"/>
  </sheetPr>
  <dimension ref="A1:E2"/>
  <sheetViews>
    <sheetView workbookViewId="0">
      <selection activeCell="A3" sqref="A3:XFD3"/>
    </sheetView>
  </sheetViews>
  <sheetFormatPr defaultRowHeight="14.4" x14ac:dyDescent="0.3"/>
  <cols>
    <col min="1" max="1" width="17" customWidth="1"/>
    <col min="2" max="2" width="33.6640625" customWidth="1"/>
    <col min="3" max="3" width="29.88671875" customWidth="1"/>
    <col min="4" max="4" width="32" customWidth="1"/>
    <col min="5" max="5" width="31.6640625" customWidth="1"/>
  </cols>
  <sheetData>
    <row r="1" spans="1:5" ht="48" customHeight="1" thickBot="1" x14ac:dyDescent="0.35">
      <c r="A1" s="198" t="s">
        <v>16</v>
      </c>
      <c r="B1" s="179" t="s">
        <v>219</v>
      </c>
      <c r="C1" s="179" t="s">
        <v>343</v>
      </c>
      <c r="D1" s="179" t="s">
        <v>342</v>
      </c>
      <c r="E1" s="180" t="s">
        <v>220</v>
      </c>
    </row>
    <row r="2" spans="1:5" ht="15.6" x14ac:dyDescent="0.3">
      <c r="A2" s="210" t="s">
        <v>79</v>
      </c>
      <c r="B2" s="195">
        <v>80</v>
      </c>
      <c r="C2" s="211">
        <v>20</v>
      </c>
      <c r="D2" s="211">
        <v>10</v>
      </c>
      <c r="E2" s="211">
        <v>90</v>
      </c>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A3617-A4E1-4883-BFBE-F0278AB33EA5}">
  <sheetPr codeName="Sheet19">
    <tabColor rgb="FFFF0000"/>
  </sheetPr>
  <dimension ref="A1:C2"/>
  <sheetViews>
    <sheetView workbookViewId="0">
      <selection activeCell="Q23" sqref="Q23"/>
    </sheetView>
  </sheetViews>
  <sheetFormatPr defaultRowHeight="14.4" x14ac:dyDescent="0.3"/>
  <cols>
    <col min="1" max="1" width="15.6640625" customWidth="1"/>
    <col min="2" max="2" width="30.88671875" customWidth="1"/>
    <col min="3" max="3" width="32.44140625" customWidth="1"/>
  </cols>
  <sheetData>
    <row r="1" spans="1:3" ht="45" customHeight="1" thickBot="1" x14ac:dyDescent="0.35">
      <c r="A1" s="198" t="s">
        <v>16</v>
      </c>
      <c r="B1" s="179" t="s">
        <v>221</v>
      </c>
      <c r="C1" s="180" t="s">
        <v>222</v>
      </c>
    </row>
    <row r="2" spans="1:3" ht="15.6" x14ac:dyDescent="0.3">
      <c r="A2" s="165" t="s">
        <v>79</v>
      </c>
      <c r="B2" s="209">
        <v>20</v>
      </c>
      <c r="C2" s="206">
        <v>40</v>
      </c>
    </row>
  </sheetData>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DE5FB-636A-4B8B-94AE-41894D805012}">
  <sheetPr codeName="Sheet2">
    <tabColor rgb="FFFF0000"/>
  </sheetPr>
  <dimension ref="A1:X6"/>
  <sheetViews>
    <sheetView workbookViewId="0">
      <selection activeCell="L14" sqref="L14"/>
    </sheetView>
  </sheetViews>
  <sheetFormatPr defaultRowHeight="14.4" x14ac:dyDescent="0.3"/>
  <cols>
    <col min="1" max="1" width="11.33203125" customWidth="1"/>
    <col min="2" max="2" width="29.6640625" customWidth="1"/>
    <col min="3" max="3" width="30.5546875" customWidth="1"/>
    <col min="4" max="4" width="29.44140625" customWidth="1"/>
    <col min="5" max="5" width="28.6640625" customWidth="1"/>
    <col min="6" max="6" width="29.5546875" customWidth="1"/>
    <col min="7" max="7" width="28.44140625" customWidth="1"/>
    <col min="8" max="8" width="11.5546875" hidden="1" customWidth="1"/>
    <col min="9" max="9" width="12.44140625" hidden="1" customWidth="1"/>
    <col min="10" max="10" width="12.6640625" hidden="1" customWidth="1"/>
    <col min="11" max="11" width="13.109375" hidden="1" customWidth="1"/>
    <col min="12" max="12" width="12.109375" customWidth="1"/>
    <col min="13" max="14" width="14.5546875" customWidth="1"/>
    <col min="15" max="15" width="14.88671875" customWidth="1"/>
    <col min="16" max="17" width="11.88671875" customWidth="1"/>
    <col min="18" max="18" width="13.6640625" customWidth="1"/>
    <col min="19" max="19" width="12.44140625" customWidth="1"/>
    <col min="20" max="20" width="16.109375" customWidth="1"/>
    <col min="21" max="21" width="12.109375" customWidth="1"/>
    <col min="22" max="22" width="13.109375" customWidth="1"/>
    <col min="23" max="23" width="15.109375" customWidth="1"/>
    <col min="24" max="24" width="16.5546875" customWidth="1"/>
  </cols>
  <sheetData>
    <row r="1" spans="1:24" x14ac:dyDescent="0.3">
      <c r="A1" s="1"/>
      <c r="B1" s="242" t="s">
        <v>223</v>
      </c>
      <c r="C1" s="242"/>
      <c r="D1" s="242"/>
      <c r="E1" s="242"/>
      <c r="F1" s="242"/>
      <c r="G1" s="242"/>
      <c r="H1" s="242"/>
      <c r="I1" s="242"/>
      <c r="J1" s="242"/>
      <c r="K1" s="242"/>
      <c r="L1" s="242"/>
      <c r="M1" s="242"/>
      <c r="N1" s="242"/>
      <c r="O1" s="242"/>
      <c r="P1" s="242"/>
      <c r="Q1" s="243"/>
      <c r="R1" s="243"/>
      <c r="S1" s="243"/>
      <c r="T1" s="243"/>
      <c r="U1" s="243"/>
      <c r="V1" s="243"/>
      <c r="W1" s="243"/>
      <c r="X1" s="243"/>
    </row>
    <row r="2" spans="1:24" ht="28.8" x14ac:dyDescent="0.3">
      <c r="A2" s="2" t="s">
        <v>224</v>
      </c>
      <c r="B2" s="3" t="s">
        <v>225</v>
      </c>
      <c r="C2" s="4" t="s">
        <v>226</v>
      </c>
      <c r="D2" s="4" t="s">
        <v>227</v>
      </c>
      <c r="E2" s="4" t="s">
        <v>228</v>
      </c>
      <c r="F2" s="4" t="s">
        <v>229</v>
      </c>
      <c r="G2" s="4" t="s">
        <v>230</v>
      </c>
      <c r="H2" s="5" t="s">
        <v>231</v>
      </c>
      <c r="I2" s="5" t="s">
        <v>232</v>
      </c>
      <c r="J2" s="5" t="s">
        <v>233</v>
      </c>
      <c r="K2" s="19" t="s">
        <v>232</v>
      </c>
      <c r="L2" s="20" t="s">
        <v>234</v>
      </c>
      <c r="M2" s="20" t="s">
        <v>235</v>
      </c>
      <c r="N2" s="20" t="s">
        <v>236</v>
      </c>
      <c r="O2" s="20" t="s">
        <v>237</v>
      </c>
      <c r="P2" s="20" t="s">
        <v>238</v>
      </c>
      <c r="Q2" s="9"/>
      <c r="R2" s="9"/>
      <c r="S2" s="9"/>
      <c r="T2" s="9"/>
      <c r="U2" s="9"/>
      <c r="V2" s="9"/>
      <c r="W2" s="9"/>
      <c r="X2" s="9"/>
    </row>
    <row r="3" spans="1:24" x14ac:dyDescent="0.3">
      <c r="A3" t="s">
        <v>239</v>
      </c>
      <c r="B3" s="6">
        <v>7.3999999999999996E-2</v>
      </c>
      <c r="C3" s="7">
        <v>1</v>
      </c>
      <c r="D3" s="7">
        <v>1.2</v>
      </c>
      <c r="E3" s="7">
        <v>0.15</v>
      </c>
      <c r="F3" s="7">
        <v>2.1</v>
      </c>
      <c r="G3" s="7">
        <v>2.4</v>
      </c>
      <c r="H3" s="7">
        <v>0.9</v>
      </c>
      <c r="I3" s="7">
        <v>0.1</v>
      </c>
      <c r="J3" s="7">
        <v>0.1</v>
      </c>
      <c r="K3" s="7">
        <v>0.9</v>
      </c>
      <c r="L3" s="21">
        <v>11637947</v>
      </c>
      <c r="M3" s="21">
        <v>674353</v>
      </c>
      <c r="N3" s="21">
        <v>204143</v>
      </c>
      <c r="O3" s="21">
        <v>129001</v>
      </c>
      <c r="P3" s="21">
        <v>12108</v>
      </c>
      <c r="Q3" s="10"/>
      <c r="R3" s="10"/>
      <c r="S3" s="10"/>
      <c r="T3" s="10"/>
      <c r="U3" s="10"/>
      <c r="V3" s="10"/>
      <c r="W3" s="10"/>
      <c r="X3" s="10"/>
    </row>
    <row r="4" spans="1:24" x14ac:dyDescent="0.3">
      <c r="A4" s="8"/>
    </row>
    <row r="6" spans="1:24" x14ac:dyDescent="0.3">
      <c r="A6" t="s">
        <v>240</v>
      </c>
      <c r="B6" s="244" t="s">
        <v>241</v>
      </c>
      <c r="C6" s="244"/>
      <c r="D6" s="244"/>
      <c r="E6" s="244"/>
      <c r="F6" s="244"/>
      <c r="G6" s="244"/>
      <c r="H6" s="244"/>
      <c r="I6" s="244"/>
      <c r="J6" s="244"/>
      <c r="K6" s="244"/>
      <c r="L6" s="245" t="s">
        <v>242</v>
      </c>
      <c r="M6" s="245"/>
      <c r="N6" s="245"/>
      <c r="O6" s="245"/>
      <c r="P6" s="245"/>
      <c r="Q6" s="246"/>
      <c r="R6" s="246"/>
      <c r="S6" s="246"/>
      <c r="T6" s="246"/>
      <c r="U6" s="246"/>
      <c r="V6" s="246"/>
      <c r="W6" s="246"/>
      <c r="X6" s="246"/>
    </row>
  </sheetData>
  <mergeCells count="5">
    <mergeCell ref="B1:P1"/>
    <mergeCell ref="Q1:X1"/>
    <mergeCell ref="B6:K6"/>
    <mergeCell ref="L6:P6"/>
    <mergeCell ref="Q6:X6"/>
  </mergeCells>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D421B-85BD-402F-B3C5-E14581C1327E}">
  <sheetPr codeName="Sheet25">
    <tabColor theme="8"/>
  </sheetPr>
  <dimension ref="A1:J47"/>
  <sheetViews>
    <sheetView workbookViewId="0">
      <selection activeCell="L11" sqref="L11"/>
    </sheetView>
  </sheetViews>
  <sheetFormatPr defaultRowHeight="14.4" x14ac:dyDescent="0.3"/>
  <cols>
    <col min="1" max="1" width="2.33203125" customWidth="1"/>
    <col min="2" max="2" width="25.6640625" customWidth="1"/>
    <col min="3" max="3" width="30.6640625" customWidth="1"/>
    <col min="4" max="4" width="4.88671875" customWidth="1"/>
    <col min="5" max="5" width="25.6640625" customWidth="1"/>
    <col min="6" max="6" width="30.6640625" customWidth="1"/>
    <col min="7" max="7" width="6" customWidth="1"/>
    <col min="8" max="8" width="25.6640625" customWidth="1"/>
    <col min="9" max="9" width="30.6640625" customWidth="1"/>
    <col min="10" max="10" width="2.33203125" customWidth="1"/>
  </cols>
  <sheetData>
    <row r="1" spans="1:10" ht="23.4" customHeight="1" x14ac:dyDescent="0.3">
      <c r="A1" s="87"/>
      <c r="B1" s="219" t="s">
        <v>80</v>
      </c>
      <c r="C1" s="219"/>
      <c r="D1" s="219"/>
      <c r="E1" s="219"/>
      <c r="F1" s="219"/>
      <c r="G1" s="219"/>
      <c r="H1" s="219"/>
      <c r="I1" s="219"/>
      <c r="J1" s="71"/>
    </row>
    <row r="2" spans="1:10" ht="23.4" customHeight="1" thickBot="1" x14ac:dyDescent="0.35">
      <c r="A2" s="73"/>
      <c r="B2" s="225"/>
      <c r="C2" s="225"/>
      <c r="D2" s="225"/>
      <c r="E2" s="225"/>
      <c r="F2" s="225"/>
      <c r="G2" s="225"/>
      <c r="H2" s="225"/>
      <c r="I2" s="225"/>
      <c r="J2" s="73"/>
    </row>
    <row r="3" spans="1:10" ht="14.4" customHeight="1" x14ac:dyDescent="0.3">
      <c r="A3" s="46"/>
      <c r="B3" s="46"/>
      <c r="C3" s="46"/>
      <c r="D3" s="46"/>
      <c r="E3" s="46"/>
      <c r="F3" s="46"/>
      <c r="G3" s="46"/>
      <c r="H3" s="46"/>
      <c r="I3" s="46"/>
      <c r="J3" s="46"/>
    </row>
    <row r="4" spans="1:10" ht="14.4" customHeight="1" thickBot="1" x14ac:dyDescent="0.35">
      <c r="A4" s="46"/>
      <c r="B4" s="238" t="str">
        <f>IF($B$7&lt;&gt;"","Summary of " &amp; $B$7,"")</f>
        <v/>
      </c>
      <c r="C4" s="238"/>
      <c r="D4" s="46"/>
      <c r="E4" s="238" t="str">
        <f>IF($E$7&lt;&gt;"","Summary of " &amp; $E$7,"")</f>
        <v/>
      </c>
      <c r="F4" s="238"/>
      <c r="G4" s="46"/>
      <c r="H4" s="238" t="str">
        <f>IF($H$7&lt;&gt;"","Summary of " &amp; $H$7,"")</f>
        <v/>
      </c>
      <c r="I4" s="238"/>
      <c r="J4" s="46"/>
    </row>
    <row r="5" spans="1:10" ht="14.4" customHeight="1" x14ac:dyDescent="0.3">
      <c r="A5" s="46"/>
      <c r="B5" s="46"/>
      <c r="C5" s="46"/>
      <c r="D5" s="46"/>
      <c r="E5" s="46"/>
      <c r="F5" s="46"/>
      <c r="G5" s="46"/>
      <c r="H5" s="46"/>
      <c r="I5" s="46"/>
      <c r="J5" s="46"/>
    </row>
    <row r="6" spans="1:10" ht="14.4" customHeight="1" x14ac:dyDescent="0.3">
      <c r="A6" s="46"/>
      <c r="B6" s="88" t="s">
        <v>16</v>
      </c>
      <c r="C6" s="46"/>
      <c r="D6" s="46"/>
      <c r="E6" s="88" t="s">
        <v>16</v>
      </c>
      <c r="F6" s="46"/>
      <c r="G6" s="46"/>
      <c r="H6" s="88" t="s">
        <v>16</v>
      </c>
      <c r="I6" s="46"/>
      <c r="J6" s="46"/>
    </row>
    <row r="7" spans="1:10" ht="14.4" customHeight="1" x14ac:dyDescent="0.3">
      <c r="A7" s="46"/>
      <c r="B7" s="90"/>
      <c r="C7" s="46"/>
      <c r="D7" s="46"/>
      <c r="E7" s="90"/>
      <c r="F7" s="46"/>
      <c r="G7" s="46"/>
      <c r="H7" s="90"/>
      <c r="I7" s="46"/>
      <c r="J7" s="46"/>
    </row>
    <row r="8" spans="1:10" ht="14.4" customHeight="1" x14ac:dyDescent="0.3">
      <c r="A8" s="46"/>
      <c r="B8" s="46"/>
      <c r="C8" s="46"/>
      <c r="D8" s="46"/>
      <c r="E8" s="46"/>
      <c r="F8" s="46"/>
      <c r="G8" s="46"/>
      <c r="H8" s="46"/>
      <c r="I8" s="46"/>
      <c r="J8" s="46"/>
    </row>
    <row r="9" spans="1:10" ht="14.4" customHeight="1" x14ac:dyDescent="0.3">
      <c r="A9" s="46"/>
      <c r="B9" s="89" t="s">
        <v>74</v>
      </c>
      <c r="C9" s="143"/>
      <c r="D9" s="46"/>
      <c r="E9" s="89" t="s">
        <v>74</v>
      </c>
      <c r="F9" s="133"/>
      <c r="G9" s="46"/>
      <c r="H9" s="89" t="s">
        <v>74</v>
      </c>
      <c r="I9" s="133"/>
      <c r="J9" s="46"/>
    </row>
    <row r="10" spans="1:10" ht="14.4" customHeight="1" x14ac:dyDescent="0.3">
      <c r="A10" s="46"/>
      <c r="B10" s="89" t="s">
        <v>75</v>
      </c>
      <c r="C10" s="143"/>
      <c r="D10" s="46"/>
      <c r="E10" s="89" t="s">
        <v>75</v>
      </c>
      <c r="F10" s="143"/>
      <c r="G10" s="46"/>
      <c r="H10" s="89" t="s">
        <v>75</v>
      </c>
      <c r="I10" s="143"/>
      <c r="J10" s="46"/>
    </row>
    <row r="11" spans="1:10" ht="14.4" customHeight="1" x14ac:dyDescent="0.3">
      <c r="A11" s="46"/>
      <c r="B11" s="89" t="s">
        <v>76</v>
      </c>
      <c r="C11" s="143"/>
      <c r="D11" s="46"/>
      <c r="E11" s="89" t="s">
        <v>76</v>
      </c>
      <c r="F11" s="133"/>
      <c r="G11" s="46"/>
      <c r="H11" s="89" t="s">
        <v>76</v>
      </c>
      <c r="I11" s="133"/>
      <c r="J11" s="46"/>
    </row>
    <row r="12" spans="1:10" ht="14.4" customHeight="1" x14ac:dyDescent="0.3">
      <c r="A12" s="46"/>
      <c r="B12" s="89" t="s">
        <v>77</v>
      </c>
      <c r="C12" s="143"/>
      <c r="D12" s="46"/>
      <c r="E12" s="89" t="s">
        <v>77</v>
      </c>
      <c r="F12" s="133"/>
      <c r="G12" s="46"/>
      <c r="H12" s="89" t="s">
        <v>77</v>
      </c>
      <c r="I12" s="133"/>
      <c r="J12" s="46"/>
    </row>
    <row r="13" spans="1:10" ht="14.4" customHeight="1" x14ac:dyDescent="0.3">
      <c r="A13" s="46"/>
      <c r="B13" s="89" t="s">
        <v>78</v>
      </c>
      <c r="C13" s="145"/>
      <c r="D13" s="46"/>
      <c r="E13" s="89" t="s">
        <v>78</v>
      </c>
      <c r="F13" s="145"/>
      <c r="G13" s="46"/>
      <c r="H13" s="89" t="s">
        <v>78</v>
      </c>
      <c r="I13" s="145"/>
      <c r="J13" s="46"/>
    </row>
    <row r="14" spans="1:10" ht="14.4" customHeight="1" x14ac:dyDescent="0.3">
      <c r="A14" s="46"/>
      <c r="B14" s="46"/>
      <c r="C14" s="46"/>
      <c r="D14" s="46"/>
      <c r="E14" s="46"/>
      <c r="F14" s="46"/>
      <c r="G14" s="46"/>
      <c r="H14" s="46"/>
      <c r="I14" s="46"/>
      <c r="J14" s="46"/>
    </row>
    <row r="15" spans="1:10" ht="14.4" customHeight="1" x14ac:dyDescent="0.3">
      <c r="A15" s="46"/>
      <c r="B15" s="46"/>
      <c r="C15" s="46"/>
      <c r="D15" s="46"/>
      <c r="E15" s="46"/>
      <c r="F15" s="46"/>
      <c r="G15" s="46"/>
      <c r="H15" s="46"/>
      <c r="I15" s="46"/>
      <c r="J15" s="46"/>
    </row>
    <row r="16" spans="1:10" ht="14.4" customHeight="1" x14ac:dyDescent="0.3">
      <c r="A16" s="46"/>
      <c r="B16" s="46"/>
      <c r="C16" s="46"/>
      <c r="D16" s="46"/>
      <c r="E16" s="46"/>
      <c r="F16" s="46"/>
      <c r="G16" s="46"/>
      <c r="H16" s="46"/>
      <c r="I16" s="46"/>
      <c r="J16" s="46"/>
    </row>
    <row r="17" spans="1:10" ht="14.4" customHeight="1" x14ac:dyDescent="0.3">
      <c r="A17" s="46"/>
      <c r="B17" s="46"/>
      <c r="C17" s="46"/>
      <c r="D17" s="46"/>
      <c r="E17" s="46"/>
      <c r="F17" s="46"/>
      <c r="G17" s="46"/>
      <c r="H17" s="46"/>
      <c r="I17" s="46"/>
      <c r="J17" s="46"/>
    </row>
    <row r="18" spans="1:10" ht="14.4" customHeight="1" x14ac:dyDescent="0.3">
      <c r="A18" s="46"/>
      <c r="B18" s="46"/>
      <c r="C18" s="46"/>
      <c r="D18" s="46"/>
      <c r="E18" s="46"/>
      <c r="F18" s="46"/>
      <c r="G18" s="46"/>
      <c r="H18" s="46"/>
      <c r="I18" s="46"/>
      <c r="J18" s="46"/>
    </row>
    <row r="19" spans="1:10" ht="14.4" customHeight="1" x14ac:dyDescent="0.3">
      <c r="A19" s="46"/>
      <c r="B19" s="46"/>
      <c r="C19" s="46"/>
      <c r="D19" s="46"/>
      <c r="E19" s="46"/>
      <c r="F19" s="46"/>
      <c r="G19" s="46"/>
      <c r="H19" s="46"/>
      <c r="I19" s="46"/>
      <c r="J19" s="46"/>
    </row>
    <row r="20" spans="1:10" ht="14.4" customHeight="1" x14ac:dyDescent="0.3">
      <c r="A20" s="46"/>
      <c r="B20" s="46"/>
      <c r="C20" s="46"/>
      <c r="D20" s="46"/>
      <c r="E20" s="46"/>
      <c r="F20" s="46"/>
      <c r="G20" s="46"/>
      <c r="H20" s="46"/>
      <c r="I20" s="46"/>
      <c r="J20" s="46"/>
    </row>
    <row r="21" spans="1:10" ht="14.4" customHeight="1" x14ac:dyDescent="0.3">
      <c r="A21" s="46"/>
      <c r="B21" s="46"/>
      <c r="C21" s="46"/>
      <c r="D21" s="46"/>
      <c r="E21" s="46"/>
      <c r="F21" s="46"/>
      <c r="G21" s="46"/>
      <c r="H21" s="46"/>
      <c r="I21" s="46"/>
      <c r="J21" s="46"/>
    </row>
    <row r="22" spans="1:10" ht="14.4" customHeight="1" x14ac:dyDescent="0.3">
      <c r="A22" s="46"/>
      <c r="B22" s="46"/>
      <c r="C22" s="46"/>
      <c r="D22" s="46"/>
      <c r="E22" s="46"/>
      <c r="F22" s="46"/>
      <c r="G22" s="46"/>
      <c r="H22" s="46"/>
      <c r="I22" s="46"/>
      <c r="J22" s="46"/>
    </row>
    <row r="23" spans="1:10" ht="14.4" customHeight="1" x14ac:dyDescent="0.3">
      <c r="A23" s="46"/>
      <c r="B23" s="46"/>
      <c r="C23" s="46"/>
      <c r="D23" s="46"/>
      <c r="E23" s="46"/>
      <c r="F23" s="46"/>
      <c r="G23" s="46"/>
      <c r="H23" s="46"/>
      <c r="I23" s="46"/>
      <c r="J23" s="46"/>
    </row>
    <row r="24" spans="1:10" ht="14.4" customHeight="1" x14ac:dyDescent="0.3">
      <c r="A24" s="46"/>
      <c r="B24" s="46"/>
      <c r="C24" s="46"/>
      <c r="D24" s="46"/>
      <c r="E24" s="46"/>
      <c r="F24" s="46"/>
      <c r="G24" s="46"/>
      <c r="H24" s="46"/>
      <c r="I24" s="46"/>
      <c r="J24" s="46"/>
    </row>
    <row r="25" spans="1:10" ht="14.4" customHeight="1" x14ac:dyDescent="0.3">
      <c r="A25" s="46"/>
      <c r="B25" s="46"/>
      <c r="C25" s="46"/>
      <c r="D25" s="46"/>
      <c r="E25" s="46"/>
      <c r="F25" s="46"/>
      <c r="G25" s="46"/>
      <c r="H25" s="46"/>
      <c r="I25" s="46"/>
      <c r="J25" s="46"/>
    </row>
    <row r="26" spans="1:10" ht="14.4" customHeight="1" x14ac:dyDescent="0.3">
      <c r="A26" s="46"/>
      <c r="B26" s="46"/>
      <c r="C26" s="46"/>
      <c r="D26" s="46"/>
      <c r="E26" s="46"/>
      <c r="F26" s="46"/>
      <c r="G26" s="46"/>
      <c r="H26" s="46"/>
      <c r="I26" s="46"/>
      <c r="J26" s="46"/>
    </row>
    <row r="27" spans="1:10" ht="14.4" customHeight="1" x14ac:dyDescent="0.3">
      <c r="A27" s="46"/>
      <c r="B27" s="46"/>
      <c r="C27" s="46"/>
      <c r="D27" s="46"/>
      <c r="E27" s="46"/>
      <c r="F27" s="46"/>
      <c r="G27" s="46"/>
      <c r="H27" s="46"/>
      <c r="I27" s="46"/>
      <c r="J27" s="46"/>
    </row>
    <row r="28" spans="1:10" ht="14.4" customHeight="1" x14ac:dyDescent="0.3">
      <c r="A28" s="46"/>
      <c r="B28" s="46"/>
      <c r="C28" s="46"/>
      <c r="D28" s="46"/>
      <c r="E28" s="46"/>
      <c r="F28" s="46"/>
      <c r="G28" s="46"/>
      <c r="H28" s="46"/>
      <c r="I28" s="46"/>
      <c r="J28" s="46"/>
    </row>
    <row r="29" spans="1:10" ht="14.4" customHeight="1" x14ac:dyDescent="0.3">
      <c r="A29" s="46"/>
      <c r="B29" s="46"/>
      <c r="C29" s="46"/>
      <c r="D29" s="46"/>
      <c r="E29" s="46"/>
      <c r="F29" s="46"/>
      <c r="G29" s="46"/>
      <c r="H29" s="46"/>
      <c r="I29" s="46"/>
      <c r="J29" s="46"/>
    </row>
    <row r="30" spans="1:10" ht="14.4" customHeight="1" x14ac:dyDescent="0.3">
      <c r="A30" s="46"/>
      <c r="B30" s="46"/>
      <c r="C30" s="46"/>
      <c r="D30" s="46"/>
      <c r="E30" s="46"/>
      <c r="F30" s="46"/>
      <c r="G30" s="46"/>
      <c r="H30" s="46"/>
      <c r="I30" s="46"/>
      <c r="J30" s="46"/>
    </row>
    <row r="47" spans="8:8" x14ac:dyDescent="0.3">
      <c r="H47" t="s">
        <v>297</v>
      </c>
    </row>
  </sheetData>
  <mergeCells count="4">
    <mergeCell ref="B1:I2"/>
    <mergeCell ref="B4:C4"/>
    <mergeCell ref="E4:F4"/>
    <mergeCell ref="H4:I4"/>
  </mergeCells>
  <dataValidations count="1">
    <dataValidation type="list" allowBlank="1" showInputMessage="1" showErrorMessage="1" sqref="E7 H7 B7" xr:uid="{D29D6B2F-A33A-4836-BAFB-9C2815310EF6}">
      <formula1>Scenario_Code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9154" r:id="rId3" name="Button 2">
              <controlPr defaultSize="0" print="0" autoFill="0" autoPict="0" macro="[0]!CopyScenarioResults">
                <anchor moveWithCells="1" sizeWithCells="1">
                  <from>
                    <xdr:col>2</xdr:col>
                    <xdr:colOff>121920</xdr:colOff>
                    <xdr:row>5</xdr:row>
                    <xdr:rowOff>60960</xdr:rowOff>
                  </from>
                  <to>
                    <xdr:col>2</xdr:col>
                    <xdr:colOff>944880</xdr:colOff>
                    <xdr:row>6</xdr:row>
                    <xdr:rowOff>144780</xdr:rowOff>
                  </to>
                </anchor>
              </controlPr>
            </control>
          </mc:Choice>
        </mc:AlternateContent>
        <mc:AlternateContent xmlns:mc="http://schemas.openxmlformats.org/markup-compatibility/2006">
          <mc:Choice Requires="x14">
            <control shapeId="49156" r:id="rId4" name="Button 4">
              <controlPr defaultSize="0" print="0" autoFill="0" autoPict="0" macro="[0]!CopyScenarioResults2">
                <anchor moveWithCells="1" sizeWithCells="1">
                  <from>
                    <xdr:col>5</xdr:col>
                    <xdr:colOff>106680</xdr:colOff>
                    <xdr:row>5</xdr:row>
                    <xdr:rowOff>60960</xdr:rowOff>
                  </from>
                  <to>
                    <xdr:col>5</xdr:col>
                    <xdr:colOff>937260</xdr:colOff>
                    <xdr:row>6</xdr:row>
                    <xdr:rowOff>144780</xdr:rowOff>
                  </to>
                </anchor>
              </controlPr>
            </control>
          </mc:Choice>
        </mc:AlternateContent>
        <mc:AlternateContent xmlns:mc="http://schemas.openxmlformats.org/markup-compatibility/2006">
          <mc:Choice Requires="x14">
            <control shapeId="49157" r:id="rId5" name="Button 5">
              <controlPr defaultSize="0" print="0" autoFill="0" autoPict="0" macro="[0]!CopyScenarioResults3">
                <anchor moveWithCells="1" sizeWithCells="1">
                  <from>
                    <xdr:col>8</xdr:col>
                    <xdr:colOff>106680</xdr:colOff>
                    <xdr:row>5</xdr:row>
                    <xdr:rowOff>60960</xdr:rowOff>
                  </from>
                  <to>
                    <xdr:col>8</xdr:col>
                    <xdr:colOff>937260</xdr:colOff>
                    <xdr:row>6</xdr:row>
                    <xdr:rowOff>144780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51987-8D3F-4957-8BDF-F3400C36D309}">
  <sheetPr codeName="Sheet24">
    <tabColor theme="4" tint="0.79998168889431442"/>
  </sheetPr>
  <dimension ref="A1:U35"/>
  <sheetViews>
    <sheetView zoomScaleNormal="100" workbookViewId="0">
      <selection activeCell="B30" sqref="B30"/>
    </sheetView>
  </sheetViews>
  <sheetFormatPr defaultRowHeight="14.4" x14ac:dyDescent="0.3"/>
  <cols>
    <col min="1" max="1" width="2.33203125" customWidth="1"/>
    <col min="2" max="2" width="14.6640625" customWidth="1"/>
    <col min="3" max="3" width="24.44140625" customWidth="1"/>
    <col min="4" max="4" width="24.44140625" bestFit="1" customWidth="1"/>
    <col min="5" max="5" width="28.5546875" customWidth="1"/>
    <col min="6" max="6" width="16.5546875" customWidth="1"/>
    <col min="21" max="21" width="2.33203125" customWidth="1"/>
  </cols>
  <sheetData>
    <row r="1" spans="1:21" ht="23.4" customHeight="1" x14ac:dyDescent="0.55000000000000004">
      <c r="A1" s="71"/>
      <c r="B1" s="219" t="s">
        <v>81</v>
      </c>
      <c r="C1" s="219"/>
      <c r="D1" s="219"/>
      <c r="E1" s="219"/>
      <c r="F1" s="219"/>
      <c r="G1" s="219"/>
      <c r="H1" s="219"/>
      <c r="I1" s="219"/>
      <c r="J1" s="219"/>
      <c r="K1" s="219"/>
      <c r="L1" s="219"/>
      <c r="M1" s="219"/>
      <c r="N1" s="219"/>
      <c r="O1" s="219"/>
      <c r="P1" s="219"/>
      <c r="Q1" s="219"/>
      <c r="R1" s="219"/>
      <c r="S1" s="219"/>
      <c r="T1" s="219"/>
      <c r="U1" s="91"/>
    </row>
    <row r="2" spans="1:21" ht="23.4" customHeight="1" thickBot="1" x14ac:dyDescent="0.6">
      <c r="A2" s="73"/>
      <c r="B2" s="225"/>
      <c r="C2" s="225"/>
      <c r="D2" s="225"/>
      <c r="E2" s="225"/>
      <c r="F2" s="225"/>
      <c r="G2" s="225"/>
      <c r="H2" s="225"/>
      <c r="I2" s="225"/>
      <c r="J2" s="225"/>
      <c r="K2" s="225"/>
      <c r="L2" s="225"/>
      <c r="M2" s="225"/>
      <c r="N2" s="225"/>
      <c r="O2" s="225"/>
      <c r="P2" s="225"/>
      <c r="Q2" s="225"/>
      <c r="R2" s="225"/>
      <c r="S2" s="225"/>
      <c r="T2" s="225"/>
      <c r="U2" s="92"/>
    </row>
    <row r="3" spans="1:21" ht="14.4" customHeight="1" x14ac:dyDescent="0.3">
      <c r="A3" s="46"/>
      <c r="B3" s="46"/>
      <c r="C3" s="46"/>
      <c r="D3" s="46"/>
      <c r="E3" s="46"/>
      <c r="F3" s="46"/>
      <c r="G3" s="46"/>
      <c r="H3" s="46"/>
      <c r="I3" s="46"/>
      <c r="J3" s="46"/>
      <c r="K3" s="46"/>
      <c r="L3" s="46"/>
      <c r="M3" s="46"/>
      <c r="N3" s="46"/>
      <c r="O3" s="46"/>
      <c r="P3" s="46"/>
      <c r="Q3" s="46"/>
      <c r="R3" s="46"/>
      <c r="S3" s="46"/>
      <c r="T3" s="46"/>
      <c r="U3" s="46"/>
    </row>
    <row r="4" spans="1:21" ht="14.4" customHeight="1" x14ac:dyDescent="0.3">
      <c r="A4" s="46"/>
      <c r="B4" s="239" t="s">
        <v>82</v>
      </c>
      <c r="C4" s="239"/>
      <c r="D4" s="59"/>
      <c r="E4" s="59"/>
      <c r="F4" s="59"/>
      <c r="G4" s="46"/>
      <c r="H4" s="46"/>
      <c r="I4" s="46"/>
      <c r="J4" s="46"/>
      <c r="K4" s="46"/>
      <c r="L4" s="46"/>
      <c r="M4" s="46"/>
      <c r="N4" s="46"/>
      <c r="O4" s="46"/>
      <c r="P4" s="46"/>
      <c r="Q4" s="46"/>
      <c r="R4" s="46"/>
      <c r="S4" s="46"/>
      <c r="T4" s="46"/>
      <c r="U4" s="46"/>
    </row>
    <row r="5" spans="1:21" ht="14.4" customHeight="1" thickBot="1" x14ac:dyDescent="0.35">
      <c r="A5" s="46"/>
      <c r="B5" s="240"/>
      <c r="C5" s="240"/>
      <c r="D5" s="65"/>
      <c r="E5" s="65"/>
      <c r="F5" s="65"/>
      <c r="G5" s="46"/>
      <c r="H5" s="46"/>
      <c r="I5" s="46"/>
      <c r="J5" s="46"/>
      <c r="K5" s="46"/>
      <c r="L5" s="46"/>
      <c r="M5" s="46"/>
      <c r="N5" s="46"/>
      <c r="O5" s="46"/>
      <c r="P5" s="46"/>
      <c r="Q5" s="46"/>
      <c r="R5" s="46"/>
      <c r="S5" s="46"/>
      <c r="T5" s="46"/>
      <c r="U5" s="46"/>
    </row>
    <row r="6" spans="1:21" ht="14.4" customHeight="1" x14ac:dyDescent="0.3">
      <c r="A6" s="46"/>
      <c r="B6" s="93"/>
      <c r="C6" s="93"/>
      <c r="D6" s="46"/>
      <c r="E6" s="46"/>
      <c r="F6" s="46"/>
      <c r="G6" s="46"/>
      <c r="H6" s="46"/>
      <c r="I6" s="46"/>
      <c r="J6" s="46"/>
      <c r="K6" s="46"/>
      <c r="L6" s="46"/>
      <c r="M6" s="46"/>
      <c r="N6" s="46"/>
      <c r="O6" s="46"/>
      <c r="P6" s="46"/>
      <c r="Q6" s="46"/>
      <c r="R6" s="46"/>
      <c r="S6" s="46"/>
      <c r="T6" s="46"/>
      <c r="U6" s="46"/>
    </row>
    <row r="7" spans="1:21" ht="14.4" customHeight="1" x14ac:dyDescent="0.3">
      <c r="A7" s="46"/>
      <c r="B7" s="46"/>
      <c r="C7" s="46"/>
      <c r="D7" s="46"/>
      <c r="E7" s="46"/>
      <c r="F7" s="46"/>
      <c r="G7" s="46"/>
      <c r="H7" s="46"/>
      <c r="I7" s="46"/>
      <c r="J7" s="46"/>
      <c r="K7" s="46"/>
      <c r="L7" s="46"/>
      <c r="M7" s="46"/>
      <c r="N7" s="46"/>
      <c r="O7" s="46"/>
      <c r="P7" s="46"/>
      <c r="Q7" s="46"/>
      <c r="R7" s="46"/>
      <c r="S7" s="46"/>
      <c r="T7" s="46"/>
      <c r="U7" s="46"/>
    </row>
    <row r="8" spans="1:21" ht="28.8" x14ac:dyDescent="0.3">
      <c r="A8" s="46"/>
      <c r="B8" s="75" t="s">
        <v>83</v>
      </c>
      <c r="C8" s="76" t="s">
        <v>38</v>
      </c>
      <c r="D8" s="76" t="s">
        <v>39</v>
      </c>
      <c r="E8" s="76" t="s">
        <v>273</v>
      </c>
      <c r="F8" s="77" t="s">
        <v>281</v>
      </c>
      <c r="G8" s="52"/>
      <c r="H8" s="52"/>
      <c r="I8" s="46"/>
      <c r="J8" s="46"/>
      <c r="K8" s="46"/>
      <c r="L8" s="46"/>
      <c r="M8" s="46"/>
      <c r="N8" s="46"/>
      <c r="O8" s="46"/>
      <c r="P8" s="46"/>
      <c r="Q8" s="46"/>
      <c r="R8" s="46"/>
      <c r="S8" s="46"/>
      <c r="T8" s="46"/>
      <c r="U8" s="46"/>
    </row>
    <row r="9" spans="1:21" ht="14.4" customHeight="1" x14ac:dyDescent="0.3">
      <c r="A9" s="46"/>
      <c r="B9" s="136"/>
      <c r="C9" s="135"/>
      <c r="D9" s="135"/>
      <c r="E9" s="134"/>
      <c r="F9" s="130">
        <f>LaborTableTL[[#This Row],[Average Cost Per Hour ($)]]*LaborTableTL[[#This Row],[Total Hours per Type of Employee Per Year]]</f>
        <v>0</v>
      </c>
      <c r="G9" s="64"/>
      <c r="H9" s="64"/>
      <c r="I9" s="46"/>
      <c r="J9" s="46"/>
      <c r="K9" s="46"/>
      <c r="L9" s="46"/>
      <c r="M9" s="46"/>
      <c r="N9" s="46"/>
      <c r="O9" s="46"/>
      <c r="P9" s="46"/>
      <c r="Q9" s="46"/>
      <c r="R9" s="46"/>
      <c r="S9" s="46"/>
      <c r="T9" s="46"/>
      <c r="U9" s="46"/>
    </row>
    <row r="10" spans="1:21" ht="14.4" customHeight="1" x14ac:dyDescent="0.3">
      <c r="A10" s="46"/>
      <c r="B10" s="46"/>
      <c r="C10" s="46"/>
      <c r="D10" s="46"/>
      <c r="E10" s="46"/>
      <c r="F10" s="46"/>
      <c r="G10" s="46"/>
      <c r="H10" s="46"/>
      <c r="I10" s="46"/>
      <c r="J10" s="46"/>
      <c r="K10" s="46"/>
      <c r="L10" s="46"/>
      <c r="M10" s="46"/>
      <c r="N10" s="46"/>
      <c r="O10" s="46"/>
      <c r="P10" s="46"/>
      <c r="Q10" s="46"/>
      <c r="R10" s="46"/>
      <c r="S10" s="46"/>
      <c r="T10" s="46"/>
      <c r="U10" s="46"/>
    </row>
    <row r="11" spans="1:21" ht="14.4" customHeight="1" x14ac:dyDescent="0.3">
      <c r="A11" s="46"/>
      <c r="B11" s="223" t="s">
        <v>86</v>
      </c>
      <c r="C11" s="223"/>
      <c r="D11" s="59"/>
      <c r="E11" s="59"/>
      <c r="F11" s="59"/>
      <c r="G11" s="46"/>
      <c r="H11" s="46"/>
      <c r="I11" s="46"/>
      <c r="J11" s="46"/>
      <c r="K11" s="46"/>
      <c r="L11" s="46"/>
      <c r="M11" s="46"/>
      <c r="N11" s="46"/>
      <c r="O11" s="46"/>
      <c r="P11" s="46"/>
      <c r="Q11" s="46"/>
      <c r="R11" s="46"/>
      <c r="S11" s="46"/>
      <c r="T11" s="46"/>
      <c r="U11" s="46"/>
    </row>
    <row r="12" spans="1:21" ht="14.4" customHeight="1" thickBot="1" x14ac:dyDescent="0.35">
      <c r="A12" s="46"/>
      <c r="B12" s="224"/>
      <c r="C12" s="224"/>
      <c r="D12" s="65"/>
      <c r="E12" s="65"/>
      <c r="F12" s="65"/>
      <c r="G12" s="46"/>
      <c r="H12" s="46"/>
      <c r="I12" s="46"/>
      <c r="J12" s="46"/>
      <c r="K12" s="46"/>
      <c r="L12" s="46"/>
      <c r="M12" s="46"/>
      <c r="N12" s="46"/>
      <c r="O12" s="46"/>
      <c r="P12" s="46"/>
      <c r="Q12" s="46"/>
      <c r="R12" s="46"/>
      <c r="S12" s="46"/>
      <c r="T12" s="46"/>
      <c r="U12" s="46"/>
    </row>
    <row r="13" spans="1:21" ht="14.4" customHeight="1" x14ac:dyDescent="0.3">
      <c r="A13" s="46"/>
      <c r="B13" s="67"/>
      <c r="C13" s="67"/>
      <c r="D13" s="46"/>
      <c r="E13" s="46"/>
      <c r="F13" s="46"/>
      <c r="G13" s="46"/>
      <c r="H13" s="46"/>
      <c r="I13" s="46"/>
      <c r="J13" s="46"/>
      <c r="K13" s="46"/>
      <c r="L13" s="46"/>
      <c r="M13" s="46"/>
      <c r="N13" s="46"/>
      <c r="O13" s="46"/>
      <c r="P13" s="46"/>
      <c r="Q13" s="46"/>
      <c r="R13" s="46"/>
      <c r="S13" s="46"/>
      <c r="T13" s="46"/>
      <c r="U13" s="46"/>
    </row>
    <row r="14" spans="1:21" ht="14.4" customHeight="1" x14ac:dyDescent="0.3">
      <c r="A14" s="46"/>
      <c r="B14" s="67"/>
      <c r="C14" s="67"/>
      <c r="D14" s="46"/>
      <c r="E14" s="46"/>
      <c r="F14" s="46"/>
      <c r="G14" s="46"/>
      <c r="H14" s="46"/>
      <c r="I14" s="46"/>
      <c r="J14" s="46"/>
      <c r="K14" s="46"/>
      <c r="L14" s="46"/>
      <c r="M14" s="46"/>
      <c r="N14" s="46"/>
      <c r="O14" s="46"/>
      <c r="P14" s="46"/>
      <c r="Q14" s="46"/>
      <c r="R14" s="46"/>
      <c r="S14" s="46"/>
      <c r="T14" s="46"/>
      <c r="U14" s="46"/>
    </row>
    <row r="15" spans="1:21" ht="28.8" x14ac:dyDescent="0.3">
      <c r="A15" s="46"/>
      <c r="B15" s="94" t="s">
        <v>83</v>
      </c>
      <c r="C15" s="95" t="s">
        <v>44</v>
      </c>
      <c r="D15" s="96" t="s">
        <v>269</v>
      </c>
      <c r="E15" s="46"/>
      <c r="F15" s="64"/>
      <c r="G15" s="64"/>
      <c r="H15" s="46"/>
      <c r="I15" s="46"/>
      <c r="J15" s="46"/>
      <c r="K15" s="46"/>
      <c r="L15" s="46"/>
      <c r="M15" s="46"/>
      <c r="N15" s="46"/>
      <c r="O15" s="46"/>
      <c r="P15" s="46"/>
      <c r="Q15" s="46"/>
      <c r="R15" s="46"/>
      <c r="S15" s="46"/>
      <c r="T15" s="46"/>
      <c r="U15" s="46"/>
    </row>
    <row r="16" spans="1:21" ht="14.4" customHeight="1" x14ac:dyDescent="0.3">
      <c r="A16" s="46"/>
      <c r="B16" s="139"/>
      <c r="C16" s="138"/>
      <c r="D16" s="137"/>
      <c r="E16" s="46"/>
      <c r="F16" s="46"/>
      <c r="G16" s="46"/>
      <c r="H16" s="46"/>
      <c r="I16" s="46"/>
      <c r="J16" s="46"/>
      <c r="K16" s="46"/>
      <c r="L16" s="46"/>
      <c r="M16" s="46"/>
      <c r="N16" s="46"/>
      <c r="O16" s="46"/>
      <c r="P16" s="46"/>
      <c r="Q16" s="46"/>
      <c r="R16" s="46"/>
      <c r="S16" s="46"/>
      <c r="T16" s="46"/>
      <c r="U16" s="46"/>
    </row>
    <row r="17" spans="1:21" ht="14.4" customHeight="1" x14ac:dyDescent="0.3">
      <c r="A17" s="46"/>
      <c r="B17" s="46"/>
      <c r="C17" s="46"/>
      <c r="D17" s="46"/>
      <c r="E17" s="46"/>
      <c r="F17" s="46"/>
      <c r="G17" s="46"/>
      <c r="H17" s="46"/>
      <c r="I17" s="46"/>
      <c r="J17" s="46"/>
      <c r="K17" s="46"/>
      <c r="L17" s="46"/>
      <c r="M17" s="46"/>
      <c r="N17" s="46"/>
      <c r="O17" s="46"/>
      <c r="P17" s="46"/>
      <c r="Q17" s="46"/>
      <c r="R17" s="46"/>
      <c r="S17" s="46"/>
      <c r="T17" s="46"/>
      <c r="U17" s="46"/>
    </row>
    <row r="18" spans="1:21" ht="14.4" customHeight="1" x14ac:dyDescent="0.3">
      <c r="A18" s="46"/>
      <c r="B18" s="223" t="s">
        <v>88</v>
      </c>
      <c r="C18" s="223"/>
      <c r="D18" s="59"/>
      <c r="E18" s="59"/>
      <c r="F18" s="59"/>
      <c r="G18" s="46"/>
      <c r="H18" s="46"/>
      <c r="I18" s="46"/>
      <c r="J18" s="46"/>
      <c r="K18" s="46"/>
      <c r="L18" s="46"/>
      <c r="M18" s="46"/>
      <c r="N18" s="46"/>
      <c r="O18" s="46"/>
      <c r="P18" s="46"/>
      <c r="Q18" s="46"/>
      <c r="R18" s="46"/>
      <c r="S18" s="46"/>
      <c r="T18" s="46"/>
      <c r="U18" s="46"/>
    </row>
    <row r="19" spans="1:21" ht="14.4" customHeight="1" thickBot="1" x14ac:dyDescent="0.35">
      <c r="A19" s="46"/>
      <c r="B19" s="224"/>
      <c r="C19" s="224"/>
      <c r="D19" s="65"/>
      <c r="E19" s="65"/>
      <c r="F19" s="65"/>
      <c r="G19" s="46"/>
      <c r="H19" s="46"/>
      <c r="I19" s="46"/>
      <c r="J19" s="46"/>
      <c r="K19" s="46"/>
      <c r="L19" s="46"/>
      <c r="M19" s="46"/>
      <c r="N19" s="46"/>
      <c r="O19" s="46"/>
      <c r="P19" s="46"/>
      <c r="Q19" s="46"/>
      <c r="R19" s="46"/>
      <c r="S19" s="46"/>
      <c r="T19" s="46"/>
      <c r="U19" s="46"/>
    </row>
    <row r="20" spans="1:21" ht="14.4" customHeight="1" x14ac:dyDescent="0.3">
      <c r="A20" s="46"/>
      <c r="B20" s="46"/>
      <c r="C20" s="46"/>
      <c r="D20" s="46"/>
      <c r="E20" s="46"/>
      <c r="F20" s="46"/>
      <c r="G20" s="46"/>
      <c r="H20" s="46"/>
      <c r="I20" s="46"/>
      <c r="J20" s="46"/>
      <c r="K20" s="46"/>
      <c r="L20" s="46"/>
      <c r="M20" s="46"/>
      <c r="N20" s="46"/>
      <c r="O20" s="46"/>
      <c r="P20" s="46"/>
      <c r="Q20" s="46"/>
      <c r="R20" s="46"/>
      <c r="S20" s="46"/>
      <c r="T20" s="46"/>
      <c r="U20" s="46"/>
    </row>
    <row r="21" spans="1:21" ht="14.4" customHeight="1" x14ac:dyDescent="0.3">
      <c r="A21" s="46"/>
      <c r="B21" s="46"/>
      <c r="C21" s="46"/>
      <c r="D21" s="46"/>
      <c r="E21" s="46"/>
      <c r="F21" s="46"/>
      <c r="G21" s="46"/>
      <c r="H21" s="46"/>
      <c r="I21" s="46"/>
      <c r="J21" s="46"/>
      <c r="K21" s="46"/>
      <c r="L21" s="46"/>
      <c r="M21" s="46"/>
      <c r="N21" s="46"/>
      <c r="O21" s="46"/>
      <c r="P21" s="46"/>
      <c r="Q21" s="46"/>
      <c r="R21" s="46"/>
      <c r="S21" s="46"/>
      <c r="T21" s="46"/>
      <c r="U21" s="46"/>
    </row>
    <row r="22" spans="1:21" ht="14.4" customHeight="1" x14ac:dyDescent="0.3">
      <c r="A22" s="46"/>
      <c r="B22" s="75" t="s">
        <v>83</v>
      </c>
      <c r="C22" s="76" t="s">
        <v>46</v>
      </c>
      <c r="D22" s="76" t="s">
        <v>47</v>
      </c>
      <c r="E22" s="76" t="s">
        <v>270</v>
      </c>
      <c r="F22" s="77" t="s">
        <v>281</v>
      </c>
      <c r="G22" s="46"/>
      <c r="H22" s="46"/>
      <c r="I22" s="46"/>
      <c r="J22" s="46"/>
      <c r="K22" s="46"/>
      <c r="L22" s="46"/>
      <c r="M22" s="46"/>
      <c r="N22" s="46"/>
      <c r="O22" s="46"/>
      <c r="P22" s="46"/>
      <c r="Q22" s="46"/>
      <c r="R22" s="46"/>
      <c r="S22" s="46"/>
      <c r="T22" s="46"/>
      <c r="U22" s="46"/>
    </row>
    <row r="23" spans="1:21" ht="14.4" customHeight="1" x14ac:dyDescent="0.3">
      <c r="A23" s="46"/>
      <c r="B23" s="136"/>
      <c r="C23" s="135"/>
      <c r="D23" s="135"/>
      <c r="E23" s="134"/>
      <c r="F23" s="144">
        <f>FuelTableTL[[#This Row],[Gallons of Fuel]]*FuelTableTL[[#This Row],[Average Cost Per Gallon ($)]]</f>
        <v>0</v>
      </c>
      <c r="G23" s="46"/>
      <c r="H23" s="46"/>
      <c r="I23" s="46"/>
      <c r="J23" s="46"/>
      <c r="K23" s="46"/>
      <c r="L23" s="46"/>
      <c r="M23" s="46"/>
      <c r="N23" s="46"/>
      <c r="O23" s="46"/>
      <c r="P23" s="46"/>
      <c r="Q23" s="46"/>
      <c r="R23" s="46"/>
      <c r="S23" s="46"/>
      <c r="T23" s="46"/>
      <c r="U23" s="46"/>
    </row>
    <row r="24" spans="1:21" ht="14.4" customHeight="1" x14ac:dyDescent="0.3">
      <c r="A24" s="46"/>
      <c r="B24" s="46"/>
      <c r="C24" s="46"/>
      <c r="D24" s="46"/>
      <c r="E24" s="46"/>
      <c r="F24" s="46"/>
      <c r="G24" s="64"/>
      <c r="H24" s="64"/>
      <c r="I24" s="46"/>
      <c r="J24" s="46"/>
      <c r="K24" s="46"/>
      <c r="L24" s="46"/>
      <c r="M24" s="46"/>
      <c r="N24" s="46"/>
      <c r="O24" s="46"/>
      <c r="P24" s="46"/>
      <c r="Q24" s="46"/>
      <c r="R24" s="46"/>
      <c r="S24" s="46"/>
      <c r="T24" s="46"/>
      <c r="U24" s="46"/>
    </row>
    <row r="25" spans="1:21" ht="14.4" customHeight="1" x14ac:dyDescent="0.3">
      <c r="A25" s="46"/>
      <c r="B25" s="223" t="s">
        <v>89</v>
      </c>
      <c r="C25" s="223"/>
      <c r="D25" s="59"/>
      <c r="E25" s="59"/>
      <c r="F25" s="59"/>
      <c r="G25" s="46"/>
      <c r="H25" s="46"/>
      <c r="I25" s="46"/>
      <c r="J25" s="46"/>
      <c r="K25" s="46"/>
      <c r="L25" s="46"/>
      <c r="M25" s="46"/>
      <c r="N25" s="46"/>
      <c r="O25" s="46"/>
      <c r="P25" s="46"/>
      <c r="Q25" s="46"/>
      <c r="R25" s="46"/>
      <c r="S25" s="46"/>
      <c r="T25" s="46"/>
      <c r="U25" s="46"/>
    </row>
    <row r="26" spans="1:21" ht="14.4" customHeight="1" thickBot="1" x14ac:dyDescent="0.35">
      <c r="A26" s="46"/>
      <c r="B26" s="224"/>
      <c r="C26" s="224"/>
      <c r="D26" s="65"/>
      <c r="E26" s="65"/>
      <c r="F26" s="65"/>
      <c r="G26" s="46"/>
      <c r="H26" s="46"/>
      <c r="I26" s="46"/>
      <c r="J26" s="46"/>
      <c r="K26" s="46"/>
      <c r="L26" s="46"/>
      <c r="M26" s="46"/>
      <c r="N26" s="46"/>
      <c r="O26" s="46"/>
      <c r="P26" s="46"/>
      <c r="Q26" s="46"/>
      <c r="R26" s="46"/>
      <c r="S26" s="46"/>
      <c r="T26" s="46"/>
      <c r="U26" s="46"/>
    </row>
    <row r="27" spans="1:21" ht="14.4" customHeight="1" x14ac:dyDescent="0.3">
      <c r="A27" s="46"/>
      <c r="B27" s="67"/>
      <c r="C27" s="67"/>
      <c r="D27" s="46"/>
      <c r="E27" s="46"/>
      <c r="F27" s="46"/>
      <c r="G27" s="46"/>
      <c r="H27" s="46"/>
      <c r="I27" s="46"/>
      <c r="J27" s="46"/>
      <c r="K27" s="46"/>
      <c r="L27" s="46"/>
      <c r="M27" s="46"/>
      <c r="N27" s="46"/>
      <c r="O27" s="46"/>
      <c r="P27" s="46"/>
      <c r="Q27" s="46"/>
      <c r="R27" s="46"/>
      <c r="S27" s="46"/>
      <c r="T27" s="46"/>
      <c r="U27" s="46"/>
    </row>
    <row r="28" spans="1:21" ht="14.4" customHeight="1" x14ac:dyDescent="0.3">
      <c r="A28" s="46"/>
      <c r="B28" s="46"/>
      <c r="C28" s="46"/>
      <c r="D28" s="46"/>
      <c r="E28" s="46"/>
      <c r="F28" s="46"/>
      <c r="G28" s="46"/>
      <c r="H28" s="46"/>
      <c r="I28" s="46"/>
      <c r="J28" s="46"/>
      <c r="K28" s="46"/>
      <c r="L28" s="46"/>
      <c r="M28" s="46"/>
      <c r="N28" s="46"/>
      <c r="O28" s="46"/>
      <c r="P28" s="46"/>
      <c r="Q28" s="46"/>
      <c r="R28" s="46"/>
      <c r="S28" s="46"/>
      <c r="T28" s="46"/>
      <c r="U28" s="46"/>
    </row>
    <row r="29" spans="1:21" x14ac:dyDescent="0.3">
      <c r="A29" s="46"/>
      <c r="B29" s="97" t="s">
        <v>83</v>
      </c>
      <c r="C29" s="98" t="s">
        <v>49</v>
      </c>
      <c r="D29" s="98" t="s">
        <v>50</v>
      </c>
      <c r="E29" s="98" t="s">
        <v>51</v>
      </c>
      <c r="F29" s="99" t="s">
        <v>281</v>
      </c>
      <c r="G29" s="52"/>
      <c r="H29" s="52"/>
      <c r="I29" s="46"/>
      <c r="J29" s="46"/>
      <c r="K29" s="46"/>
      <c r="L29" s="46"/>
      <c r="M29" s="46"/>
      <c r="N29" s="46"/>
      <c r="O29" s="46"/>
      <c r="P29" s="46"/>
      <c r="Q29" s="46"/>
      <c r="R29" s="46"/>
      <c r="S29" s="46"/>
      <c r="T29" s="46"/>
      <c r="U29" s="46"/>
    </row>
    <row r="30" spans="1:21" ht="14.4" customHeight="1" x14ac:dyDescent="0.3">
      <c r="A30" s="46"/>
      <c r="B30" s="142"/>
      <c r="C30" s="141"/>
      <c r="D30" s="141"/>
      <c r="E30" s="140"/>
      <c r="F30" s="131">
        <f>DeicingTableTL[[#This Row],[Amount of Material]]*DeicingTableTL[[#This Row],[Cost Per Unit - Unit Cost ($/unit)]]</f>
        <v>0</v>
      </c>
      <c r="G30" s="69"/>
      <c r="H30" s="69"/>
      <c r="I30" s="46"/>
      <c r="J30" s="46"/>
      <c r="K30" s="46"/>
      <c r="L30" s="46"/>
      <c r="M30" s="46"/>
      <c r="N30" s="46"/>
      <c r="O30" s="46"/>
      <c r="P30" s="46"/>
      <c r="Q30" s="46"/>
      <c r="R30" s="46"/>
      <c r="S30" s="46"/>
      <c r="T30" s="46"/>
      <c r="U30" s="46"/>
    </row>
    <row r="31" spans="1:21" ht="14.4" customHeight="1" x14ac:dyDescent="0.3">
      <c r="A31" s="46"/>
      <c r="B31" s="46"/>
      <c r="C31" s="46"/>
      <c r="D31" s="46"/>
      <c r="E31" s="46"/>
      <c r="F31" s="46"/>
      <c r="G31" s="46"/>
      <c r="H31" s="46"/>
      <c r="I31" s="46"/>
      <c r="J31" s="46"/>
      <c r="K31" s="46"/>
      <c r="L31" s="46"/>
      <c r="M31" s="46"/>
      <c r="N31" s="46"/>
      <c r="O31" s="46"/>
      <c r="P31" s="46"/>
      <c r="Q31" s="46"/>
      <c r="R31" s="46"/>
      <c r="S31" s="46"/>
      <c r="T31" s="46"/>
      <c r="U31" s="46"/>
    </row>
    <row r="32" spans="1:21" x14ac:dyDescent="0.3">
      <c r="A32" s="46"/>
      <c r="B32" s="46"/>
      <c r="C32" s="46"/>
      <c r="D32" s="46"/>
      <c r="E32" s="46"/>
      <c r="F32" s="46"/>
      <c r="G32" s="46"/>
      <c r="H32" s="46"/>
      <c r="I32" s="46"/>
      <c r="J32" s="46"/>
      <c r="K32" s="46"/>
      <c r="L32" s="46"/>
      <c r="M32" s="46"/>
      <c r="N32" s="46"/>
      <c r="O32" s="46"/>
      <c r="P32" s="46"/>
      <c r="Q32" s="46"/>
      <c r="R32" s="46"/>
      <c r="S32" s="46"/>
      <c r="T32" s="46"/>
      <c r="U32" s="46"/>
    </row>
    <row r="33" spans="1:21" x14ac:dyDescent="0.3">
      <c r="A33" s="46"/>
      <c r="B33" s="46"/>
      <c r="C33" s="46"/>
      <c r="D33" s="46"/>
      <c r="E33" s="46"/>
      <c r="F33" s="46"/>
      <c r="G33" s="46"/>
      <c r="H33" s="46"/>
      <c r="I33" s="46"/>
      <c r="J33" s="46"/>
      <c r="K33" s="46"/>
      <c r="L33" s="46"/>
      <c r="M33" s="46"/>
      <c r="N33" s="46"/>
      <c r="O33" s="46"/>
      <c r="P33" s="46"/>
      <c r="Q33" s="46"/>
      <c r="R33" s="46"/>
      <c r="S33" s="46"/>
      <c r="T33" s="46"/>
      <c r="U33" s="46"/>
    </row>
    <row r="34" spans="1:21" x14ac:dyDescent="0.3">
      <c r="A34" s="46"/>
      <c r="B34" s="46"/>
      <c r="C34" s="46"/>
      <c r="D34" s="46"/>
      <c r="E34" s="46"/>
      <c r="F34" s="46"/>
      <c r="G34" s="46"/>
      <c r="H34" s="46"/>
      <c r="I34" s="46"/>
      <c r="J34" s="46"/>
      <c r="K34" s="46"/>
      <c r="L34" s="46"/>
      <c r="M34" s="46"/>
      <c r="N34" s="46"/>
      <c r="O34" s="46"/>
      <c r="P34" s="46"/>
      <c r="Q34" s="46"/>
      <c r="R34" s="46"/>
      <c r="S34" s="46"/>
      <c r="T34" s="46"/>
      <c r="U34" s="46"/>
    </row>
    <row r="35" spans="1:21" x14ac:dyDescent="0.3">
      <c r="A35" s="46"/>
      <c r="B35" s="46"/>
      <c r="C35" s="46"/>
      <c r="D35" s="46"/>
      <c r="E35" s="46"/>
      <c r="F35" s="46"/>
      <c r="G35" s="46"/>
      <c r="H35" s="46"/>
      <c r="I35" s="46"/>
      <c r="J35" s="46"/>
      <c r="K35" s="46"/>
      <c r="L35" s="46"/>
      <c r="M35" s="46"/>
      <c r="N35" s="46"/>
      <c r="O35" s="46"/>
      <c r="P35" s="46"/>
      <c r="Q35" s="46"/>
      <c r="R35" s="46"/>
      <c r="S35" s="46"/>
      <c r="T35" s="46"/>
      <c r="U35" s="46"/>
    </row>
  </sheetData>
  <sheetProtection selectLockedCells="1"/>
  <protectedRanges>
    <protectedRange sqref="G7:AA55" name="Range2"/>
    <protectedRange sqref="B16:D16 B23:E23 B9:F9 B30:E30" name="Range1"/>
  </protectedRanges>
  <mergeCells count="5">
    <mergeCell ref="B25:C26"/>
    <mergeCell ref="B1:T2"/>
    <mergeCell ref="B4:C5"/>
    <mergeCell ref="B11:C12"/>
    <mergeCell ref="B18:C19"/>
  </mergeCells>
  <phoneticPr fontId="7" type="noConversion"/>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5601" r:id="rId3" name="Button 1">
              <controlPr defaultSize="0" print="0" autoFill="0" autoPict="0" macro="[0]!AddRowToLaborTableTL">
                <anchor moveWithCells="1" sizeWithCells="1">
                  <from>
                    <xdr:col>1</xdr:col>
                    <xdr:colOff>7620</xdr:colOff>
                    <xdr:row>5</xdr:row>
                    <xdr:rowOff>45720</xdr:rowOff>
                  </from>
                  <to>
                    <xdr:col>1</xdr:col>
                    <xdr:colOff>647700</xdr:colOff>
                    <xdr:row>6</xdr:row>
                    <xdr:rowOff>137160</xdr:rowOff>
                  </to>
                </anchor>
              </controlPr>
            </control>
          </mc:Choice>
        </mc:AlternateContent>
        <mc:AlternateContent xmlns:mc="http://schemas.openxmlformats.org/markup-compatibility/2006">
          <mc:Choice Requires="x14">
            <control shapeId="25602" r:id="rId4" name="Button 2">
              <controlPr defaultSize="0" print="0" autoFill="0" autoPict="0" macro="[0]!DeleteLastRowFromLaborTableTL">
                <anchor moveWithCells="1" sizeWithCells="1">
                  <from>
                    <xdr:col>1</xdr:col>
                    <xdr:colOff>708660</xdr:colOff>
                    <xdr:row>5</xdr:row>
                    <xdr:rowOff>45720</xdr:rowOff>
                  </from>
                  <to>
                    <xdr:col>2</xdr:col>
                    <xdr:colOff>792480</xdr:colOff>
                    <xdr:row>6</xdr:row>
                    <xdr:rowOff>137160</xdr:rowOff>
                  </to>
                </anchor>
              </controlPr>
            </control>
          </mc:Choice>
        </mc:AlternateContent>
        <mc:AlternateContent xmlns:mc="http://schemas.openxmlformats.org/markup-compatibility/2006">
          <mc:Choice Requires="x14">
            <control shapeId="25604" r:id="rId5" name="Button 4">
              <controlPr defaultSize="0" print="0" autoFill="0" autoPict="0" macro="[0]!AddRowToLaborPrivateTableTL">
                <anchor moveWithCells="1" sizeWithCells="1">
                  <from>
                    <xdr:col>1</xdr:col>
                    <xdr:colOff>7620</xdr:colOff>
                    <xdr:row>12</xdr:row>
                    <xdr:rowOff>60960</xdr:rowOff>
                  </from>
                  <to>
                    <xdr:col>1</xdr:col>
                    <xdr:colOff>647700</xdr:colOff>
                    <xdr:row>13</xdr:row>
                    <xdr:rowOff>144780</xdr:rowOff>
                  </to>
                </anchor>
              </controlPr>
            </control>
          </mc:Choice>
        </mc:AlternateContent>
        <mc:AlternateContent xmlns:mc="http://schemas.openxmlformats.org/markup-compatibility/2006">
          <mc:Choice Requires="x14">
            <control shapeId="25605" r:id="rId6" name="Button 5">
              <controlPr defaultSize="0" print="0" autoFill="0" autoPict="0" macro="[0]!DeleteLastRowFromLaborPrivateTableTL">
                <anchor moveWithCells="1" sizeWithCells="1">
                  <from>
                    <xdr:col>1</xdr:col>
                    <xdr:colOff>708660</xdr:colOff>
                    <xdr:row>12</xdr:row>
                    <xdr:rowOff>45720</xdr:rowOff>
                  </from>
                  <to>
                    <xdr:col>2</xdr:col>
                    <xdr:colOff>792480</xdr:colOff>
                    <xdr:row>13</xdr:row>
                    <xdr:rowOff>137160</xdr:rowOff>
                  </to>
                </anchor>
              </controlPr>
            </control>
          </mc:Choice>
        </mc:AlternateContent>
        <mc:AlternateContent xmlns:mc="http://schemas.openxmlformats.org/markup-compatibility/2006">
          <mc:Choice Requires="x14">
            <control shapeId="25607" r:id="rId7" name="Button 7">
              <controlPr defaultSize="0" print="0" autoFill="0" autoPict="0" macro="[0]!AddRowToFuelTableTL">
                <anchor moveWithCells="1" sizeWithCells="1">
                  <from>
                    <xdr:col>1</xdr:col>
                    <xdr:colOff>7620</xdr:colOff>
                    <xdr:row>19</xdr:row>
                    <xdr:rowOff>60960</xdr:rowOff>
                  </from>
                  <to>
                    <xdr:col>1</xdr:col>
                    <xdr:colOff>647700</xdr:colOff>
                    <xdr:row>20</xdr:row>
                    <xdr:rowOff>144780</xdr:rowOff>
                  </to>
                </anchor>
              </controlPr>
            </control>
          </mc:Choice>
        </mc:AlternateContent>
        <mc:AlternateContent xmlns:mc="http://schemas.openxmlformats.org/markup-compatibility/2006">
          <mc:Choice Requires="x14">
            <control shapeId="25608" r:id="rId8" name="Button 8">
              <controlPr defaultSize="0" print="0" autoFill="0" autoPict="0" macro="[0]!DeleteLastRowFromFuelTableTL">
                <anchor moveWithCells="1" sizeWithCells="1">
                  <from>
                    <xdr:col>1</xdr:col>
                    <xdr:colOff>708660</xdr:colOff>
                    <xdr:row>19</xdr:row>
                    <xdr:rowOff>60960</xdr:rowOff>
                  </from>
                  <to>
                    <xdr:col>2</xdr:col>
                    <xdr:colOff>792480</xdr:colOff>
                    <xdr:row>20</xdr:row>
                    <xdr:rowOff>144780</xdr:rowOff>
                  </to>
                </anchor>
              </controlPr>
            </control>
          </mc:Choice>
        </mc:AlternateContent>
        <mc:AlternateContent xmlns:mc="http://schemas.openxmlformats.org/markup-compatibility/2006">
          <mc:Choice Requires="x14">
            <control shapeId="25610" r:id="rId9" name="Button 10">
              <controlPr defaultSize="0" print="0" autoFill="0" autoPict="0" macro="[0]!AddRowToDeicingTableTL">
                <anchor moveWithCells="1" sizeWithCells="1">
                  <from>
                    <xdr:col>1</xdr:col>
                    <xdr:colOff>7620</xdr:colOff>
                    <xdr:row>26</xdr:row>
                    <xdr:rowOff>60960</xdr:rowOff>
                  </from>
                  <to>
                    <xdr:col>1</xdr:col>
                    <xdr:colOff>647700</xdr:colOff>
                    <xdr:row>27</xdr:row>
                    <xdr:rowOff>144780</xdr:rowOff>
                  </to>
                </anchor>
              </controlPr>
            </control>
          </mc:Choice>
        </mc:AlternateContent>
        <mc:AlternateContent xmlns:mc="http://schemas.openxmlformats.org/markup-compatibility/2006">
          <mc:Choice Requires="x14">
            <control shapeId="25611" r:id="rId10" name="Button 11">
              <controlPr defaultSize="0" print="0" autoFill="0" autoPict="0" macro="[0]!DeleteLastRowFromDeicingTableTL">
                <anchor moveWithCells="1" sizeWithCells="1">
                  <from>
                    <xdr:col>1</xdr:col>
                    <xdr:colOff>708660</xdr:colOff>
                    <xdr:row>26</xdr:row>
                    <xdr:rowOff>60960</xdr:rowOff>
                  </from>
                  <to>
                    <xdr:col>2</xdr:col>
                    <xdr:colOff>792480</xdr:colOff>
                    <xdr:row>27</xdr:row>
                    <xdr:rowOff>144780</xdr:rowOff>
                  </to>
                </anchor>
              </controlPr>
            </control>
          </mc:Choice>
        </mc:AlternateContent>
        <mc:AlternateContent xmlns:mc="http://schemas.openxmlformats.org/markup-compatibility/2006">
          <mc:Choice Requires="x14">
            <control shapeId="25618" r:id="rId11" name="Button 18">
              <controlPr defaultSize="0" print="0" autoFill="0" autoPict="0" macro="[0]!CreateCostPerYearGraph">
                <anchor moveWithCells="1" sizeWithCells="1">
                  <from>
                    <xdr:col>6</xdr:col>
                    <xdr:colOff>342900</xdr:colOff>
                    <xdr:row>3</xdr:row>
                    <xdr:rowOff>106680</xdr:rowOff>
                  </from>
                  <to>
                    <xdr:col>8</xdr:col>
                    <xdr:colOff>327660</xdr:colOff>
                    <xdr:row>5</xdr:row>
                    <xdr:rowOff>38100</xdr:rowOff>
                  </to>
                </anchor>
              </controlPr>
            </control>
          </mc:Choice>
        </mc:AlternateContent>
      </controls>
    </mc:Choice>
  </mc:AlternateContent>
  <tableParts count="4">
    <tablePart r:id="rId12"/>
    <tablePart r:id="rId13"/>
    <tablePart r:id="rId14"/>
    <tablePart r:id="rId15"/>
  </tableParts>
  <extLst>
    <ext xmlns:x14="http://schemas.microsoft.com/office/spreadsheetml/2009/9/main" uri="{CCE6A557-97BC-4b89-ADB6-D9C93CAAB3DF}">
      <x14:dataValidations xmlns:xm="http://schemas.microsoft.com/office/excel/2006/main" count="4">
        <x14:dataValidation type="list" allowBlank="1" showInputMessage="1" xr:uid="{D6D2D719-E70F-4B68-9B1F-E7540E364C36}">
          <x14:formula1>
            <xm:f>Dropdown!$E$2:$E$5</xm:f>
          </x14:formula1>
          <xm:sqref>C9</xm:sqref>
        </x14:dataValidation>
        <x14:dataValidation type="list" allowBlank="1" showInputMessage="1" xr:uid="{E90EF208-9E42-4AF6-8B6B-C990421A4A73}">
          <x14:formula1>
            <xm:f>Dropdown!$F$2:$F$5</xm:f>
          </x14:formula1>
          <xm:sqref>C16</xm:sqref>
        </x14:dataValidation>
        <x14:dataValidation type="list" allowBlank="1" showInputMessage="1" xr:uid="{87D955E7-C419-42D3-8D1B-1D2E805825EB}">
          <x14:formula1>
            <xm:f>Dropdown!$H$2:$H$13</xm:f>
          </x14:formula1>
          <xm:sqref>C30</xm:sqref>
        </x14:dataValidation>
        <x14:dataValidation type="list" allowBlank="1" showInputMessage="1" xr:uid="{4A90C08E-12D3-444A-BA2D-2644301C2993}">
          <x14:formula1>
            <xm:f>Dropdown!$G$2:$G$3</xm:f>
          </x14:formula1>
          <xm:sqref>C23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7DF94-71B4-4F39-9459-61131609F2CD}">
  <sheetPr codeName="Sheet26"/>
  <dimension ref="A1:V512"/>
  <sheetViews>
    <sheetView workbookViewId="0">
      <selection activeCell="I23" sqref="I23"/>
    </sheetView>
  </sheetViews>
  <sheetFormatPr defaultRowHeight="14.4" x14ac:dyDescent="0.3"/>
  <cols>
    <col min="1" max="1" width="17.44140625" bestFit="1" customWidth="1"/>
    <col min="4" max="6" width="14.44140625" customWidth="1"/>
    <col min="7" max="7" width="18" bestFit="1" customWidth="1"/>
    <col min="8" max="8" width="20.5546875" bestFit="1" customWidth="1"/>
    <col min="9" max="10" width="14.44140625" customWidth="1"/>
    <col min="11" max="11" width="24.44140625" bestFit="1" customWidth="1"/>
    <col min="12" max="12" width="28.5546875" bestFit="1" customWidth="1"/>
    <col min="13" max="13" width="31.44140625" bestFit="1" customWidth="1"/>
    <col min="15" max="15" width="10.88671875" customWidth="1"/>
    <col min="16" max="16" width="27.88671875" bestFit="1" customWidth="1"/>
    <col min="17" max="17" width="20.109375" customWidth="1"/>
    <col min="18" max="18" width="23" customWidth="1"/>
    <col min="19" max="19" width="12.6640625" bestFit="1" customWidth="1"/>
    <col min="20" max="20" width="18.6640625" bestFit="1" customWidth="1"/>
    <col min="21" max="21" width="17.109375" customWidth="1"/>
    <col min="22" max="22" width="20" customWidth="1"/>
  </cols>
  <sheetData>
    <row r="1" spans="1:22" x14ac:dyDescent="0.3">
      <c r="A1" t="s">
        <v>20</v>
      </c>
      <c r="B1" t="s">
        <v>83</v>
      </c>
      <c r="C1" t="s">
        <v>21</v>
      </c>
      <c r="D1" t="s">
        <v>90</v>
      </c>
      <c r="E1" t="s">
        <v>91</v>
      </c>
      <c r="F1" t="s">
        <v>92</v>
      </c>
      <c r="G1" t="s">
        <v>93</v>
      </c>
      <c r="H1" t="s">
        <v>94</v>
      </c>
      <c r="K1" t="s">
        <v>20</v>
      </c>
      <c r="L1" t="s">
        <v>244</v>
      </c>
      <c r="M1" t="s">
        <v>245</v>
      </c>
      <c r="P1" t="s">
        <v>20</v>
      </c>
      <c r="Q1" t="s">
        <v>95</v>
      </c>
      <c r="R1" t="s">
        <v>96</v>
      </c>
      <c r="T1" t="s">
        <v>20</v>
      </c>
      <c r="U1" t="s">
        <v>97</v>
      </c>
      <c r="V1" t="s">
        <v>98</v>
      </c>
    </row>
    <row r="2" spans="1:22" x14ac:dyDescent="0.3">
      <c r="A2" s="25" t="s">
        <v>99</v>
      </c>
      <c r="B2">
        <v>2024</v>
      </c>
      <c r="C2" s="27">
        <v>50</v>
      </c>
      <c r="D2" s="29"/>
      <c r="E2" s="29"/>
      <c r="F2" s="41">
        <f>G2+StateDataTable[[#This Row],[Labor (Private)]]</f>
        <v>0</v>
      </c>
      <c r="G2" s="36"/>
      <c r="H2" s="36"/>
      <c r="I2" s="42"/>
      <c r="J2" s="42"/>
      <c r="K2" t="s">
        <v>99</v>
      </c>
      <c r="L2">
        <v>60043.703279128218</v>
      </c>
      <c r="M2">
        <v>207592.52760586873</v>
      </c>
      <c r="P2" t="s">
        <v>99</v>
      </c>
      <c r="Q2">
        <v>27697.820596620524</v>
      </c>
      <c r="R2">
        <v>-79714.530178707369</v>
      </c>
      <c r="T2" t="s">
        <v>319</v>
      </c>
      <c r="U2">
        <v>-3.7074820331104505</v>
      </c>
      <c r="V2">
        <v>1039.7895510807678</v>
      </c>
    </row>
    <row r="3" spans="1:22" x14ac:dyDescent="0.3">
      <c r="A3" s="26" t="s">
        <v>100</v>
      </c>
      <c r="B3">
        <v>2024</v>
      </c>
      <c r="C3" s="27">
        <v>2510</v>
      </c>
      <c r="D3" s="30">
        <v>26473913</v>
      </c>
      <c r="E3" s="30">
        <v>13138835</v>
      </c>
      <c r="F3" s="41">
        <f>G3+StateDataTable[[#This Row],[Labor (Private)]]</f>
        <v>553</v>
      </c>
      <c r="G3" s="37">
        <v>480</v>
      </c>
      <c r="H3" s="37">
        <v>73</v>
      </c>
      <c r="I3" s="43"/>
      <c r="J3" s="43"/>
      <c r="K3" t="s">
        <v>101</v>
      </c>
      <c r="L3">
        <v>20843.670554507527</v>
      </c>
      <c r="M3">
        <v>2475605.4309929549</v>
      </c>
      <c r="P3" t="s">
        <v>100</v>
      </c>
      <c r="Q3">
        <v>29117.823529411766</v>
      </c>
      <c r="R3">
        <v>-59946902.058823533</v>
      </c>
      <c r="T3" t="s">
        <v>320</v>
      </c>
      <c r="U3">
        <v>-8.2003359308019524E-3</v>
      </c>
      <c r="V3">
        <v>444.0369172849903</v>
      </c>
    </row>
    <row r="4" spans="1:22" x14ac:dyDescent="0.3">
      <c r="A4" s="26" t="s">
        <v>101</v>
      </c>
      <c r="B4">
        <v>2024</v>
      </c>
      <c r="C4" s="27">
        <v>285</v>
      </c>
      <c r="D4" s="30">
        <v>9152.89</v>
      </c>
      <c r="E4" s="30">
        <v>3479061.26</v>
      </c>
      <c r="F4" s="41">
        <f>G4+StateDataTable[[#This Row],[Labor (Private)]]</f>
        <v>520</v>
      </c>
      <c r="G4" s="37">
        <v>520</v>
      </c>
      <c r="H4" s="37">
        <v>0</v>
      </c>
      <c r="I4" s="43"/>
      <c r="J4" s="43"/>
      <c r="K4" t="s">
        <v>310</v>
      </c>
      <c r="L4">
        <v>-8225.0331125830126</v>
      </c>
      <c r="M4">
        <v>16211679.072847715</v>
      </c>
      <c r="P4" t="s">
        <v>101</v>
      </c>
      <c r="Q4">
        <v>10418.298196573536</v>
      </c>
      <c r="R4">
        <v>152436.05751216263</v>
      </c>
      <c r="T4" t="s">
        <v>101</v>
      </c>
      <c r="U4">
        <v>0.19861352213061179</v>
      </c>
      <c r="V4">
        <v>439.81006496697381</v>
      </c>
    </row>
    <row r="5" spans="1:22" x14ac:dyDescent="0.3">
      <c r="A5" s="25" t="s">
        <v>102</v>
      </c>
      <c r="B5">
        <v>2024</v>
      </c>
      <c r="C5" s="27">
        <v>105</v>
      </c>
      <c r="D5" s="29"/>
      <c r="E5" s="29"/>
      <c r="F5" s="41">
        <f>G5+StateDataTable[[#This Row],[Labor (Private)]]</f>
        <v>0</v>
      </c>
      <c r="G5" s="36"/>
      <c r="H5" s="36"/>
      <c r="I5" s="42"/>
      <c r="J5" s="42"/>
      <c r="K5" t="s">
        <v>103</v>
      </c>
      <c r="L5">
        <v>385732.8724827664</v>
      </c>
      <c r="M5">
        <v>-36973960.884503312</v>
      </c>
      <c r="P5" t="s">
        <v>103</v>
      </c>
      <c r="Q5">
        <v>190612.69737422702</v>
      </c>
      <c r="R5">
        <v>-17345473.291545797</v>
      </c>
      <c r="T5" t="s">
        <v>310</v>
      </c>
      <c r="U5">
        <v>-48.841059602648862</v>
      </c>
      <c r="V5">
        <v>7857.4503311258077</v>
      </c>
    </row>
    <row r="6" spans="1:22" x14ac:dyDescent="0.3">
      <c r="A6" s="26" t="s">
        <v>103</v>
      </c>
      <c r="B6">
        <v>2024</v>
      </c>
      <c r="C6" s="27">
        <v>189</v>
      </c>
      <c r="D6" s="30">
        <v>68440804.189999998</v>
      </c>
      <c r="E6" s="30">
        <v>598255.6</v>
      </c>
      <c r="F6" s="41">
        <f>G6+StateDataTable[[#This Row],[Labor (Private)]]</f>
        <v>2674</v>
      </c>
      <c r="G6" s="37">
        <v>1859</v>
      </c>
      <c r="H6" s="37">
        <v>815</v>
      </c>
      <c r="I6" s="43"/>
      <c r="J6" s="43"/>
      <c r="K6" t="s">
        <v>104</v>
      </c>
      <c r="L6">
        <v>273909.13905111898</v>
      </c>
      <c r="M6">
        <v>-116582587.95810391</v>
      </c>
      <c r="P6" t="s">
        <v>104</v>
      </c>
      <c r="Q6">
        <v>49284.335806281932</v>
      </c>
      <c r="R6">
        <v>-10852442.097310876</v>
      </c>
      <c r="T6" t="s">
        <v>103</v>
      </c>
      <c r="U6">
        <v>0.97251396454580952</v>
      </c>
      <c r="V6">
        <v>3429.7644246996301</v>
      </c>
    </row>
    <row r="7" spans="1:22" x14ac:dyDescent="0.3">
      <c r="A7" s="26" t="s">
        <v>104</v>
      </c>
      <c r="B7">
        <v>2024</v>
      </c>
      <c r="C7" s="27">
        <v>615</v>
      </c>
      <c r="D7" s="30">
        <v>1100000</v>
      </c>
      <c r="E7" s="30">
        <v>26000000</v>
      </c>
      <c r="F7" s="41">
        <f>G7+StateDataTable[[#This Row],[Labor (Private)]]</f>
        <v>1488</v>
      </c>
      <c r="G7" s="37">
        <v>1408</v>
      </c>
      <c r="H7" s="37">
        <v>80</v>
      </c>
      <c r="I7" s="43"/>
      <c r="J7" s="43"/>
      <c r="K7" t="s">
        <v>105</v>
      </c>
      <c r="L7">
        <v>35848.854884262844</v>
      </c>
      <c r="M7">
        <v>11056447.791125709</v>
      </c>
      <c r="P7" t="s">
        <v>105</v>
      </c>
      <c r="Q7">
        <v>20280.603711234544</v>
      </c>
      <c r="R7">
        <v>4950078.6710689273</v>
      </c>
      <c r="T7" t="s">
        <v>321</v>
      </c>
      <c r="U7">
        <v>-1.2069456688027789</v>
      </c>
      <c r="V7">
        <v>2414.1884403934982</v>
      </c>
    </row>
    <row r="8" spans="1:22" x14ac:dyDescent="0.3">
      <c r="A8" s="26" t="s">
        <v>105</v>
      </c>
      <c r="B8">
        <v>2024</v>
      </c>
      <c r="C8" s="27">
        <v>297</v>
      </c>
      <c r="D8" s="30">
        <v>20688313</v>
      </c>
      <c r="E8" s="30">
        <v>11903179</v>
      </c>
      <c r="F8" s="41">
        <f>G8+StateDataTable[[#This Row],[Labor (Private)]]</f>
        <v>1380</v>
      </c>
      <c r="G8" s="37">
        <v>1380</v>
      </c>
      <c r="H8" s="37">
        <v>0</v>
      </c>
      <c r="I8" s="43"/>
      <c r="J8" s="43"/>
      <c r="K8" t="s">
        <v>106</v>
      </c>
      <c r="L8">
        <v>65199.000932744377</v>
      </c>
      <c r="M8">
        <v>-2815791.2087847288</v>
      </c>
      <c r="P8" t="s">
        <v>106</v>
      </c>
      <c r="Q8">
        <v>14885.311613162959</v>
      </c>
      <c r="R8">
        <v>-214915.05059123016</v>
      </c>
      <c r="T8" t="s">
        <v>322</v>
      </c>
      <c r="U8">
        <v>-0.21575132615756532</v>
      </c>
      <c r="V8">
        <v>1468.5952398967813</v>
      </c>
    </row>
    <row r="9" spans="1:22" x14ac:dyDescent="0.3">
      <c r="A9" s="26" t="s">
        <v>106</v>
      </c>
      <c r="B9">
        <v>2024</v>
      </c>
      <c r="C9" s="27">
        <v>142</v>
      </c>
      <c r="D9" s="30">
        <v>7102568</v>
      </c>
      <c r="E9" s="30">
        <v>1865261</v>
      </c>
      <c r="F9" s="41">
        <f>G9+StateDataTable[[#This Row],[Labor (Private)]]</f>
        <v>452</v>
      </c>
      <c r="G9" s="37">
        <v>404</v>
      </c>
      <c r="H9" s="37">
        <v>48</v>
      </c>
      <c r="I9" s="43"/>
      <c r="J9" s="43"/>
      <c r="K9" t="s">
        <v>107</v>
      </c>
      <c r="L9">
        <v>32810.069851876222</v>
      </c>
      <c r="M9">
        <v>6860984.2681270577</v>
      </c>
      <c r="P9" t="s">
        <v>313</v>
      </c>
      <c r="Q9">
        <v>-3086.6056333113256</v>
      </c>
      <c r="R9">
        <v>2847161.7228143499</v>
      </c>
      <c r="T9" t="s">
        <v>323</v>
      </c>
      <c r="U9">
        <v>-0.53662585216328029</v>
      </c>
      <c r="V9">
        <v>521.59447496691848</v>
      </c>
    </row>
    <row r="10" spans="1:22" x14ac:dyDescent="0.3">
      <c r="A10" s="25" t="s">
        <v>23</v>
      </c>
      <c r="B10">
        <v>2024</v>
      </c>
      <c r="C10" s="27">
        <v>76</v>
      </c>
      <c r="D10" s="29"/>
      <c r="E10" s="29"/>
      <c r="F10" s="41">
        <f>G10+StateDataTable[[#This Row],[Labor (Private)]]</f>
        <v>0</v>
      </c>
      <c r="G10" s="36"/>
      <c r="H10" s="36"/>
      <c r="I10" s="42"/>
      <c r="J10" s="42"/>
      <c r="K10" t="s">
        <v>108</v>
      </c>
      <c r="L10">
        <v>6574.9413291914625</v>
      </c>
      <c r="M10">
        <v>18087269.410382405</v>
      </c>
      <c r="P10" t="s">
        <v>108</v>
      </c>
      <c r="Q10">
        <v>561.22591608748098</v>
      </c>
      <c r="R10">
        <v>4009812.3890075795</v>
      </c>
      <c r="T10" t="s">
        <v>313</v>
      </c>
      <c r="U10">
        <v>-1.3706385780118173</v>
      </c>
      <c r="V10">
        <v>1934.1023699802495</v>
      </c>
    </row>
    <row r="11" spans="1:22" x14ac:dyDescent="0.3">
      <c r="A11" s="25" t="s">
        <v>109</v>
      </c>
      <c r="B11">
        <v>2024</v>
      </c>
      <c r="C11" s="27">
        <v>2</v>
      </c>
      <c r="D11" s="29"/>
      <c r="E11" s="29"/>
      <c r="F11" s="41">
        <f>G11+StateDataTable[[#This Row],[Labor (Private)]]</f>
        <v>0</v>
      </c>
      <c r="G11" s="36"/>
      <c r="H11" s="36"/>
      <c r="I11" s="42"/>
      <c r="J11" s="42"/>
      <c r="K11" t="s">
        <v>110</v>
      </c>
      <c r="L11">
        <v>71704.032751361709</v>
      </c>
      <c r="M11">
        <v>50963599.136335604</v>
      </c>
      <c r="P11" t="s">
        <v>110</v>
      </c>
      <c r="Q11">
        <v>25348.604949669796</v>
      </c>
      <c r="R11">
        <v>13965650.618738579</v>
      </c>
      <c r="T11" t="s">
        <v>324</v>
      </c>
      <c r="U11">
        <v>-6.0204387058371438E-2</v>
      </c>
      <c r="V11">
        <v>598.85248622468839</v>
      </c>
    </row>
    <row r="12" spans="1:22" x14ac:dyDescent="0.3">
      <c r="A12" s="26" t="s">
        <v>107</v>
      </c>
      <c r="B12">
        <v>2024</v>
      </c>
      <c r="C12" s="27">
        <v>26</v>
      </c>
      <c r="D12" s="30">
        <v>2186059</v>
      </c>
      <c r="E12" s="30">
        <v>1303439</v>
      </c>
      <c r="F12" s="41">
        <f>G12+StateDataTable[[#This Row],[Labor (Private)]]</f>
        <v>1773</v>
      </c>
      <c r="G12" s="37">
        <v>1773</v>
      </c>
      <c r="H12" s="37">
        <v>0</v>
      </c>
      <c r="I12" s="43"/>
      <c r="J12" s="43"/>
      <c r="K12" t="s">
        <v>111</v>
      </c>
      <c r="L12">
        <v>24707.694873028366</v>
      </c>
      <c r="M12">
        <v>26279347.968011573</v>
      </c>
      <c r="P12" t="s">
        <v>111</v>
      </c>
      <c r="Q12">
        <v>7495.6362681067576</v>
      </c>
      <c r="R12">
        <v>1611398.8289380127</v>
      </c>
      <c r="T12" t="s">
        <v>325</v>
      </c>
      <c r="U12">
        <v>-1.0035317844145504</v>
      </c>
      <c r="V12">
        <v>3944.4867487517758</v>
      </c>
    </row>
    <row r="13" spans="1:22" x14ac:dyDescent="0.3">
      <c r="A13" s="25" t="s">
        <v>112</v>
      </c>
      <c r="B13">
        <v>2024</v>
      </c>
      <c r="C13" s="27"/>
      <c r="D13" s="29"/>
      <c r="E13" s="29"/>
      <c r="F13" s="41">
        <f>G13+StateDataTable[[#This Row],[Labor (Private)]]</f>
        <v>0</v>
      </c>
      <c r="G13" s="36"/>
      <c r="H13" s="36"/>
      <c r="I13" s="42"/>
      <c r="J13" s="42"/>
      <c r="K13" t="s">
        <v>113</v>
      </c>
      <c r="L13">
        <v>19411.949225659304</v>
      </c>
      <c r="M13">
        <v>21210644.523628607</v>
      </c>
      <c r="P13" t="s">
        <v>113</v>
      </c>
      <c r="Q13">
        <v>4514.6889113470052</v>
      </c>
      <c r="R13">
        <v>10554508.197095783</v>
      </c>
      <c r="T13" t="s">
        <v>326</v>
      </c>
      <c r="U13">
        <v>-1.1794670260547313</v>
      </c>
      <c r="V13">
        <v>2246.2801066583111</v>
      </c>
    </row>
    <row r="14" spans="1:22" x14ac:dyDescent="0.3">
      <c r="A14" s="26" t="s">
        <v>108</v>
      </c>
      <c r="B14">
        <v>2024</v>
      </c>
      <c r="C14" s="27">
        <v>449</v>
      </c>
      <c r="D14" s="30">
        <v>26822117</v>
      </c>
      <c r="E14" s="30">
        <v>5686960</v>
      </c>
      <c r="F14" s="41">
        <f>G14+StateDataTable[[#This Row],[Labor (Private)]]</f>
        <v>575</v>
      </c>
      <c r="G14" s="37">
        <v>555</v>
      </c>
      <c r="H14" s="37">
        <v>20</v>
      </c>
      <c r="I14" s="43"/>
      <c r="J14" s="43"/>
      <c r="K14" t="s">
        <v>114</v>
      </c>
      <c r="L14">
        <v>39527.301179655769</v>
      </c>
      <c r="M14">
        <v>3136301.1740963082</v>
      </c>
      <c r="P14" t="s">
        <v>314</v>
      </c>
      <c r="Q14">
        <v>-43261.627836490719</v>
      </c>
      <c r="R14">
        <v>30520194.134479031</v>
      </c>
      <c r="T14" t="s">
        <v>113</v>
      </c>
      <c r="U14">
        <v>0.16316377293526502</v>
      </c>
      <c r="V14">
        <v>1413.1614219411113</v>
      </c>
    </row>
    <row r="15" spans="1:22" x14ac:dyDescent="0.3">
      <c r="A15" s="26" t="s">
        <v>110</v>
      </c>
      <c r="B15">
        <v>2024</v>
      </c>
      <c r="C15" s="27">
        <v>297</v>
      </c>
      <c r="D15" s="30">
        <v>83896000</v>
      </c>
      <c r="E15" s="30">
        <v>22744000</v>
      </c>
      <c r="F15" s="41">
        <f>G15+StateDataTable[[#This Row],[Labor (Private)]]</f>
        <v>4055</v>
      </c>
      <c r="G15" s="37">
        <v>1555</v>
      </c>
      <c r="H15" s="37">
        <v>2500</v>
      </c>
      <c r="I15" s="43"/>
      <c r="J15" s="43"/>
      <c r="K15" t="s">
        <v>115</v>
      </c>
      <c r="L15">
        <v>132174.58515717875</v>
      </c>
      <c r="M15">
        <v>25766955.377977993</v>
      </c>
      <c r="P15" t="s">
        <v>115</v>
      </c>
      <c r="Q15">
        <v>37079.001508443362</v>
      </c>
      <c r="R15">
        <v>5612871.1612349646</v>
      </c>
      <c r="T15" t="s">
        <v>314</v>
      </c>
      <c r="U15">
        <v>-0.69763009044036961</v>
      </c>
      <c r="V15">
        <v>1461.5757105750433</v>
      </c>
    </row>
    <row r="16" spans="1:22" x14ac:dyDescent="0.3">
      <c r="A16" s="26" t="s">
        <v>111</v>
      </c>
      <c r="B16">
        <v>2024</v>
      </c>
      <c r="C16" s="27">
        <v>240</v>
      </c>
      <c r="D16" s="30">
        <v>35887330</v>
      </c>
      <c r="E16" s="30">
        <v>4149851</v>
      </c>
      <c r="F16" s="41">
        <f>G16+StateDataTable[[#This Row],[Labor (Private)]]</f>
        <v>1914</v>
      </c>
      <c r="G16" s="37">
        <v>1778</v>
      </c>
      <c r="H16" s="37">
        <v>136</v>
      </c>
      <c r="I16" s="43"/>
      <c r="J16" s="43"/>
      <c r="K16" t="s">
        <v>116</v>
      </c>
      <c r="L16">
        <v>9384.234310259355</v>
      </c>
      <c r="M16">
        <v>23725392.389805418</v>
      </c>
      <c r="P16" t="s">
        <v>116</v>
      </c>
      <c r="Q16">
        <v>2526.2039670702975</v>
      </c>
      <c r="R16">
        <v>9631755.0068419091</v>
      </c>
      <c r="T16" t="s">
        <v>115</v>
      </c>
      <c r="U16">
        <v>5.6374185375282515</v>
      </c>
      <c r="V16">
        <v>1313.677180059814</v>
      </c>
    </row>
    <row r="17" spans="1:22" x14ac:dyDescent="0.3">
      <c r="A17" s="26" t="s">
        <v>113</v>
      </c>
      <c r="B17">
        <v>2024</v>
      </c>
      <c r="C17" s="27">
        <v>500</v>
      </c>
      <c r="D17" s="30"/>
      <c r="E17" s="30"/>
      <c r="F17" s="41">
        <f>G17+StateDataTable[[#This Row],[Labor (Private)]]</f>
        <v>1537</v>
      </c>
      <c r="G17" s="37">
        <v>1072</v>
      </c>
      <c r="H17" s="37">
        <v>465</v>
      </c>
      <c r="I17" s="43"/>
      <c r="J17" s="43"/>
      <c r="K17" t="s">
        <v>117</v>
      </c>
      <c r="L17">
        <v>363481.80478734249</v>
      </c>
      <c r="M17">
        <v>11314771.013713656</v>
      </c>
      <c r="P17" t="s">
        <v>117</v>
      </c>
      <c r="Q17">
        <v>84991.978058149485</v>
      </c>
      <c r="R17">
        <v>4761204.567333525</v>
      </c>
      <c r="T17" t="s">
        <v>116</v>
      </c>
      <c r="U17">
        <v>0.14417474989130108</v>
      </c>
      <c r="V17">
        <v>679.2496716941464</v>
      </c>
    </row>
    <row r="18" spans="1:22" x14ac:dyDescent="0.3">
      <c r="A18" s="26" t="s">
        <v>114</v>
      </c>
      <c r="B18">
        <v>2024</v>
      </c>
      <c r="C18" s="27">
        <v>333</v>
      </c>
      <c r="D18" s="30">
        <v>22800000</v>
      </c>
      <c r="E18" s="30">
        <v>86000000</v>
      </c>
      <c r="F18" s="41">
        <f>G18+StateDataTable[[#This Row],[Labor (Private)]]</f>
        <v>1125</v>
      </c>
      <c r="G18" s="37">
        <v>1100</v>
      </c>
      <c r="H18" s="37">
        <v>25</v>
      </c>
      <c r="I18" s="43"/>
      <c r="J18" s="43"/>
      <c r="K18" t="s">
        <v>118</v>
      </c>
      <c r="L18">
        <v>103417.32342699812</v>
      </c>
      <c r="M18">
        <v>49146490.156662993</v>
      </c>
      <c r="P18" t="s">
        <v>118</v>
      </c>
      <c r="Q18">
        <v>9731.8596044307233</v>
      </c>
      <c r="R18">
        <v>6001182.2341187913</v>
      </c>
      <c r="T18" t="s">
        <v>327</v>
      </c>
      <c r="U18">
        <v>-0.42455164539411983</v>
      </c>
      <c r="V18">
        <v>931.5619018880235</v>
      </c>
    </row>
    <row r="19" spans="1:22" x14ac:dyDescent="0.3">
      <c r="A19" s="26" t="s">
        <v>115</v>
      </c>
      <c r="B19">
        <v>2024</v>
      </c>
      <c r="C19" s="27">
        <v>128</v>
      </c>
      <c r="D19" s="30">
        <v>47774509</v>
      </c>
      <c r="E19" s="30">
        <v>11562650</v>
      </c>
      <c r="F19" s="41">
        <f>G19+StateDataTable[[#This Row],[Labor (Private)]]</f>
        <v>2045</v>
      </c>
      <c r="G19" s="37">
        <v>2020</v>
      </c>
      <c r="H19" s="37">
        <v>25</v>
      </c>
      <c r="I19" s="43"/>
      <c r="J19" s="43"/>
      <c r="K19" t="s">
        <v>42</v>
      </c>
      <c r="L19">
        <v>23970.662269570763</v>
      </c>
      <c r="M19">
        <v>74522843.350305364</v>
      </c>
      <c r="P19" t="s">
        <v>119</v>
      </c>
      <c r="Q19">
        <v>8705.5938430160531</v>
      </c>
      <c r="R19">
        <v>23306693.3872687</v>
      </c>
      <c r="T19" t="s">
        <v>328</v>
      </c>
      <c r="U19">
        <v>-0.50207083184280155</v>
      </c>
      <c r="V19">
        <v>1218.8193612180655</v>
      </c>
    </row>
    <row r="20" spans="1:22" x14ac:dyDescent="0.3">
      <c r="A20" s="25" t="s">
        <v>120</v>
      </c>
      <c r="B20">
        <v>2024</v>
      </c>
      <c r="C20" s="27">
        <v>37</v>
      </c>
      <c r="D20" s="29"/>
      <c r="E20" s="29"/>
      <c r="F20" s="41">
        <f>G20+StateDataTable[[#This Row],[Labor (Private)]]</f>
        <v>0</v>
      </c>
      <c r="G20" s="36"/>
      <c r="H20" s="36"/>
      <c r="I20" s="42"/>
      <c r="J20" s="42"/>
      <c r="K20" t="s">
        <v>119</v>
      </c>
      <c r="L20">
        <v>55104.322866476192</v>
      </c>
      <c r="M20">
        <v>46262278.880433269</v>
      </c>
      <c r="P20" t="s">
        <v>121</v>
      </c>
      <c r="Q20">
        <v>63384.623906618261</v>
      </c>
      <c r="R20">
        <v>384367.96850220329</v>
      </c>
      <c r="T20" t="s">
        <v>329</v>
      </c>
      <c r="U20">
        <v>-2.3040116304699786E-2</v>
      </c>
      <c r="V20">
        <v>534.62586849266063</v>
      </c>
    </row>
    <row r="21" spans="1:22" x14ac:dyDescent="0.3">
      <c r="A21" s="26" t="s">
        <v>116</v>
      </c>
      <c r="B21">
        <v>2024</v>
      </c>
      <c r="C21" s="27">
        <v>1048</v>
      </c>
      <c r="D21" s="30">
        <v>25672541</v>
      </c>
      <c r="E21" s="30">
        <v>8913401</v>
      </c>
      <c r="F21" s="41">
        <f>G21+StateDataTable[[#This Row],[Labor (Private)]]</f>
        <v>745</v>
      </c>
      <c r="G21" s="37">
        <v>745</v>
      </c>
      <c r="H21" s="37"/>
      <c r="I21" s="43"/>
      <c r="J21" s="43"/>
      <c r="K21" t="s">
        <v>121</v>
      </c>
      <c r="L21">
        <v>114669.24472875688</v>
      </c>
      <c r="M21">
        <v>10730700.472280473</v>
      </c>
      <c r="P21" t="s">
        <v>122</v>
      </c>
      <c r="Q21">
        <v>6259.1569198931538</v>
      </c>
      <c r="R21">
        <v>3335964.3566052876</v>
      </c>
      <c r="T21" t="s">
        <v>119</v>
      </c>
      <c r="U21">
        <v>0.12897171327191723</v>
      </c>
      <c r="V21">
        <v>1605.8774022890805</v>
      </c>
    </row>
    <row r="22" spans="1:22" x14ac:dyDescent="0.3">
      <c r="A22" s="26" t="s">
        <v>117</v>
      </c>
      <c r="B22">
        <v>2024</v>
      </c>
      <c r="C22" s="27">
        <v>129</v>
      </c>
      <c r="D22" s="30">
        <v>65700000</v>
      </c>
      <c r="E22" s="30">
        <v>10265000</v>
      </c>
      <c r="F22" s="41">
        <f>G22+StateDataTable[[#This Row],[Labor (Private)]]</f>
        <v>765</v>
      </c>
      <c r="G22" s="37">
        <v>740</v>
      </c>
      <c r="H22" s="37">
        <v>25</v>
      </c>
      <c r="I22" s="43"/>
      <c r="J22" s="43"/>
      <c r="K22" t="s">
        <v>122</v>
      </c>
      <c r="L22">
        <v>11762.499836056491</v>
      </c>
      <c r="M22">
        <v>15157023.190964995</v>
      </c>
      <c r="P22" t="s">
        <v>123</v>
      </c>
      <c r="Q22">
        <v>15598.027286247885</v>
      </c>
      <c r="R22">
        <v>-2639825.502490731</v>
      </c>
      <c r="T22" t="s">
        <v>121</v>
      </c>
      <c r="U22">
        <v>1.1250194101071957</v>
      </c>
      <c r="V22">
        <v>2678.1031229467471</v>
      </c>
    </row>
    <row r="23" spans="1:22" x14ac:dyDescent="0.3">
      <c r="A23" s="26" t="s">
        <v>118</v>
      </c>
      <c r="B23">
        <v>2024</v>
      </c>
      <c r="C23" s="27">
        <v>263</v>
      </c>
      <c r="D23" s="30">
        <v>69902625.640000001</v>
      </c>
      <c r="E23" s="30">
        <v>8134869</v>
      </c>
      <c r="F23" s="41">
        <f>G23+StateDataTable[[#This Row],[Labor (Private)]]</f>
        <v>1200</v>
      </c>
      <c r="G23" s="37">
        <v>400</v>
      </c>
      <c r="H23" s="37">
        <v>800</v>
      </c>
      <c r="I23" s="43"/>
      <c r="J23" s="43"/>
      <c r="K23" t="s">
        <v>123</v>
      </c>
      <c r="L23">
        <v>41300.914356403795</v>
      </c>
      <c r="M23">
        <v>6465499.7174723633</v>
      </c>
      <c r="P23" t="s">
        <v>124</v>
      </c>
      <c r="Q23">
        <v>10362.457573698624</v>
      </c>
      <c r="R23">
        <v>-471249.73753476661</v>
      </c>
      <c r="T23" t="s">
        <v>330</v>
      </c>
      <c r="U23">
        <v>-1.58233462043346E-2</v>
      </c>
      <c r="V23">
        <v>743.42569518730784</v>
      </c>
    </row>
    <row r="24" spans="1:22" x14ac:dyDescent="0.3">
      <c r="A24" s="26" t="s">
        <v>42</v>
      </c>
      <c r="B24">
        <v>2024</v>
      </c>
      <c r="C24" s="27">
        <v>599</v>
      </c>
      <c r="D24" s="30">
        <v>90018971</v>
      </c>
      <c r="E24" s="30"/>
      <c r="F24" s="41">
        <f>G24+StateDataTable[[#This Row],[Labor (Private)]]</f>
        <v>567</v>
      </c>
      <c r="G24" s="37">
        <v>456</v>
      </c>
      <c r="H24" s="37">
        <v>111</v>
      </c>
      <c r="I24" s="43"/>
      <c r="J24" s="43"/>
      <c r="K24" t="s">
        <v>124</v>
      </c>
      <c r="L24">
        <v>26396.278119690385</v>
      </c>
      <c r="M24">
        <v>1454140.911118156</v>
      </c>
      <c r="P24" t="s">
        <v>315</v>
      </c>
      <c r="Q24">
        <v>-774.85742836396958</v>
      </c>
      <c r="R24">
        <v>17324499.064629875</v>
      </c>
      <c r="T24" t="s">
        <v>331</v>
      </c>
      <c r="U24">
        <v>-4.3264733579477896E-2</v>
      </c>
      <c r="V24">
        <v>1009.2029126883356</v>
      </c>
    </row>
    <row r="25" spans="1:22" x14ac:dyDescent="0.3">
      <c r="A25" s="26" t="s">
        <v>119</v>
      </c>
      <c r="B25">
        <v>2024</v>
      </c>
      <c r="C25" s="27">
        <v>670</v>
      </c>
      <c r="D25" s="30">
        <v>93002683</v>
      </c>
      <c r="E25" s="30">
        <v>34260546</v>
      </c>
      <c r="F25" s="41">
        <f>G25+StateDataTable[[#This Row],[Labor (Private)]]</f>
        <v>1592</v>
      </c>
      <c r="G25" s="37">
        <v>1581</v>
      </c>
      <c r="H25" s="37">
        <v>11</v>
      </c>
      <c r="I25" s="43"/>
      <c r="J25" s="43"/>
      <c r="K25" t="s">
        <v>125</v>
      </c>
      <c r="L25">
        <v>3362.6830003603777</v>
      </c>
      <c r="M25">
        <v>43749059.976635776</v>
      </c>
      <c r="P25" t="s">
        <v>126</v>
      </c>
      <c r="Q25">
        <v>54712.362301101588</v>
      </c>
      <c r="R25">
        <v>-1096205.6303549567</v>
      </c>
      <c r="T25" t="s">
        <v>332</v>
      </c>
      <c r="U25">
        <v>-0.23241994833000423</v>
      </c>
      <c r="V25">
        <v>637.13127393037314</v>
      </c>
    </row>
    <row r="26" spans="1:22" x14ac:dyDescent="0.3">
      <c r="A26" s="25" t="s">
        <v>127</v>
      </c>
      <c r="B26">
        <v>2024</v>
      </c>
      <c r="C26" s="27">
        <v>88</v>
      </c>
      <c r="D26" s="29"/>
      <c r="E26" s="29"/>
      <c r="F26" s="41">
        <f>G26+StateDataTable[[#This Row],[Labor (Private)]]</f>
        <v>0</v>
      </c>
      <c r="G26" s="36"/>
      <c r="H26" s="36"/>
      <c r="I26" s="42"/>
      <c r="J26" s="42"/>
      <c r="K26" t="s">
        <v>126</v>
      </c>
      <c r="L26">
        <v>281997.3978618356</v>
      </c>
      <c r="M26">
        <v>8059286.8427953813</v>
      </c>
      <c r="P26" t="s">
        <v>311</v>
      </c>
      <c r="Q26">
        <v>-84735.649290886882</v>
      </c>
      <c r="R26">
        <v>268295747.97061497</v>
      </c>
      <c r="T26" t="s">
        <v>125</v>
      </c>
      <c r="U26">
        <v>1.5211504683534527E-2</v>
      </c>
      <c r="V26">
        <v>642.22383670024396</v>
      </c>
    </row>
    <row r="27" spans="1:22" x14ac:dyDescent="0.3">
      <c r="A27" s="26" t="s">
        <v>121</v>
      </c>
      <c r="B27">
        <v>2024</v>
      </c>
      <c r="C27" s="27">
        <v>226</v>
      </c>
      <c r="D27" s="30">
        <v>42670100</v>
      </c>
      <c r="E27" s="30">
        <v>15215715</v>
      </c>
      <c r="F27" s="41">
        <f>G27+StateDataTable[[#This Row],[Labor (Private)]]</f>
        <v>2823</v>
      </c>
      <c r="G27" s="37">
        <v>2607</v>
      </c>
      <c r="H27" s="37">
        <v>216</v>
      </c>
      <c r="I27" s="43"/>
      <c r="J27" s="43"/>
      <c r="K27" t="s">
        <v>129</v>
      </c>
      <c r="L27">
        <v>196363.63636363635</v>
      </c>
      <c r="M27">
        <v>-27930909.09090909</v>
      </c>
      <c r="P27" t="s">
        <v>130</v>
      </c>
      <c r="Q27">
        <v>3163.9525240749126</v>
      </c>
      <c r="R27">
        <v>6253266.0143473726</v>
      </c>
      <c r="T27" t="s">
        <v>333</v>
      </c>
      <c r="U27">
        <v>-1.8817122004606692</v>
      </c>
      <c r="V27">
        <v>1590.4370916855937</v>
      </c>
    </row>
    <row r="28" spans="1:22" x14ac:dyDescent="0.3">
      <c r="A28" s="26" t="s">
        <v>122</v>
      </c>
      <c r="B28">
        <v>2024</v>
      </c>
      <c r="C28" s="27">
        <v>775</v>
      </c>
      <c r="D28" s="30">
        <v>29509504.600000001</v>
      </c>
      <c r="E28" s="30">
        <v>9776334.5600000005</v>
      </c>
      <c r="F28" s="41">
        <f>G28+StateDataTable[[#This Row],[Labor (Private)]]</f>
        <v>729</v>
      </c>
      <c r="G28" s="37">
        <v>565</v>
      </c>
      <c r="H28" s="37">
        <v>164</v>
      </c>
      <c r="I28" s="43"/>
      <c r="J28" s="43"/>
      <c r="K28" t="s">
        <v>311</v>
      </c>
      <c r="L28">
        <v>-94514.447973799222</v>
      </c>
      <c r="M28">
        <v>437959228.67438132</v>
      </c>
      <c r="P28" t="s">
        <v>131</v>
      </c>
      <c r="Q28">
        <v>9816.1155336881475</v>
      </c>
      <c r="R28">
        <v>23110301.799663309</v>
      </c>
      <c r="T28" t="s">
        <v>334</v>
      </c>
      <c r="U28">
        <v>-0.75636363636363635</v>
      </c>
      <c r="V28">
        <v>980.77090909090907</v>
      </c>
    </row>
    <row r="29" spans="1:22" x14ac:dyDescent="0.3">
      <c r="A29" s="26" t="s">
        <v>123</v>
      </c>
      <c r="B29">
        <v>2024</v>
      </c>
      <c r="C29" s="27">
        <v>543</v>
      </c>
      <c r="D29" s="30">
        <v>36000000</v>
      </c>
      <c r="E29" s="30">
        <v>9670000</v>
      </c>
      <c r="F29" s="41">
        <f>G29+StateDataTable[[#This Row],[Labor (Private)]]</f>
        <v>1075</v>
      </c>
      <c r="G29" s="37">
        <v>1025</v>
      </c>
      <c r="H29" s="37">
        <v>50</v>
      </c>
      <c r="I29" s="43"/>
      <c r="J29" s="43"/>
      <c r="K29" t="s">
        <v>130</v>
      </c>
      <c r="L29">
        <v>10820.395184759082</v>
      </c>
      <c r="M29">
        <v>8488652.5168624707</v>
      </c>
      <c r="P29" t="s">
        <v>142</v>
      </c>
      <c r="Q29">
        <v>150746</v>
      </c>
      <c r="R29">
        <v>-15038201</v>
      </c>
      <c r="T29" t="s">
        <v>311</v>
      </c>
      <c r="U29">
        <v>-3.3131553984537689E-2</v>
      </c>
      <c r="V29">
        <v>3899.6633407540839</v>
      </c>
    </row>
    <row r="30" spans="1:22" x14ac:dyDescent="0.3">
      <c r="A30" s="26" t="s">
        <v>124</v>
      </c>
      <c r="B30">
        <v>2024</v>
      </c>
      <c r="C30" s="27">
        <v>321</v>
      </c>
      <c r="D30" s="30">
        <v>10857105.630000001</v>
      </c>
      <c r="E30" s="30">
        <v>2881247.89</v>
      </c>
      <c r="F30" s="41">
        <f>G30+StateDataTable[[#This Row],[Labor (Private)]]</f>
        <v>434</v>
      </c>
      <c r="G30" s="37">
        <v>431</v>
      </c>
      <c r="H30" s="37">
        <v>3</v>
      </c>
      <c r="I30" s="43"/>
      <c r="J30" s="43"/>
      <c r="K30" t="s">
        <v>131</v>
      </c>
      <c r="L30">
        <v>118624.96240649199</v>
      </c>
      <c r="M30">
        <v>53369031.382519983</v>
      </c>
      <c r="P30" t="s">
        <v>316</v>
      </c>
      <c r="Q30">
        <v>-1426.0659091848202</v>
      </c>
      <c r="R30">
        <v>16896930.196471103</v>
      </c>
      <c r="T30" t="s">
        <v>335</v>
      </c>
      <c r="U30">
        <v>-2.0368635575213896E-3</v>
      </c>
      <c r="V30">
        <v>369.93100331352105</v>
      </c>
    </row>
    <row r="31" spans="1:22" x14ac:dyDescent="0.3">
      <c r="A31" s="26" t="s">
        <v>125</v>
      </c>
      <c r="B31">
        <v>2024</v>
      </c>
      <c r="C31" s="27">
        <v>1058</v>
      </c>
      <c r="D31" s="30">
        <v>48522069</v>
      </c>
      <c r="E31" s="30">
        <v>20207063</v>
      </c>
      <c r="F31" s="41">
        <f>G31+StateDataTable[[#This Row],[Labor (Private)]]</f>
        <v>582</v>
      </c>
      <c r="G31" s="37">
        <v>489</v>
      </c>
      <c r="H31" s="37">
        <v>93</v>
      </c>
      <c r="I31" s="43"/>
      <c r="J31" s="43"/>
      <c r="K31" t="s">
        <v>312</v>
      </c>
      <c r="L31">
        <v>-1081282.3333333333</v>
      </c>
      <c r="M31">
        <v>139485279.33333331</v>
      </c>
      <c r="P31" t="s">
        <v>133</v>
      </c>
      <c r="Q31">
        <v>68283.380166040224</v>
      </c>
      <c r="R31">
        <v>77430607.857166186</v>
      </c>
      <c r="T31" t="s">
        <v>131</v>
      </c>
      <c r="U31">
        <v>0.69358881313475407</v>
      </c>
      <c r="V31">
        <v>2680.1146445833028</v>
      </c>
    </row>
    <row r="32" spans="1:22" x14ac:dyDescent="0.3">
      <c r="A32" s="26" t="s">
        <v>126</v>
      </c>
      <c r="B32">
        <v>2024</v>
      </c>
      <c r="C32" s="27">
        <v>109</v>
      </c>
      <c r="D32" s="30">
        <v>62000000</v>
      </c>
      <c r="E32" s="30">
        <v>5600000</v>
      </c>
      <c r="F32" s="41">
        <f>G32+StateDataTable[[#This Row],[Labor (Private)]]</f>
        <v>1543</v>
      </c>
      <c r="G32" s="37">
        <v>723</v>
      </c>
      <c r="H32" s="37">
        <v>820</v>
      </c>
      <c r="I32" s="43"/>
      <c r="J32" s="43"/>
      <c r="K32" t="s">
        <v>132</v>
      </c>
      <c r="L32">
        <v>18923.973318900804</v>
      </c>
      <c r="M32">
        <v>26340445.689783823</v>
      </c>
      <c r="P32" t="s">
        <v>317</v>
      </c>
      <c r="Q32">
        <v>-1016.3323064197501</v>
      </c>
      <c r="R32">
        <v>1741427.9116397107</v>
      </c>
      <c r="T32" t="s">
        <v>312</v>
      </c>
      <c r="U32">
        <v>-233.33333333333334</v>
      </c>
      <c r="V32">
        <v>29333.333333333336</v>
      </c>
    </row>
    <row r="33" spans="1:22" x14ac:dyDescent="0.3">
      <c r="A33" s="25" t="s">
        <v>129</v>
      </c>
      <c r="B33">
        <v>2024</v>
      </c>
      <c r="C33" s="27">
        <v>221</v>
      </c>
      <c r="D33" s="29"/>
      <c r="E33" s="29"/>
      <c r="F33" s="41">
        <f>G33+StateDataTable[[#This Row],[Labor (Private)]]</f>
        <v>0</v>
      </c>
      <c r="G33" s="36"/>
      <c r="H33" s="36"/>
      <c r="I33" s="42"/>
      <c r="J33" s="42"/>
      <c r="K33" t="s">
        <v>133</v>
      </c>
      <c r="L33">
        <v>183131.75224354395</v>
      </c>
      <c r="M33">
        <v>170574479.08227664</v>
      </c>
      <c r="P33" t="s">
        <v>135</v>
      </c>
      <c r="Q33">
        <v>15100.53076923074</v>
      </c>
      <c r="R33">
        <v>521845.84102564218</v>
      </c>
      <c r="T33" t="s">
        <v>132</v>
      </c>
      <c r="U33">
        <v>0.36238009736864479</v>
      </c>
      <c r="V33">
        <v>939.15935398665567</v>
      </c>
    </row>
    <row r="34" spans="1:22" x14ac:dyDescent="0.3">
      <c r="A34" s="26" t="s">
        <v>128</v>
      </c>
      <c r="B34">
        <v>2024</v>
      </c>
      <c r="C34" s="27">
        <v>327</v>
      </c>
      <c r="D34" s="30"/>
      <c r="E34" s="30"/>
      <c r="F34" s="41">
        <f>G34+StateDataTable[[#This Row],[Labor (Private)]]</f>
        <v>3865</v>
      </c>
      <c r="G34" s="37">
        <v>3500</v>
      </c>
      <c r="H34" s="37">
        <v>365</v>
      </c>
      <c r="I34" s="43"/>
      <c r="J34" s="43"/>
      <c r="K34" t="s">
        <v>134</v>
      </c>
      <c r="L34">
        <v>838.91577329549364</v>
      </c>
      <c r="M34">
        <v>11164357.642827161</v>
      </c>
      <c r="P34" t="s">
        <v>136</v>
      </c>
      <c r="Q34">
        <v>5228.7538052698847</v>
      </c>
      <c r="R34">
        <v>-1120146.9125656895</v>
      </c>
      <c r="T34" t="s">
        <v>133</v>
      </c>
      <c r="U34">
        <v>0.21605511532701066</v>
      </c>
      <c r="V34">
        <v>4790.7269497076195</v>
      </c>
    </row>
    <row r="35" spans="1:22" x14ac:dyDescent="0.3">
      <c r="A35" s="25" t="s">
        <v>138</v>
      </c>
      <c r="B35">
        <v>2024</v>
      </c>
      <c r="C35" s="27">
        <v>51</v>
      </c>
      <c r="D35" s="29"/>
      <c r="E35" s="29"/>
      <c r="F35" s="41">
        <f>G35+StateDataTable[[#This Row],[Labor (Private)]]</f>
        <v>0</v>
      </c>
      <c r="G35" s="36"/>
      <c r="H35" s="36"/>
      <c r="I35" s="42"/>
      <c r="J35" s="42"/>
      <c r="K35" t="s">
        <v>135</v>
      </c>
      <c r="L35">
        <v>30895.04945054941</v>
      </c>
      <c r="M35">
        <v>1548538.4706959722</v>
      </c>
      <c r="P35" t="s">
        <v>137</v>
      </c>
      <c r="Q35">
        <v>17510.62313060815</v>
      </c>
      <c r="R35">
        <v>4529467.3050847491</v>
      </c>
      <c r="T35" t="s">
        <v>317</v>
      </c>
      <c r="U35">
        <v>-7.6300655252817415E-2</v>
      </c>
      <c r="V35">
        <v>227.98919460307005</v>
      </c>
    </row>
    <row r="36" spans="1:22" x14ac:dyDescent="0.3">
      <c r="A36" s="26" t="s">
        <v>130</v>
      </c>
      <c r="B36">
        <v>2024</v>
      </c>
      <c r="C36" s="27">
        <v>866</v>
      </c>
      <c r="D36" s="30">
        <v>24961075</v>
      </c>
      <c r="E36" s="30">
        <v>15283403</v>
      </c>
      <c r="F36" s="41">
        <f>G36+StateDataTable[[#This Row],[Labor (Private)]]</f>
        <v>372</v>
      </c>
      <c r="G36" s="37">
        <v>372</v>
      </c>
      <c r="H36" s="37">
        <v>0</v>
      </c>
      <c r="I36" s="43"/>
      <c r="J36" s="43"/>
      <c r="K36" t="s">
        <v>136</v>
      </c>
      <c r="L36">
        <v>21018.537085366079</v>
      </c>
      <c r="M36">
        <v>15152.159831492443</v>
      </c>
      <c r="P36" t="s">
        <v>139</v>
      </c>
      <c r="Q36">
        <v>194362.3714604126</v>
      </c>
      <c r="R36">
        <v>-6807554.7487027915</v>
      </c>
      <c r="T36" t="s">
        <v>135</v>
      </c>
      <c r="U36">
        <v>21.953846153846136</v>
      </c>
      <c r="V36">
        <v>2020.8217948717956</v>
      </c>
    </row>
    <row r="37" spans="1:22" x14ac:dyDescent="0.3">
      <c r="A37" s="26" t="s">
        <v>131</v>
      </c>
      <c r="B37">
        <v>2024</v>
      </c>
      <c r="C37" s="27">
        <v>207</v>
      </c>
      <c r="D37" s="30">
        <v>67024357</v>
      </c>
      <c r="E37" s="30">
        <v>18134873</v>
      </c>
      <c r="F37" s="41">
        <f>G37+StateDataTable[[#This Row],[Labor (Private)]]</f>
        <v>2664</v>
      </c>
      <c r="G37" s="37">
        <v>2316</v>
      </c>
      <c r="H37" s="37">
        <v>348</v>
      </c>
      <c r="I37" s="43"/>
      <c r="J37" s="43"/>
      <c r="K37" t="s">
        <v>137</v>
      </c>
      <c r="L37">
        <v>56563.150543876851</v>
      </c>
      <c r="M37">
        <v>14580691.786901459</v>
      </c>
      <c r="P37" t="s">
        <v>318</v>
      </c>
      <c r="Q37">
        <v>-1975.7668626936525</v>
      </c>
      <c r="R37">
        <v>9122877.0352866966</v>
      </c>
      <c r="T37" t="s">
        <v>336</v>
      </c>
      <c r="U37">
        <v>-1.5682489387181326E-2</v>
      </c>
      <c r="V37">
        <v>438.12878673437842</v>
      </c>
    </row>
    <row r="38" spans="1:22" x14ac:dyDescent="0.3">
      <c r="A38" s="26" t="s">
        <v>142</v>
      </c>
      <c r="B38">
        <v>2024</v>
      </c>
      <c r="C38" s="27">
        <v>118</v>
      </c>
      <c r="D38" s="30">
        <v>11893964</v>
      </c>
      <c r="E38" s="30">
        <v>2749827</v>
      </c>
      <c r="F38" s="41">
        <f>G38+StateDataTable[[#This Row],[Labor (Private)]]</f>
        <v>1800</v>
      </c>
      <c r="G38" s="37">
        <v>1800</v>
      </c>
      <c r="H38" s="37">
        <v>0</v>
      </c>
      <c r="I38" s="43"/>
      <c r="J38" s="43"/>
      <c r="K38" t="s">
        <v>139</v>
      </c>
      <c r="L38">
        <v>381765.24022786092</v>
      </c>
      <c r="M38">
        <v>-9600212.1847670693</v>
      </c>
      <c r="P38" t="s">
        <v>141</v>
      </c>
      <c r="Q38">
        <v>657.67582906662176</v>
      </c>
      <c r="R38">
        <v>11086225.426445654</v>
      </c>
      <c r="T38" t="s">
        <v>337</v>
      </c>
      <c r="U38">
        <v>-0.20555782898426159</v>
      </c>
      <c r="V38">
        <v>1630.1682698680138</v>
      </c>
    </row>
    <row r="39" spans="1:22" x14ac:dyDescent="0.3">
      <c r="A39" s="26" t="s">
        <v>132</v>
      </c>
      <c r="B39">
        <v>2024</v>
      </c>
      <c r="C39" s="27">
        <v>134</v>
      </c>
      <c r="D39" s="30">
        <v>36858390</v>
      </c>
      <c r="E39" s="30">
        <v>31869507</v>
      </c>
      <c r="F39" s="41">
        <f>G39+StateDataTable[[#This Row],[Labor (Private)]]</f>
        <v>1035</v>
      </c>
      <c r="G39" s="37">
        <v>950</v>
      </c>
      <c r="H39" s="37">
        <v>85</v>
      </c>
      <c r="I39" s="43"/>
      <c r="J39" s="43"/>
      <c r="K39" t="s">
        <v>140</v>
      </c>
      <c r="L39">
        <v>30477.624310561154</v>
      </c>
      <c r="M39">
        <v>9626610.847126944</v>
      </c>
      <c r="P39" t="s">
        <v>143</v>
      </c>
      <c r="Q39">
        <v>11342.458767322749</v>
      </c>
      <c r="R39">
        <v>24328113.464034509</v>
      </c>
      <c r="T39" t="s">
        <v>139</v>
      </c>
      <c r="U39">
        <v>8.6864841388031095</v>
      </c>
      <c r="V39">
        <v>4961.645187700994</v>
      </c>
    </row>
    <row r="40" spans="1:22" x14ac:dyDescent="0.3">
      <c r="A40" s="26" t="s">
        <v>133</v>
      </c>
      <c r="B40">
        <v>2024</v>
      </c>
      <c r="C40" s="27">
        <v>265</v>
      </c>
      <c r="D40" s="30">
        <v>208974056</v>
      </c>
      <c r="E40" s="30">
        <v>84261466</v>
      </c>
      <c r="F40" s="41">
        <f>G40+StateDataTable[[#This Row],[Labor (Private)]]</f>
        <v>5552</v>
      </c>
      <c r="G40" s="37">
        <v>4700</v>
      </c>
      <c r="H40" s="37">
        <v>852</v>
      </c>
      <c r="I40" s="43"/>
      <c r="J40" s="43"/>
      <c r="K40" t="s">
        <v>141</v>
      </c>
      <c r="L40">
        <v>22409.695205156961</v>
      </c>
      <c r="M40">
        <v>8111310.5874217777</v>
      </c>
      <c r="P40" t="s">
        <v>144</v>
      </c>
      <c r="Q40">
        <v>9454.4339262697958</v>
      </c>
      <c r="R40">
        <v>16189730.463458626</v>
      </c>
      <c r="T40" t="s">
        <v>140</v>
      </c>
      <c r="U40">
        <v>1.5307673822833536E-2</v>
      </c>
      <c r="V40">
        <v>702.17346984982635</v>
      </c>
    </row>
    <row r="41" spans="1:22" x14ac:dyDescent="0.3">
      <c r="A41" s="26" t="s">
        <v>134</v>
      </c>
      <c r="B41">
        <v>2024</v>
      </c>
      <c r="C41" s="27">
        <v>246</v>
      </c>
      <c r="D41" s="30">
        <v>13722937</v>
      </c>
      <c r="E41" s="30">
        <v>2000000</v>
      </c>
      <c r="F41" s="41">
        <f>G41+StateDataTable[[#This Row],[Labor (Private)]]</f>
        <v>200</v>
      </c>
      <c r="G41" s="37">
        <v>200</v>
      </c>
      <c r="H41" s="37">
        <v>0</v>
      </c>
      <c r="I41" s="43"/>
      <c r="J41" s="43"/>
      <c r="K41" t="s">
        <v>143</v>
      </c>
      <c r="L41">
        <v>1431202.0979982601</v>
      </c>
      <c r="M41">
        <v>13360238.100456836</v>
      </c>
      <c r="P41" t="s">
        <v>145</v>
      </c>
      <c r="Q41">
        <v>45757.18079704421</v>
      </c>
      <c r="R41">
        <v>793810.70364711352</v>
      </c>
      <c r="T41" t="s">
        <v>141</v>
      </c>
      <c r="U41">
        <v>3.5334137898485681E-3</v>
      </c>
      <c r="V41">
        <v>332.17942428025452</v>
      </c>
    </row>
    <row r="42" spans="1:22" x14ac:dyDescent="0.3">
      <c r="A42" s="25" t="s">
        <v>135</v>
      </c>
      <c r="B42">
        <v>2024</v>
      </c>
      <c r="C42" s="27">
        <v>39</v>
      </c>
      <c r="D42" s="29"/>
      <c r="E42" s="29"/>
      <c r="F42" s="41">
        <f>G42+StateDataTable[[#This Row],[Labor (Private)]]</f>
        <v>0</v>
      </c>
      <c r="G42" s="36"/>
      <c r="H42" s="36"/>
      <c r="I42" s="43"/>
      <c r="J42" s="43"/>
      <c r="K42" t="s">
        <v>144</v>
      </c>
      <c r="L42">
        <v>29196.336421118216</v>
      </c>
      <c r="M42">
        <v>39555209.110947438</v>
      </c>
      <c r="P42" t="s">
        <v>146</v>
      </c>
      <c r="Q42">
        <v>10152.234240055319</v>
      </c>
      <c r="R42">
        <v>14185982.575966066</v>
      </c>
      <c r="T42" t="s">
        <v>143</v>
      </c>
      <c r="U42">
        <v>8.2113207547169811</v>
      </c>
      <c r="V42">
        <v>2421.9320754716982</v>
      </c>
    </row>
    <row r="43" spans="1:22" x14ac:dyDescent="0.3">
      <c r="A43" s="26" t="s">
        <v>136</v>
      </c>
      <c r="B43">
        <v>2024</v>
      </c>
      <c r="C43" s="27">
        <v>689</v>
      </c>
      <c r="D43" s="30">
        <v>19377707</v>
      </c>
      <c r="E43" s="30">
        <v>4029425</v>
      </c>
      <c r="F43" s="41">
        <f>G43+StateDataTable[[#This Row],[Labor (Private)]]</f>
        <v>492</v>
      </c>
      <c r="G43" s="37">
        <v>357</v>
      </c>
      <c r="H43" s="37">
        <v>135</v>
      </c>
      <c r="I43" s="43"/>
      <c r="J43" s="43"/>
      <c r="K43" t="s">
        <v>145</v>
      </c>
      <c r="L43">
        <v>142631.54479686823</v>
      </c>
      <c r="M43">
        <v>-11835408.854816986</v>
      </c>
      <c r="P43" t="s">
        <v>147</v>
      </c>
      <c r="Q43">
        <v>8865.5892021474847</v>
      </c>
      <c r="R43">
        <v>66601.446544697072</v>
      </c>
      <c r="T43" t="s">
        <v>144</v>
      </c>
      <c r="U43">
        <v>0.25411859876010773</v>
      </c>
      <c r="V43">
        <v>1217.0146053413498</v>
      </c>
    </row>
    <row r="44" spans="1:22" x14ac:dyDescent="0.3">
      <c r="A44" s="25" t="s">
        <v>137</v>
      </c>
      <c r="B44">
        <v>2024</v>
      </c>
      <c r="C44" s="27">
        <v>108</v>
      </c>
      <c r="D44" s="29"/>
      <c r="E44" s="29"/>
      <c r="F44" s="41">
        <f>G44+StateDataTable[[#This Row],[Labor (Private)]]</f>
        <v>0</v>
      </c>
      <c r="G44" s="36"/>
      <c r="H44" s="36"/>
      <c r="I44" s="43"/>
      <c r="J44" s="43"/>
      <c r="K44" t="s">
        <v>146</v>
      </c>
      <c r="L44">
        <v>42616.686741174643</v>
      </c>
      <c r="M44">
        <v>45157859.714375556</v>
      </c>
      <c r="T44" t="s">
        <v>338</v>
      </c>
      <c r="U44">
        <v>-4.8734107316453376E-2</v>
      </c>
      <c r="V44">
        <v>4656.8187769311071</v>
      </c>
    </row>
    <row r="45" spans="1:22" x14ac:dyDescent="0.3">
      <c r="A45" s="26" t="s">
        <v>139</v>
      </c>
      <c r="B45">
        <v>2024</v>
      </c>
      <c r="C45" s="27">
        <v>53</v>
      </c>
      <c r="D45" s="30">
        <v>12157000</v>
      </c>
      <c r="E45" s="30">
        <v>4370000</v>
      </c>
      <c r="F45" s="41">
        <f>G45+StateDataTable[[#This Row],[Labor (Private)]]</f>
        <v>6500</v>
      </c>
      <c r="G45" s="37">
        <v>6500</v>
      </c>
      <c r="H45" s="37">
        <v>0</v>
      </c>
      <c r="I45" s="43"/>
      <c r="J45" s="43"/>
      <c r="K45" t="s">
        <v>147</v>
      </c>
      <c r="L45">
        <v>20888.080770315886</v>
      </c>
      <c r="M45">
        <v>7533279.5095330989</v>
      </c>
      <c r="T45" t="s">
        <v>147</v>
      </c>
      <c r="U45">
        <v>8.4275762724449865E-2</v>
      </c>
      <c r="V45">
        <v>598.0432456421878</v>
      </c>
    </row>
    <row r="46" spans="1:22" x14ac:dyDescent="0.3">
      <c r="A46" s="26" t="s">
        <v>140</v>
      </c>
      <c r="B46">
        <v>2024</v>
      </c>
      <c r="C46" s="27">
        <v>355</v>
      </c>
      <c r="D46" s="30">
        <v>13350000</v>
      </c>
      <c r="E46" s="30">
        <v>3990000</v>
      </c>
      <c r="F46" s="41">
        <f>G46+StateDataTable[[#This Row],[Labor (Private)]]</f>
        <v>691</v>
      </c>
      <c r="G46" s="37">
        <v>650</v>
      </c>
      <c r="H46" s="37">
        <v>41</v>
      </c>
      <c r="I46" s="43"/>
      <c r="J46" s="43"/>
      <c r="K46" t="s">
        <v>147</v>
      </c>
      <c r="L46">
        <v>27144.457986062396</v>
      </c>
      <c r="M46">
        <v>0</v>
      </c>
      <c r="T46" t="s">
        <v>141</v>
      </c>
      <c r="U46">
        <v>0.31395579570309506</v>
      </c>
      <c r="V46">
        <v>0</v>
      </c>
    </row>
    <row r="47" spans="1:22" x14ac:dyDescent="0.3">
      <c r="A47" s="26" t="s">
        <v>141</v>
      </c>
      <c r="B47">
        <v>2024</v>
      </c>
      <c r="C47" s="27">
        <v>642</v>
      </c>
      <c r="D47" s="30">
        <v>18967097</v>
      </c>
      <c r="E47" s="30">
        <v>12755305</v>
      </c>
      <c r="F47" s="41">
        <f>G47+StateDataTable[[#This Row],[Labor (Private)]]</f>
        <v>349</v>
      </c>
      <c r="G47" s="37">
        <v>289</v>
      </c>
      <c r="H47" s="37">
        <v>60</v>
      </c>
      <c r="I47" s="43"/>
      <c r="J47" s="43"/>
      <c r="T47" t="s">
        <v>143</v>
      </c>
      <c r="U47">
        <v>4.5378611005639318</v>
      </c>
      <c r="V47">
        <v>0</v>
      </c>
    </row>
    <row r="48" spans="1:22" x14ac:dyDescent="0.3">
      <c r="A48" s="26" t="s">
        <v>143</v>
      </c>
      <c r="B48">
        <v>2024</v>
      </c>
      <c r="C48" s="27">
        <v>96</v>
      </c>
      <c r="D48" s="30">
        <v>194896726</v>
      </c>
      <c r="E48" s="30">
        <v>30740099</v>
      </c>
      <c r="F48" s="41">
        <f>G48+StateDataTable[[#This Row],[Labor (Private)]]</f>
        <v>0</v>
      </c>
      <c r="G48" s="37"/>
      <c r="H48" s="37"/>
      <c r="I48" s="43"/>
      <c r="J48" s="43"/>
      <c r="T48" t="s">
        <v>144</v>
      </c>
      <c r="U48">
        <v>3.2265695879166478</v>
      </c>
      <c r="V48">
        <v>0</v>
      </c>
    </row>
    <row r="49" spans="1:22" x14ac:dyDescent="0.3">
      <c r="A49" s="26" t="s">
        <v>144</v>
      </c>
      <c r="B49">
        <v>2024</v>
      </c>
      <c r="C49" s="27">
        <v>242</v>
      </c>
      <c r="D49" s="30">
        <v>58976000</v>
      </c>
      <c r="E49" s="30">
        <v>21700000</v>
      </c>
      <c r="F49" s="41">
        <f>G49+StateDataTable[[#This Row],[Labor (Private)]]</f>
        <v>1276</v>
      </c>
      <c r="G49" s="37">
        <v>1110</v>
      </c>
      <c r="H49" s="37">
        <v>166</v>
      </c>
      <c r="I49" s="43"/>
      <c r="J49" s="43"/>
      <c r="T49" t="s">
        <v>145</v>
      </c>
      <c r="U49">
        <v>14.224346634043819</v>
      </c>
      <c r="V49">
        <v>0</v>
      </c>
    </row>
    <row r="50" spans="1:22" x14ac:dyDescent="0.3">
      <c r="A50" s="26" t="s">
        <v>145</v>
      </c>
      <c r="B50">
        <v>2024</v>
      </c>
      <c r="C50" s="28">
        <v>228</v>
      </c>
      <c r="D50" s="31">
        <v>9403481</v>
      </c>
      <c r="E50" s="31">
        <v>7829690</v>
      </c>
      <c r="F50" s="41">
        <f>G50+StateDataTable[[#This Row],[Labor (Private)]]</f>
        <v>4650</v>
      </c>
      <c r="G50" s="38">
        <v>4500</v>
      </c>
      <c r="H50" s="38">
        <v>150</v>
      </c>
      <c r="I50" s="43"/>
      <c r="J50" s="43"/>
      <c r="T50" t="s">
        <v>146</v>
      </c>
      <c r="U50">
        <v>0</v>
      </c>
      <c r="V50">
        <v>0</v>
      </c>
    </row>
    <row r="51" spans="1:22" x14ac:dyDescent="0.3">
      <c r="A51" s="26" t="s">
        <v>146</v>
      </c>
      <c r="B51">
        <v>2024</v>
      </c>
      <c r="C51" s="28">
        <v>551</v>
      </c>
      <c r="D51" s="31">
        <v>71240000</v>
      </c>
      <c r="E51" s="31">
        <v>20850000</v>
      </c>
      <c r="F51" s="41">
        <f>G51+StateDataTable[[#This Row],[Labor (Private)]]</f>
        <v>0</v>
      </c>
      <c r="G51" s="38">
        <v>0</v>
      </c>
      <c r="H51" s="38">
        <v>0</v>
      </c>
      <c r="I51" s="43"/>
      <c r="J51" s="43"/>
      <c r="T51" t="s">
        <v>147</v>
      </c>
      <c r="U51">
        <v>0.40879815653541302</v>
      </c>
      <c r="V51">
        <v>0</v>
      </c>
    </row>
    <row r="52" spans="1:22" x14ac:dyDescent="0.3">
      <c r="A52" s="26" t="s">
        <v>147</v>
      </c>
      <c r="B52">
        <v>2024</v>
      </c>
      <c r="C52" s="28">
        <v>820</v>
      </c>
      <c r="D52" s="31">
        <v>24895009</v>
      </c>
      <c r="E52" s="31">
        <v>8398870</v>
      </c>
      <c r="F52" s="41">
        <f>G52+StateDataTable[[#This Row],[Labor (Private)]]</f>
        <v>431</v>
      </c>
      <c r="G52" s="38">
        <v>416</v>
      </c>
      <c r="H52" s="38">
        <v>15</v>
      </c>
      <c r="I52" s="43"/>
      <c r="J52" s="43"/>
    </row>
    <row r="53" spans="1:22" x14ac:dyDescent="0.3">
      <c r="A53" s="25" t="s">
        <v>99</v>
      </c>
      <c r="B53">
        <v>2023</v>
      </c>
      <c r="C53" s="27">
        <v>34</v>
      </c>
      <c r="D53" s="29"/>
      <c r="E53" s="29"/>
      <c r="F53" s="41">
        <f>G53+StateDataTable[[#This Row],[Labor (Private)]]</f>
        <v>0</v>
      </c>
      <c r="G53" s="36"/>
      <c r="H53" s="36"/>
      <c r="I53" s="42"/>
      <c r="J53" s="42"/>
    </row>
    <row r="54" spans="1:22" x14ac:dyDescent="0.3">
      <c r="A54" s="26" t="s">
        <v>100</v>
      </c>
      <c r="B54">
        <v>2023</v>
      </c>
      <c r="C54" s="27">
        <v>2527</v>
      </c>
      <c r="D54" s="30"/>
      <c r="E54" s="30">
        <v>13633838</v>
      </c>
      <c r="F54" s="41">
        <f>G54+StateDataTable[[#This Row],[Labor (Private)]]</f>
        <v>553</v>
      </c>
      <c r="G54" s="37">
        <v>480</v>
      </c>
      <c r="H54" s="37">
        <v>73</v>
      </c>
      <c r="I54" s="42"/>
      <c r="J54" s="42"/>
    </row>
    <row r="55" spans="1:22" x14ac:dyDescent="0.3">
      <c r="A55" s="26" t="s">
        <v>101</v>
      </c>
      <c r="B55">
        <v>2023</v>
      </c>
      <c r="C55" s="27">
        <v>416</v>
      </c>
      <c r="D55" s="30">
        <v>13799158.960000001</v>
      </c>
      <c r="E55" s="30">
        <v>4326025.3899999997</v>
      </c>
      <c r="F55" s="41">
        <f>G55+StateDataTable[[#This Row],[Labor (Private)]]</f>
        <v>520</v>
      </c>
      <c r="G55" s="37">
        <v>520</v>
      </c>
      <c r="H55" s="37">
        <v>0</v>
      </c>
      <c r="I55" s="43"/>
      <c r="J55" s="43"/>
    </row>
    <row r="56" spans="1:22" x14ac:dyDescent="0.3">
      <c r="A56" s="25" t="s">
        <v>102</v>
      </c>
      <c r="B56">
        <v>2023</v>
      </c>
      <c r="C56" s="27">
        <v>94</v>
      </c>
      <c r="D56" s="29"/>
      <c r="E56" s="29"/>
      <c r="F56" s="40">
        <f>G56+StateDataTable[[#This Row],[Labor (Private)]]</f>
        <v>0</v>
      </c>
      <c r="G56" s="36"/>
      <c r="H56" s="36"/>
      <c r="I56" s="43"/>
      <c r="J56" s="43"/>
    </row>
    <row r="57" spans="1:22" x14ac:dyDescent="0.3">
      <c r="A57" s="26" t="s">
        <v>103</v>
      </c>
      <c r="B57">
        <v>2023</v>
      </c>
      <c r="C57" s="27">
        <v>421</v>
      </c>
      <c r="D57" s="30">
        <v>170344209</v>
      </c>
      <c r="E57" s="30">
        <v>77450659</v>
      </c>
      <c r="F57" s="41">
        <f>G57+StateDataTable[[#This Row],[Labor (Private)]]</f>
        <v>2545</v>
      </c>
      <c r="G57" s="37">
        <v>1945</v>
      </c>
      <c r="H57" s="37">
        <v>600</v>
      </c>
      <c r="I57" s="43"/>
      <c r="J57" s="43"/>
    </row>
    <row r="58" spans="1:22" x14ac:dyDescent="0.3">
      <c r="A58" s="26" t="s">
        <v>104</v>
      </c>
      <c r="B58">
        <v>2023</v>
      </c>
      <c r="C58" s="27">
        <v>780</v>
      </c>
      <c r="D58" s="30">
        <v>113339226</v>
      </c>
      <c r="E58" s="30">
        <v>35275715</v>
      </c>
      <c r="F58" s="41">
        <f>G58+StateDataTable[[#This Row],[Labor (Private)]]</f>
        <v>1488</v>
      </c>
      <c r="G58" s="37">
        <v>1408</v>
      </c>
      <c r="H58" s="37">
        <v>80</v>
      </c>
      <c r="I58" s="43"/>
      <c r="J58" s="43"/>
    </row>
    <row r="59" spans="1:22" x14ac:dyDescent="0.3">
      <c r="A59" s="26" t="s">
        <v>105</v>
      </c>
      <c r="B59">
        <v>2023</v>
      </c>
      <c r="C59" s="27">
        <v>368</v>
      </c>
      <c r="D59" s="30">
        <v>16979218</v>
      </c>
      <c r="E59" s="30">
        <v>9217971</v>
      </c>
      <c r="F59" s="41">
        <f>G59+StateDataTable[[#This Row],[Labor (Private)]]</f>
        <v>1380</v>
      </c>
      <c r="G59" s="37">
        <v>1380</v>
      </c>
      <c r="H59" s="37">
        <v>0</v>
      </c>
      <c r="I59" s="43"/>
      <c r="J59" s="43"/>
    </row>
    <row r="60" spans="1:22" x14ac:dyDescent="0.3">
      <c r="A60" s="26" t="s">
        <v>106</v>
      </c>
      <c r="B60">
        <v>2023</v>
      </c>
      <c r="C60" s="27">
        <v>86</v>
      </c>
      <c r="D60" s="30">
        <v>602684</v>
      </c>
      <c r="E60" s="30">
        <v>211707</v>
      </c>
      <c r="F60" s="41">
        <f>G60+StateDataTable[[#This Row],[Labor (Private)]]</f>
        <v>452</v>
      </c>
      <c r="G60" s="37">
        <v>404</v>
      </c>
      <c r="H60" s="37">
        <v>48</v>
      </c>
      <c r="I60" s="43"/>
      <c r="J60" s="43"/>
    </row>
    <row r="61" spans="1:22" x14ac:dyDescent="0.3">
      <c r="A61" s="25" t="s">
        <v>23</v>
      </c>
      <c r="B61">
        <v>2023</v>
      </c>
      <c r="C61" s="27">
        <v>47</v>
      </c>
      <c r="D61" s="29"/>
      <c r="E61" s="29"/>
      <c r="F61" s="40">
        <f>G61+StateDataTable[[#This Row],[Labor (Private)]]</f>
        <v>0</v>
      </c>
      <c r="G61" s="36"/>
      <c r="H61" s="36"/>
      <c r="I61" s="42"/>
      <c r="J61" s="42"/>
    </row>
    <row r="62" spans="1:22" x14ac:dyDescent="0.3">
      <c r="A62" s="25" t="s">
        <v>109</v>
      </c>
      <c r="B62">
        <v>2023</v>
      </c>
      <c r="C62" s="27">
        <v>6</v>
      </c>
      <c r="D62" s="29"/>
      <c r="E62" s="29"/>
      <c r="F62" s="40">
        <f>G62+StateDataTable[[#This Row],[Labor (Private)]]</f>
        <v>0</v>
      </c>
      <c r="G62" s="36"/>
      <c r="H62" s="36"/>
      <c r="I62" s="42"/>
      <c r="J62" s="42"/>
    </row>
    <row r="63" spans="1:22" x14ac:dyDescent="0.3">
      <c r="A63" s="26" t="s">
        <v>107</v>
      </c>
      <c r="B63">
        <v>2023</v>
      </c>
      <c r="C63" s="27">
        <v>23</v>
      </c>
      <c r="D63" s="30">
        <v>10737042</v>
      </c>
      <c r="E63" s="30">
        <v>3393463</v>
      </c>
      <c r="F63" s="41">
        <f>G63+StateDataTable[[#This Row],[Labor (Private)]]</f>
        <v>1922</v>
      </c>
      <c r="G63" s="37">
        <v>1922</v>
      </c>
      <c r="H63" s="37">
        <v>0</v>
      </c>
      <c r="I63" s="43"/>
      <c r="J63" s="43"/>
    </row>
    <row r="64" spans="1:22" x14ac:dyDescent="0.3">
      <c r="A64" s="25" t="s">
        <v>112</v>
      </c>
      <c r="B64">
        <v>2023</v>
      </c>
      <c r="C64" s="27"/>
      <c r="D64" s="29"/>
      <c r="E64" s="29"/>
      <c r="F64" s="40">
        <f>G64+StateDataTable[[#This Row],[Labor (Private)]]</f>
        <v>0</v>
      </c>
      <c r="G64" s="36"/>
      <c r="H64" s="36"/>
      <c r="I64" s="42"/>
      <c r="J64" s="42"/>
    </row>
    <row r="65" spans="1:10" x14ac:dyDescent="0.3">
      <c r="A65" s="26" t="s">
        <v>108</v>
      </c>
      <c r="B65">
        <v>2023</v>
      </c>
      <c r="C65" s="27">
        <v>1006</v>
      </c>
      <c r="D65" s="30">
        <v>30022351</v>
      </c>
      <c r="E65" s="30">
        <v>5760787</v>
      </c>
      <c r="F65" s="41">
        <f>G65+StateDataTable[[#This Row],[Labor (Private)]]</f>
        <v>571</v>
      </c>
      <c r="G65" s="37">
        <v>551</v>
      </c>
      <c r="H65" s="37">
        <v>20</v>
      </c>
      <c r="I65" s="43"/>
      <c r="J65" s="43"/>
    </row>
    <row r="66" spans="1:10" x14ac:dyDescent="0.3">
      <c r="A66" s="26" t="s">
        <v>110</v>
      </c>
      <c r="B66">
        <v>2023</v>
      </c>
      <c r="C66" s="27">
        <v>327</v>
      </c>
      <c r="D66" s="30">
        <v>78651767</v>
      </c>
      <c r="E66" s="30">
        <v>22502567</v>
      </c>
      <c r="F66" s="41">
        <f>G66+StateDataTable[[#This Row],[Labor (Private)]]</f>
        <v>3116</v>
      </c>
      <c r="G66" s="37">
        <v>1690</v>
      </c>
      <c r="H66" s="37">
        <v>1426</v>
      </c>
      <c r="I66" s="43"/>
      <c r="J66" s="43"/>
    </row>
    <row r="67" spans="1:10" x14ac:dyDescent="0.3">
      <c r="A67" s="26" t="s">
        <v>111</v>
      </c>
      <c r="B67">
        <v>2023</v>
      </c>
      <c r="C67" s="27">
        <v>290</v>
      </c>
      <c r="D67" s="30">
        <v>35726079</v>
      </c>
      <c r="E67" s="30">
        <v>4125549</v>
      </c>
      <c r="F67" s="41">
        <f>G67+StateDataTable[[#This Row],[Labor (Private)]]</f>
        <v>1858</v>
      </c>
      <c r="G67" s="37">
        <v>1753</v>
      </c>
      <c r="H67" s="37">
        <v>105</v>
      </c>
      <c r="I67" s="43"/>
      <c r="J67" s="43"/>
    </row>
    <row r="68" spans="1:10" x14ac:dyDescent="0.3">
      <c r="A68" s="26" t="s">
        <v>113</v>
      </c>
      <c r="B68">
        <v>2023</v>
      </c>
      <c r="C68" s="27">
        <v>653</v>
      </c>
      <c r="D68" s="30"/>
      <c r="E68" s="30"/>
      <c r="F68" s="41">
        <f>G68+StateDataTable[[#This Row],[Labor (Private)]]</f>
        <v>1494</v>
      </c>
      <c r="G68" s="37">
        <v>1069</v>
      </c>
      <c r="H68" s="37">
        <v>425</v>
      </c>
      <c r="I68" s="43"/>
      <c r="J68" s="43"/>
    </row>
    <row r="69" spans="1:10" x14ac:dyDescent="0.3">
      <c r="A69" s="26" t="s">
        <v>114</v>
      </c>
      <c r="B69">
        <v>2023</v>
      </c>
      <c r="C69" s="27">
        <v>388</v>
      </c>
      <c r="D69" s="30">
        <v>14582000</v>
      </c>
      <c r="E69" s="30">
        <v>5868000</v>
      </c>
      <c r="F69" s="41">
        <f>G69+StateDataTable[[#This Row],[Labor (Private)]]</f>
        <v>1130</v>
      </c>
      <c r="G69" s="37">
        <v>1100</v>
      </c>
      <c r="H69" s="37">
        <v>30</v>
      </c>
      <c r="I69" s="43"/>
      <c r="J69" s="43"/>
    </row>
    <row r="70" spans="1:10" x14ac:dyDescent="0.3">
      <c r="A70" s="26" t="s">
        <v>115</v>
      </c>
      <c r="B70">
        <v>2023</v>
      </c>
      <c r="C70" s="27">
        <v>119</v>
      </c>
      <c r="D70" s="30">
        <v>45968551</v>
      </c>
      <c r="E70" s="30">
        <v>10252827</v>
      </c>
      <c r="F70" s="41">
        <f>G70+StateDataTable[[#This Row],[Labor (Private)]]</f>
        <v>1800</v>
      </c>
      <c r="G70" s="37">
        <v>1800</v>
      </c>
      <c r="H70" s="37">
        <v>0</v>
      </c>
      <c r="I70" s="42"/>
      <c r="J70" s="42"/>
    </row>
    <row r="71" spans="1:10" x14ac:dyDescent="0.3">
      <c r="A71" s="25" t="s">
        <v>120</v>
      </c>
      <c r="B71">
        <v>2023</v>
      </c>
      <c r="C71" s="27">
        <v>24</v>
      </c>
      <c r="D71" s="29"/>
      <c r="E71" s="29"/>
      <c r="F71" s="40">
        <f>G71+StateDataTable[[#This Row],[Labor (Private)]]</f>
        <v>0</v>
      </c>
      <c r="G71" s="36"/>
      <c r="H71" s="36"/>
      <c r="I71" s="42"/>
      <c r="J71" s="42"/>
    </row>
    <row r="72" spans="1:10" x14ac:dyDescent="0.3">
      <c r="A72" s="26" t="s">
        <v>116</v>
      </c>
      <c r="B72">
        <v>2023</v>
      </c>
      <c r="C72" s="27">
        <v>1408</v>
      </c>
      <c r="D72" s="30">
        <v>47800000</v>
      </c>
      <c r="E72" s="30">
        <v>17800000</v>
      </c>
      <c r="F72" s="41">
        <f>G72+StateDataTable[[#This Row],[Labor (Private)]]</f>
        <v>745</v>
      </c>
      <c r="G72" s="37">
        <v>745</v>
      </c>
      <c r="H72" s="37">
        <v>0</v>
      </c>
      <c r="I72" s="43"/>
      <c r="J72" s="43"/>
    </row>
    <row r="73" spans="1:10" x14ac:dyDescent="0.3">
      <c r="A73" s="26" t="s">
        <v>117</v>
      </c>
      <c r="B73">
        <v>2023</v>
      </c>
      <c r="C73" s="27">
        <v>88</v>
      </c>
      <c r="D73" s="30">
        <v>35755531</v>
      </c>
      <c r="E73" s="30">
        <v>11401341</v>
      </c>
      <c r="F73" s="41">
        <f>G73+StateDataTable[[#This Row],[Labor (Private)]]</f>
        <v>780</v>
      </c>
      <c r="G73" s="37">
        <v>750</v>
      </c>
      <c r="H73" s="37">
        <v>30</v>
      </c>
      <c r="I73" s="43"/>
      <c r="J73" s="43"/>
    </row>
    <row r="74" spans="1:10" x14ac:dyDescent="0.3">
      <c r="A74" s="26" t="s">
        <v>118</v>
      </c>
      <c r="B74">
        <v>2023</v>
      </c>
      <c r="C74" s="27">
        <v>244</v>
      </c>
      <c r="D74" s="30">
        <v>92571000</v>
      </c>
      <c r="E74" s="30">
        <v>9380000</v>
      </c>
      <c r="F74" s="41">
        <f>G74+StateDataTable[[#This Row],[Labor (Private)]]</f>
        <v>1200</v>
      </c>
      <c r="G74" s="37">
        <v>400</v>
      </c>
      <c r="H74" s="37">
        <v>800</v>
      </c>
      <c r="I74" s="43"/>
      <c r="J74" s="43"/>
    </row>
    <row r="75" spans="1:10" x14ac:dyDescent="0.3">
      <c r="A75" s="26" t="s">
        <v>42</v>
      </c>
      <c r="B75">
        <v>2023</v>
      </c>
      <c r="C75" s="27">
        <v>1080</v>
      </c>
      <c r="D75" s="30">
        <v>108969258</v>
      </c>
      <c r="E75" s="30"/>
      <c r="F75" s="41">
        <f>G75+StateDataTable[[#This Row],[Labor (Private)]]</f>
        <v>519</v>
      </c>
      <c r="G75" s="37">
        <v>410</v>
      </c>
      <c r="H75" s="37">
        <v>109</v>
      </c>
      <c r="I75" s="43"/>
      <c r="J75" s="43"/>
    </row>
    <row r="76" spans="1:10" x14ac:dyDescent="0.3">
      <c r="A76" s="26" t="s">
        <v>119</v>
      </c>
      <c r="B76">
        <v>2023</v>
      </c>
      <c r="C76" s="27">
        <v>1646</v>
      </c>
      <c r="D76" s="30">
        <v>173953000</v>
      </c>
      <c r="E76" s="30">
        <v>59777671</v>
      </c>
      <c r="F76" s="41">
        <f>G76+StateDataTable[[#This Row],[Labor (Private)]]</f>
        <v>1756</v>
      </c>
      <c r="G76" s="37">
        <v>1663</v>
      </c>
      <c r="H76" s="37">
        <v>93</v>
      </c>
      <c r="I76" s="43"/>
      <c r="J76" s="43"/>
    </row>
    <row r="77" spans="1:10" x14ac:dyDescent="0.3">
      <c r="A77" s="25" t="s">
        <v>127</v>
      </c>
      <c r="B77">
        <v>2023</v>
      </c>
      <c r="C77" s="27">
        <v>49</v>
      </c>
      <c r="D77" s="29"/>
      <c r="E77" s="29"/>
      <c r="F77" s="40">
        <f>G77+StateDataTable[[#This Row],[Labor (Private)]]</f>
        <v>0</v>
      </c>
      <c r="G77" s="36"/>
      <c r="H77" s="36"/>
      <c r="I77" s="42"/>
      <c r="J77" s="42"/>
    </row>
    <row r="78" spans="1:10" x14ac:dyDescent="0.3">
      <c r="A78" s="26" t="s">
        <v>121</v>
      </c>
      <c r="B78">
        <v>2023</v>
      </c>
      <c r="C78" s="27">
        <v>224</v>
      </c>
      <c r="D78" s="30">
        <v>31747628</v>
      </c>
      <c r="E78" s="30">
        <v>11330492</v>
      </c>
      <c r="F78" s="41">
        <f>G78+StateDataTable[[#This Row],[Labor (Private)]]</f>
        <v>2597</v>
      </c>
      <c r="G78" s="37">
        <v>2180</v>
      </c>
      <c r="H78" s="37">
        <v>417</v>
      </c>
      <c r="I78" s="43"/>
      <c r="J78" s="43"/>
    </row>
    <row r="79" spans="1:10" x14ac:dyDescent="0.3">
      <c r="A79" s="26" t="s">
        <v>122</v>
      </c>
      <c r="B79">
        <v>2023</v>
      </c>
      <c r="C79" s="27">
        <v>1368</v>
      </c>
      <c r="D79" s="30">
        <v>35347362</v>
      </c>
      <c r="E79" s="30">
        <v>12881984</v>
      </c>
      <c r="F79" s="41">
        <f>G79+StateDataTable[[#This Row],[Labor (Private)]]</f>
        <v>729</v>
      </c>
      <c r="G79" s="37">
        <v>565</v>
      </c>
      <c r="H79" s="37">
        <v>164</v>
      </c>
      <c r="I79" s="43"/>
      <c r="J79" s="43"/>
    </row>
    <row r="80" spans="1:10" x14ac:dyDescent="0.3">
      <c r="A80" s="26" t="s">
        <v>123</v>
      </c>
      <c r="B80">
        <v>2023</v>
      </c>
      <c r="C80" s="27">
        <v>726</v>
      </c>
      <c r="D80" s="30">
        <v>37420000</v>
      </c>
      <c r="E80" s="30">
        <v>12004000</v>
      </c>
      <c r="F80" s="41">
        <f>G80+StateDataTable[[#This Row],[Labor (Private)]]</f>
        <v>833</v>
      </c>
      <c r="G80" s="37">
        <v>783</v>
      </c>
      <c r="H80" s="37">
        <v>50</v>
      </c>
      <c r="I80" s="43"/>
      <c r="J80" s="43"/>
    </row>
    <row r="81" spans="1:10" x14ac:dyDescent="0.3">
      <c r="A81" s="26" t="s">
        <v>124</v>
      </c>
      <c r="B81">
        <v>2023</v>
      </c>
      <c r="C81" s="27">
        <v>801</v>
      </c>
      <c r="D81" s="30">
        <v>22055582</v>
      </c>
      <c r="E81" s="30">
        <v>7703521</v>
      </c>
      <c r="F81" s="41">
        <f>G81+StateDataTable[[#This Row],[Labor (Private)]]</f>
        <v>434</v>
      </c>
      <c r="G81" s="37">
        <v>431</v>
      </c>
      <c r="H81" s="37">
        <v>3</v>
      </c>
      <c r="I81" s="43"/>
      <c r="J81" s="43"/>
    </row>
    <row r="82" spans="1:10" x14ac:dyDescent="0.3">
      <c r="A82" s="26" t="s">
        <v>125</v>
      </c>
      <c r="B82">
        <v>2023</v>
      </c>
      <c r="C82" s="27">
        <v>916</v>
      </c>
      <c r="D82" s="30">
        <v>54044136</v>
      </c>
      <c r="E82" s="30">
        <v>20417422</v>
      </c>
      <c r="F82" s="41">
        <f>G82+StateDataTable[[#This Row],[Labor (Private)]]</f>
        <v>680</v>
      </c>
      <c r="G82" s="37">
        <v>680</v>
      </c>
      <c r="H82" s="37">
        <v>0</v>
      </c>
      <c r="I82" s="43"/>
      <c r="J82" s="43"/>
    </row>
    <row r="83" spans="1:10" x14ac:dyDescent="0.3">
      <c r="A83" s="26" t="s">
        <v>126</v>
      </c>
      <c r="B83">
        <v>2023</v>
      </c>
      <c r="C83" s="27">
        <v>90</v>
      </c>
      <c r="D83" s="30">
        <v>11500000</v>
      </c>
      <c r="E83" s="30">
        <v>3200000</v>
      </c>
      <c r="F83" s="41">
        <f>G83+StateDataTable[[#This Row],[Labor (Private)]]</f>
        <v>1392</v>
      </c>
      <c r="G83" s="37">
        <v>542</v>
      </c>
      <c r="H83" s="37">
        <v>850</v>
      </c>
      <c r="I83" s="43"/>
      <c r="J83" s="43"/>
    </row>
    <row r="84" spans="1:10" x14ac:dyDescent="0.3">
      <c r="A84" s="25" t="s">
        <v>129</v>
      </c>
      <c r="B84">
        <v>2023</v>
      </c>
      <c r="C84" s="27">
        <v>231</v>
      </c>
      <c r="D84" s="29"/>
      <c r="E84" s="29"/>
      <c r="F84" s="40">
        <f>G84+StateDataTable[[#This Row],[Labor (Private)]]</f>
        <v>0</v>
      </c>
      <c r="G84" s="36"/>
      <c r="H84" s="36"/>
      <c r="I84" s="43"/>
      <c r="J84" s="43"/>
    </row>
    <row r="85" spans="1:10" x14ac:dyDescent="0.3">
      <c r="A85" s="26" t="s">
        <v>128</v>
      </c>
      <c r="B85">
        <v>2023</v>
      </c>
      <c r="C85" s="27">
        <v>462</v>
      </c>
      <c r="D85" s="30"/>
      <c r="E85" s="30"/>
      <c r="F85" s="41">
        <f>G85+StateDataTable[[#This Row],[Labor (Private)]]</f>
        <v>3865</v>
      </c>
      <c r="G85" s="37">
        <v>3500</v>
      </c>
      <c r="H85" s="37">
        <v>365</v>
      </c>
      <c r="I85" s="43"/>
      <c r="J85" s="43"/>
    </row>
    <row r="86" spans="1:10" x14ac:dyDescent="0.3">
      <c r="A86" s="25" t="s">
        <v>138</v>
      </c>
      <c r="B86">
        <v>2023</v>
      </c>
      <c r="C86" s="27">
        <v>42</v>
      </c>
      <c r="D86" s="29"/>
      <c r="E86" s="29"/>
      <c r="F86" s="40">
        <f>G86+StateDataTable[[#This Row],[Labor (Private)]]</f>
        <v>0</v>
      </c>
      <c r="G86" s="36"/>
      <c r="H86" s="36"/>
      <c r="I86" s="42"/>
      <c r="J86" s="42"/>
    </row>
    <row r="87" spans="1:10" x14ac:dyDescent="0.3">
      <c r="A87" s="26" t="s">
        <v>130</v>
      </c>
      <c r="B87">
        <v>2023</v>
      </c>
      <c r="C87" s="27">
        <v>2272</v>
      </c>
      <c r="D87" s="30">
        <v>40635664</v>
      </c>
      <c r="E87" s="30">
        <v>16753415</v>
      </c>
      <c r="F87" s="41">
        <f>G87+StateDataTable[[#This Row],[Labor (Private)]]</f>
        <v>372</v>
      </c>
      <c r="G87" s="37">
        <v>372</v>
      </c>
      <c r="H87" s="37">
        <v>0</v>
      </c>
      <c r="I87" s="43"/>
      <c r="J87" s="43"/>
    </row>
    <row r="88" spans="1:10" x14ac:dyDescent="0.3">
      <c r="A88" s="26" t="s">
        <v>131</v>
      </c>
      <c r="B88">
        <v>2023</v>
      </c>
      <c r="C88" s="27">
        <v>238</v>
      </c>
      <c r="D88" s="30">
        <v>75313811</v>
      </c>
      <c r="E88" s="30">
        <v>26139729</v>
      </c>
      <c r="F88" s="41">
        <f>G88+StateDataTable[[#This Row],[Labor (Private)]]</f>
        <v>2709</v>
      </c>
      <c r="G88" s="37">
        <v>2357</v>
      </c>
      <c r="H88" s="37">
        <v>352</v>
      </c>
      <c r="I88" s="43"/>
      <c r="J88" s="43"/>
    </row>
    <row r="89" spans="1:10" x14ac:dyDescent="0.3">
      <c r="A89" s="26" t="s">
        <v>142</v>
      </c>
      <c r="B89">
        <v>2023</v>
      </c>
      <c r="C89" s="27">
        <v>121</v>
      </c>
      <c r="D89" s="30">
        <v>8650117</v>
      </c>
      <c r="E89" s="30">
        <v>3202065</v>
      </c>
      <c r="F89" s="41">
        <f>G89+StateDataTable[[#This Row],[Labor (Private)]]</f>
        <v>1100</v>
      </c>
      <c r="G89" s="37">
        <v>1000</v>
      </c>
      <c r="H89" s="37">
        <v>100</v>
      </c>
      <c r="I89" s="42"/>
      <c r="J89" s="42"/>
    </row>
    <row r="90" spans="1:10" x14ac:dyDescent="0.3">
      <c r="A90" s="26" t="s">
        <v>132</v>
      </c>
      <c r="B90">
        <v>2023</v>
      </c>
      <c r="C90" s="27">
        <v>836</v>
      </c>
      <c r="D90" s="30">
        <v>56473752</v>
      </c>
      <c r="E90" s="30">
        <v>20403399</v>
      </c>
      <c r="F90" s="41">
        <f>G90+StateDataTable[[#This Row],[Labor (Private)]]</f>
        <v>2070</v>
      </c>
      <c r="G90" s="37">
        <v>1035</v>
      </c>
      <c r="H90" s="37">
        <v>1035</v>
      </c>
      <c r="I90" s="43"/>
      <c r="J90" s="43"/>
    </row>
    <row r="91" spans="1:10" x14ac:dyDescent="0.3">
      <c r="A91" s="26" t="s">
        <v>133</v>
      </c>
      <c r="B91">
        <v>2023</v>
      </c>
      <c r="C91" s="27">
        <v>281</v>
      </c>
      <c r="D91" s="30"/>
      <c r="E91" s="30">
        <v>95300000</v>
      </c>
      <c r="F91" s="41">
        <f>G91+StateDataTable[[#This Row],[Labor (Private)]]</f>
        <v>4700</v>
      </c>
      <c r="G91" s="37">
        <v>4700</v>
      </c>
      <c r="H91" s="37"/>
      <c r="I91" s="43"/>
      <c r="J91" s="43"/>
    </row>
    <row r="92" spans="1:10" x14ac:dyDescent="0.3">
      <c r="A92" s="26" t="s">
        <v>134</v>
      </c>
      <c r="B92">
        <v>2023</v>
      </c>
      <c r="C92" s="27">
        <v>204</v>
      </c>
      <c r="D92" s="30">
        <v>8800000</v>
      </c>
      <c r="E92" s="30">
        <v>1800000</v>
      </c>
      <c r="F92" s="41">
        <f>G92+StateDataTable[[#This Row],[Labor (Private)]]</f>
        <v>200</v>
      </c>
      <c r="G92" s="37">
        <v>200</v>
      </c>
      <c r="H92" s="37">
        <v>0</v>
      </c>
      <c r="I92" s="43"/>
      <c r="J92" s="43"/>
    </row>
    <row r="93" spans="1:10" x14ac:dyDescent="0.3">
      <c r="A93" s="26" t="s">
        <v>135</v>
      </c>
      <c r="B93">
        <v>2023</v>
      </c>
      <c r="C93" s="27">
        <v>32</v>
      </c>
      <c r="D93" s="30">
        <v>2008000</v>
      </c>
      <c r="E93" s="30">
        <v>988000</v>
      </c>
      <c r="F93" s="41">
        <f>G93+StateDataTable[[#This Row],[Labor (Private)]]</f>
        <v>1800</v>
      </c>
      <c r="G93" s="37">
        <v>1800</v>
      </c>
      <c r="H93" s="37">
        <v>0</v>
      </c>
      <c r="I93" s="42"/>
      <c r="J93" s="42"/>
    </row>
    <row r="94" spans="1:10" x14ac:dyDescent="0.3">
      <c r="A94" s="26" t="s">
        <v>136</v>
      </c>
      <c r="B94">
        <v>2023</v>
      </c>
      <c r="C94" s="27">
        <v>1478</v>
      </c>
      <c r="D94" s="30">
        <v>40984193.719999999</v>
      </c>
      <c r="E94" s="30">
        <v>8069016.8399999999</v>
      </c>
      <c r="F94" s="41">
        <f>G94+StateDataTable[[#This Row],[Labor (Private)]]</f>
        <v>467</v>
      </c>
      <c r="G94" s="37">
        <v>354</v>
      </c>
      <c r="H94" s="37">
        <v>113</v>
      </c>
      <c r="I94" s="43"/>
      <c r="J94" s="43"/>
    </row>
    <row r="95" spans="1:10" x14ac:dyDescent="0.3">
      <c r="A95" s="26" t="s">
        <v>137</v>
      </c>
      <c r="B95">
        <v>2023</v>
      </c>
      <c r="C95" s="27">
        <v>64</v>
      </c>
      <c r="D95" s="30">
        <v>18659636</v>
      </c>
      <c r="E95" s="30"/>
      <c r="F95" s="41">
        <f>G95+StateDataTable[[#This Row],[Labor (Private)]]</f>
        <v>1624</v>
      </c>
      <c r="G95" s="37">
        <v>1624</v>
      </c>
      <c r="H95" s="37">
        <v>0</v>
      </c>
      <c r="I95" s="42"/>
      <c r="J95" s="42"/>
    </row>
    <row r="96" spans="1:10" x14ac:dyDescent="0.3">
      <c r="A96" s="26" t="s">
        <v>139</v>
      </c>
      <c r="B96">
        <v>2023</v>
      </c>
      <c r="C96" s="27">
        <v>60</v>
      </c>
      <c r="D96" s="30">
        <v>18701951</v>
      </c>
      <c r="E96" s="30">
        <v>6497025</v>
      </c>
      <c r="F96" s="41">
        <f>G96+StateDataTable[[#This Row],[Labor (Private)]]</f>
        <v>6500</v>
      </c>
      <c r="G96" s="37">
        <v>6500</v>
      </c>
      <c r="H96" s="37">
        <v>0</v>
      </c>
      <c r="I96" s="43"/>
      <c r="J96" s="43"/>
    </row>
    <row r="97" spans="1:10" x14ac:dyDescent="0.3">
      <c r="A97" s="26" t="s">
        <v>140</v>
      </c>
      <c r="B97">
        <v>2023</v>
      </c>
      <c r="C97" s="27">
        <v>795</v>
      </c>
      <c r="D97" s="30">
        <v>35539765</v>
      </c>
      <c r="E97" s="30">
        <v>5646897</v>
      </c>
      <c r="F97" s="41">
        <f>G97+StateDataTable[[#This Row],[Labor (Private)]]</f>
        <v>691</v>
      </c>
      <c r="G97" s="37">
        <v>650</v>
      </c>
      <c r="H97" s="37">
        <v>41</v>
      </c>
      <c r="I97" s="43"/>
      <c r="J97" s="43"/>
    </row>
    <row r="98" spans="1:10" x14ac:dyDescent="0.3">
      <c r="A98" s="26" t="s">
        <v>141</v>
      </c>
      <c r="B98">
        <v>2023</v>
      </c>
      <c r="C98" s="27">
        <v>847</v>
      </c>
      <c r="D98" s="30">
        <v>28563079</v>
      </c>
      <c r="E98" s="30">
        <v>12700000</v>
      </c>
      <c r="F98" s="41">
        <f>G98+StateDataTable[[#This Row],[Labor (Private)]]</f>
        <v>339</v>
      </c>
      <c r="G98" s="37">
        <v>289</v>
      </c>
      <c r="H98" s="37">
        <v>50</v>
      </c>
      <c r="I98" s="43"/>
      <c r="J98" s="43"/>
    </row>
    <row r="99" spans="1:10" x14ac:dyDescent="0.3">
      <c r="A99" s="26" t="s">
        <v>143</v>
      </c>
      <c r="B99">
        <v>2023</v>
      </c>
      <c r="C99" s="27">
        <v>76</v>
      </c>
      <c r="D99" s="30">
        <v>108099306</v>
      </c>
      <c r="E99" s="30">
        <v>23258294</v>
      </c>
      <c r="F99" s="41">
        <f>G99+StateDataTable[[#This Row],[Labor (Private)]]</f>
        <v>0</v>
      </c>
      <c r="G99" s="37"/>
      <c r="H99" s="37"/>
      <c r="I99" s="43"/>
      <c r="J99" s="43"/>
    </row>
    <row r="100" spans="1:10" x14ac:dyDescent="0.3">
      <c r="A100" s="26" t="s">
        <v>144</v>
      </c>
      <c r="B100">
        <v>2023</v>
      </c>
      <c r="C100" s="27">
        <v>572</v>
      </c>
      <c r="D100" s="30">
        <v>60037505</v>
      </c>
      <c r="E100" s="30">
        <v>21054804</v>
      </c>
      <c r="F100" s="41">
        <f>G100+StateDataTable[[#This Row],[Labor (Private)]]</f>
        <v>1426</v>
      </c>
      <c r="G100" s="37">
        <v>1266</v>
      </c>
      <c r="H100" s="37">
        <v>160</v>
      </c>
      <c r="I100" s="43"/>
      <c r="J100" s="43"/>
    </row>
    <row r="101" spans="1:10" x14ac:dyDescent="0.3">
      <c r="A101" s="26" t="s">
        <v>145</v>
      </c>
      <c r="B101">
        <v>2023</v>
      </c>
      <c r="C101" s="28">
        <v>184</v>
      </c>
      <c r="D101" s="31">
        <v>8955398</v>
      </c>
      <c r="E101" s="31">
        <v>7456849</v>
      </c>
      <c r="F101" s="41">
        <f>G101+StateDataTable[[#This Row],[Labor (Private)]]</f>
        <v>4650</v>
      </c>
      <c r="G101" s="38">
        <v>4500</v>
      </c>
      <c r="H101" s="38">
        <v>150</v>
      </c>
      <c r="I101" s="43"/>
      <c r="J101" s="43"/>
    </row>
    <row r="102" spans="1:10" x14ac:dyDescent="0.3">
      <c r="A102" s="26" t="s">
        <v>146</v>
      </c>
      <c r="B102">
        <v>2023</v>
      </c>
      <c r="C102" s="28">
        <v>1053</v>
      </c>
      <c r="D102" s="31">
        <v>118759205</v>
      </c>
      <c r="E102" s="31">
        <v>31911540</v>
      </c>
      <c r="F102" s="41">
        <f>G102+StateDataTable[[#This Row],[Labor (Private)]]</f>
        <v>0</v>
      </c>
      <c r="G102" s="38">
        <v>0</v>
      </c>
      <c r="H102" s="38">
        <v>0</v>
      </c>
      <c r="I102" s="43"/>
      <c r="J102" s="43"/>
    </row>
    <row r="103" spans="1:10" x14ac:dyDescent="0.3">
      <c r="A103" s="26" t="s">
        <v>147</v>
      </c>
      <c r="B103">
        <v>2023</v>
      </c>
      <c r="C103" s="28">
        <v>1466</v>
      </c>
      <c r="D103" s="31">
        <v>38350075</v>
      </c>
      <c r="E103" s="31">
        <v>14349564</v>
      </c>
      <c r="F103" s="41">
        <f>G103+StateDataTable[[#This Row],[Labor (Private)]]</f>
        <v>431</v>
      </c>
      <c r="G103" s="38">
        <v>416</v>
      </c>
      <c r="H103" s="38">
        <v>15</v>
      </c>
      <c r="I103" s="43"/>
      <c r="J103" s="43"/>
    </row>
    <row r="104" spans="1:10" x14ac:dyDescent="0.3">
      <c r="A104" s="25" t="s">
        <v>99</v>
      </c>
      <c r="B104">
        <v>2022</v>
      </c>
      <c r="C104" s="27">
        <v>44</v>
      </c>
      <c r="D104" s="29"/>
      <c r="E104" s="29"/>
      <c r="F104" s="40">
        <f>G104+StateDataTable[[#This Row],[Labor (Private)]]</f>
        <v>0</v>
      </c>
      <c r="G104" s="36"/>
      <c r="H104" s="36"/>
      <c r="I104" s="43"/>
      <c r="J104" s="43"/>
    </row>
    <row r="105" spans="1:10" x14ac:dyDescent="0.3">
      <c r="A105" s="26" t="s">
        <v>100</v>
      </c>
      <c r="B105">
        <v>2022</v>
      </c>
      <c r="C105" s="27">
        <v>2838</v>
      </c>
      <c r="D105" s="29"/>
      <c r="E105" s="29"/>
      <c r="F105" s="40">
        <f>G105+StateDataTable[[#This Row],[Labor (Private)]]</f>
        <v>0</v>
      </c>
      <c r="G105" s="36"/>
      <c r="H105" s="36"/>
      <c r="I105" s="42"/>
      <c r="J105" s="42"/>
    </row>
    <row r="106" spans="1:10" x14ac:dyDescent="0.3">
      <c r="A106" s="26" t="s">
        <v>101</v>
      </c>
      <c r="B106">
        <v>2022</v>
      </c>
      <c r="C106" s="27">
        <v>222</v>
      </c>
      <c r="D106" s="30">
        <v>6205168</v>
      </c>
      <c r="E106" s="30">
        <v>1394648</v>
      </c>
      <c r="F106" s="41">
        <f>G106+StateDataTable[[#This Row],[Labor (Private)]]</f>
        <v>525</v>
      </c>
      <c r="G106" s="37">
        <v>525</v>
      </c>
      <c r="H106" s="37">
        <v>0</v>
      </c>
      <c r="I106" s="43"/>
      <c r="J106" s="43"/>
    </row>
    <row r="107" spans="1:10" x14ac:dyDescent="0.3">
      <c r="A107" s="25" t="s">
        <v>102</v>
      </c>
      <c r="B107">
        <v>2022</v>
      </c>
      <c r="C107" s="27">
        <v>123</v>
      </c>
      <c r="D107" s="30">
        <v>15200000</v>
      </c>
      <c r="E107" s="30">
        <v>3700000</v>
      </c>
      <c r="F107" s="41">
        <f>G107+StateDataTable[[#This Row],[Labor (Private)]]</f>
        <v>1850</v>
      </c>
      <c r="G107" s="37">
        <v>1850</v>
      </c>
      <c r="H107" s="37"/>
      <c r="I107" s="42"/>
      <c r="J107" s="42"/>
    </row>
    <row r="108" spans="1:10" x14ac:dyDescent="0.3">
      <c r="A108" s="26" t="s">
        <v>103</v>
      </c>
      <c r="B108">
        <v>2022</v>
      </c>
      <c r="C108" s="27">
        <v>233</v>
      </c>
      <c r="D108" s="30">
        <v>34000000</v>
      </c>
      <c r="E108" s="30">
        <v>24000000</v>
      </c>
      <c r="F108" s="41">
        <f>G108+StateDataTable[[#This Row],[Labor (Private)]]</f>
        <v>2545</v>
      </c>
      <c r="G108" s="37">
        <v>1945</v>
      </c>
      <c r="H108" s="37">
        <v>600</v>
      </c>
      <c r="I108" s="43"/>
      <c r="J108" s="43"/>
    </row>
    <row r="109" spans="1:10" x14ac:dyDescent="0.3">
      <c r="A109" s="26" t="s">
        <v>104</v>
      </c>
      <c r="B109">
        <v>2022</v>
      </c>
      <c r="C109" s="27">
        <v>643</v>
      </c>
      <c r="D109" s="30">
        <v>62966985</v>
      </c>
      <c r="E109" s="30">
        <v>19268415</v>
      </c>
      <c r="F109" s="41">
        <f>G109+StateDataTable[[#This Row],[Labor (Private)]]</f>
        <v>1358</v>
      </c>
      <c r="G109" s="37">
        <v>1246</v>
      </c>
      <c r="H109" s="37">
        <v>112</v>
      </c>
      <c r="I109" s="43"/>
      <c r="J109" s="43"/>
    </row>
    <row r="110" spans="1:10" x14ac:dyDescent="0.3">
      <c r="A110" s="26" t="s">
        <v>105</v>
      </c>
      <c r="B110">
        <v>2022</v>
      </c>
      <c r="C110" s="27">
        <v>497</v>
      </c>
      <c r="D110" s="30">
        <v>27470353</v>
      </c>
      <c r="E110" s="30">
        <v>13489280</v>
      </c>
      <c r="F110" s="41">
        <f>G110+StateDataTable[[#This Row],[Labor (Private)]]</f>
        <v>1380</v>
      </c>
      <c r="G110" s="37">
        <v>1380</v>
      </c>
      <c r="H110" s="37">
        <v>0</v>
      </c>
      <c r="I110" s="43"/>
      <c r="J110" s="43"/>
    </row>
    <row r="111" spans="1:10" x14ac:dyDescent="0.3">
      <c r="A111" s="26" t="s">
        <v>106</v>
      </c>
      <c r="B111">
        <v>2022</v>
      </c>
      <c r="C111" s="27">
        <v>171</v>
      </c>
      <c r="D111" s="30"/>
      <c r="E111" s="30">
        <v>2884488</v>
      </c>
      <c r="F111" s="41">
        <f>G111+StateDataTable[[#This Row],[Labor (Private)]]</f>
        <v>452</v>
      </c>
      <c r="G111" s="37">
        <v>404</v>
      </c>
      <c r="H111" s="37">
        <v>48</v>
      </c>
      <c r="I111" s="43"/>
      <c r="J111" s="43"/>
    </row>
    <row r="112" spans="1:10" x14ac:dyDescent="0.3">
      <c r="A112" s="25" t="s">
        <v>23</v>
      </c>
      <c r="B112">
        <v>2022</v>
      </c>
      <c r="C112" s="27">
        <v>107</v>
      </c>
      <c r="D112" s="29"/>
      <c r="E112" s="29"/>
      <c r="F112" s="40">
        <f>G112+StateDataTable[[#This Row],[Labor (Private)]]</f>
        <v>0</v>
      </c>
      <c r="G112" s="36"/>
      <c r="H112" s="36"/>
      <c r="I112" s="42"/>
      <c r="J112" s="42"/>
    </row>
    <row r="113" spans="1:10" x14ac:dyDescent="0.3">
      <c r="A113" s="25" t="s">
        <v>109</v>
      </c>
      <c r="B113">
        <v>2022</v>
      </c>
      <c r="C113" s="27">
        <v>3</v>
      </c>
      <c r="D113" s="29"/>
      <c r="E113" s="29"/>
      <c r="F113" s="40">
        <f>G113+StateDataTable[[#This Row],[Labor (Private)]]</f>
        <v>0</v>
      </c>
      <c r="G113" s="36"/>
      <c r="H113" s="36"/>
      <c r="I113" s="42"/>
      <c r="J113" s="42"/>
    </row>
    <row r="114" spans="1:10" x14ac:dyDescent="0.3">
      <c r="A114" s="26" t="s">
        <v>107</v>
      </c>
      <c r="B114">
        <v>2022</v>
      </c>
      <c r="C114" s="27">
        <v>17</v>
      </c>
      <c r="D114" s="30">
        <v>10737041.810000001</v>
      </c>
      <c r="E114" s="30">
        <v>3393462.85</v>
      </c>
      <c r="F114" s="41">
        <f>G114+StateDataTable[[#This Row],[Labor (Private)]]</f>
        <v>1922</v>
      </c>
      <c r="G114" s="37">
        <v>1922</v>
      </c>
      <c r="H114" s="37">
        <v>0</v>
      </c>
      <c r="I114" s="42"/>
      <c r="J114" s="42"/>
    </row>
    <row r="115" spans="1:10" x14ac:dyDescent="0.3">
      <c r="A115" s="25" t="s">
        <v>112</v>
      </c>
      <c r="B115">
        <v>2022</v>
      </c>
      <c r="C115" s="27"/>
      <c r="D115" s="29"/>
      <c r="E115" s="29"/>
      <c r="F115" s="40">
        <f>G115+StateDataTable[[#This Row],[Labor (Private)]]</f>
        <v>0</v>
      </c>
      <c r="G115" s="36"/>
      <c r="H115" s="36"/>
      <c r="I115" s="42"/>
      <c r="J115" s="42"/>
    </row>
    <row r="116" spans="1:10" x14ac:dyDescent="0.3">
      <c r="A116" s="26" t="s">
        <v>108</v>
      </c>
      <c r="B116">
        <v>2022</v>
      </c>
      <c r="C116" s="27">
        <v>899</v>
      </c>
      <c r="D116" s="30">
        <v>21779848</v>
      </c>
      <c r="E116" s="30">
        <v>3007209</v>
      </c>
      <c r="F116" s="41">
        <f>G116+StateDataTable[[#This Row],[Labor (Private)]]</f>
        <v>571</v>
      </c>
      <c r="G116" s="37">
        <v>551</v>
      </c>
      <c r="H116" s="37">
        <v>20</v>
      </c>
      <c r="I116" s="43"/>
      <c r="J116" s="43"/>
    </row>
    <row r="117" spans="1:10" x14ac:dyDescent="0.3">
      <c r="A117" s="26" t="s">
        <v>110</v>
      </c>
      <c r="B117">
        <v>2022</v>
      </c>
      <c r="C117" s="27">
        <v>468</v>
      </c>
      <c r="D117" s="30">
        <v>91057823</v>
      </c>
      <c r="E117" s="30">
        <v>23962091</v>
      </c>
      <c r="F117" s="41">
        <f>G117+StateDataTable[[#This Row],[Labor (Private)]]</f>
        <v>3017</v>
      </c>
      <c r="G117" s="37">
        <v>1544</v>
      </c>
      <c r="H117" s="37">
        <v>1473</v>
      </c>
      <c r="I117" s="43"/>
      <c r="J117" s="43"/>
    </row>
    <row r="118" spans="1:10" x14ac:dyDescent="0.3">
      <c r="A118" s="26" t="s">
        <v>111</v>
      </c>
      <c r="B118">
        <v>2022</v>
      </c>
      <c r="C118" s="27">
        <v>415</v>
      </c>
      <c r="D118" s="30">
        <v>37889410</v>
      </c>
      <c r="E118" s="30">
        <v>4581633</v>
      </c>
      <c r="F118" s="41">
        <f>G118+StateDataTable[[#This Row],[Labor (Private)]]</f>
        <v>1858</v>
      </c>
      <c r="G118" s="37">
        <v>1753</v>
      </c>
      <c r="H118" s="37">
        <v>105</v>
      </c>
      <c r="I118" s="43"/>
      <c r="J118" s="43"/>
    </row>
    <row r="119" spans="1:10" x14ac:dyDescent="0.3">
      <c r="A119" s="26" t="s">
        <v>113</v>
      </c>
      <c r="B119">
        <v>2022</v>
      </c>
      <c r="C119" s="27">
        <v>680</v>
      </c>
      <c r="D119" s="30"/>
      <c r="E119" s="30"/>
      <c r="F119" s="41">
        <f>G119+StateDataTable[[#This Row],[Labor (Private)]]</f>
        <v>1492</v>
      </c>
      <c r="G119" s="37">
        <v>1038</v>
      </c>
      <c r="H119" s="37">
        <v>454</v>
      </c>
      <c r="I119" s="43"/>
      <c r="J119" s="43"/>
    </row>
    <row r="120" spans="1:10" x14ac:dyDescent="0.3">
      <c r="A120" s="26" t="s">
        <v>114</v>
      </c>
      <c r="B120">
        <v>2022</v>
      </c>
      <c r="C120" s="27">
        <v>386</v>
      </c>
      <c r="D120" s="30">
        <v>16512000</v>
      </c>
      <c r="E120" s="30">
        <v>6641000</v>
      </c>
      <c r="F120" s="41">
        <f>G120+StateDataTable[[#This Row],[Labor (Private)]]</f>
        <v>1325</v>
      </c>
      <c r="G120" s="37">
        <v>1300</v>
      </c>
      <c r="H120" s="37">
        <v>25</v>
      </c>
      <c r="I120" s="43"/>
      <c r="J120" s="43"/>
    </row>
    <row r="121" spans="1:10" x14ac:dyDescent="0.3">
      <c r="A121" s="26" t="s">
        <v>115</v>
      </c>
      <c r="B121">
        <v>2022</v>
      </c>
      <c r="C121" s="27">
        <v>181</v>
      </c>
      <c r="D121" s="29"/>
      <c r="E121" s="29"/>
      <c r="F121" s="40">
        <f>G121+StateDataTable[[#This Row],[Labor (Private)]]</f>
        <v>0</v>
      </c>
      <c r="G121" s="36"/>
      <c r="H121" s="36"/>
      <c r="I121" s="42"/>
      <c r="J121" s="42"/>
    </row>
    <row r="122" spans="1:10" x14ac:dyDescent="0.3">
      <c r="A122" s="25" t="s">
        <v>120</v>
      </c>
      <c r="B122">
        <v>2022</v>
      </c>
      <c r="C122" s="27">
        <v>33</v>
      </c>
      <c r="D122" s="29"/>
      <c r="E122" s="29"/>
      <c r="F122" s="40">
        <f>G122+StateDataTable[[#This Row],[Labor (Private)]]</f>
        <v>0</v>
      </c>
      <c r="G122" s="36"/>
      <c r="H122" s="36"/>
      <c r="I122" s="42"/>
      <c r="J122" s="42"/>
    </row>
    <row r="123" spans="1:10" x14ac:dyDescent="0.3">
      <c r="A123" s="26" t="s">
        <v>116</v>
      </c>
      <c r="B123">
        <v>2022</v>
      </c>
      <c r="C123" s="27">
        <v>1478</v>
      </c>
      <c r="D123" s="30">
        <v>44207948</v>
      </c>
      <c r="E123" s="30">
        <v>16864762</v>
      </c>
      <c r="F123" s="41">
        <f>G123+StateDataTable[[#This Row],[Labor (Private)]]</f>
        <v>767</v>
      </c>
      <c r="G123" s="37">
        <v>767</v>
      </c>
      <c r="H123" s="37">
        <v>0</v>
      </c>
      <c r="I123" s="43"/>
      <c r="J123" s="43"/>
    </row>
    <row r="124" spans="1:10" x14ac:dyDescent="0.3">
      <c r="A124" s="26" t="s">
        <v>117</v>
      </c>
      <c r="B124">
        <v>2022</v>
      </c>
      <c r="C124" s="27">
        <v>193</v>
      </c>
      <c r="D124" s="30">
        <v>76975609</v>
      </c>
      <c r="E124" s="30">
        <v>19240375</v>
      </c>
      <c r="F124" s="41">
        <f>G124+StateDataTable[[#This Row],[Labor (Private)]]</f>
        <v>820</v>
      </c>
      <c r="G124" s="37">
        <v>800</v>
      </c>
      <c r="H124" s="37">
        <v>20</v>
      </c>
      <c r="I124" s="43"/>
      <c r="J124" s="43"/>
    </row>
    <row r="125" spans="1:10" x14ac:dyDescent="0.3">
      <c r="A125" s="26" t="s">
        <v>118</v>
      </c>
      <c r="B125">
        <v>2022</v>
      </c>
      <c r="C125" s="27">
        <v>449</v>
      </c>
      <c r="D125" s="30">
        <v>88682110.950000003</v>
      </c>
      <c r="E125" s="30">
        <v>9401335.5999999996</v>
      </c>
      <c r="F125" s="41">
        <f>G125+StateDataTable[[#This Row],[Labor (Private)]]</f>
        <v>1100</v>
      </c>
      <c r="G125" s="37">
        <v>300</v>
      </c>
      <c r="H125" s="37">
        <v>800</v>
      </c>
      <c r="I125" s="43"/>
      <c r="J125" s="43"/>
    </row>
    <row r="126" spans="1:10" x14ac:dyDescent="0.3">
      <c r="A126" s="26" t="s">
        <v>42</v>
      </c>
      <c r="B126">
        <v>2022</v>
      </c>
      <c r="C126" s="27">
        <v>1245</v>
      </c>
      <c r="D126" s="30"/>
      <c r="E126" s="30"/>
      <c r="F126" s="41">
        <f>G126+StateDataTable[[#This Row],[Labor (Private)]]</f>
        <v>0</v>
      </c>
      <c r="G126" s="37"/>
      <c r="H126" s="37"/>
      <c r="I126" s="43"/>
      <c r="J126" s="43"/>
    </row>
    <row r="127" spans="1:10" x14ac:dyDescent="0.3">
      <c r="A127" s="26" t="s">
        <v>119</v>
      </c>
      <c r="B127">
        <v>2022</v>
      </c>
      <c r="C127" s="27">
        <v>1531</v>
      </c>
      <c r="D127" s="30">
        <v>147816116</v>
      </c>
      <c r="E127" s="30">
        <v>44555094</v>
      </c>
      <c r="F127" s="41">
        <f>G127+StateDataTable[[#This Row],[Labor (Private)]]</f>
        <v>1852</v>
      </c>
      <c r="G127" s="37">
        <v>1763</v>
      </c>
      <c r="H127" s="37">
        <v>89</v>
      </c>
      <c r="I127" s="43"/>
      <c r="J127" s="43"/>
    </row>
    <row r="128" spans="1:10" x14ac:dyDescent="0.3">
      <c r="A128" s="25" t="s">
        <v>127</v>
      </c>
      <c r="B128">
        <v>2022</v>
      </c>
      <c r="C128" s="27">
        <v>80</v>
      </c>
      <c r="D128" s="29"/>
      <c r="E128" s="29"/>
      <c r="F128" s="40">
        <f>G128+StateDataTable[[#This Row],[Labor (Private)]]</f>
        <v>0</v>
      </c>
      <c r="G128" s="36"/>
      <c r="H128" s="36"/>
      <c r="I128" s="42"/>
      <c r="J128" s="42"/>
    </row>
    <row r="129" spans="1:10" x14ac:dyDescent="0.3">
      <c r="A129" s="26" t="s">
        <v>121</v>
      </c>
      <c r="B129">
        <v>2022</v>
      </c>
      <c r="C129" s="27">
        <v>332</v>
      </c>
      <c r="D129" s="30">
        <v>53023730</v>
      </c>
      <c r="E129" s="30">
        <v>18119912</v>
      </c>
      <c r="F129" s="41">
        <f>G129+StateDataTable[[#This Row],[Labor (Private)]]</f>
        <v>2988</v>
      </c>
      <c r="G129" s="37">
        <v>2768</v>
      </c>
      <c r="H129" s="37">
        <v>220</v>
      </c>
      <c r="I129" s="43"/>
      <c r="J129" s="43"/>
    </row>
    <row r="130" spans="1:10" x14ac:dyDescent="0.3">
      <c r="A130" s="26" t="s">
        <v>122</v>
      </c>
      <c r="B130">
        <v>2022</v>
      </c>
      <c r="C130" s="27">
        <v>954</v>
      </c>
      <c r="D130" s="30">
        <v>25949107</v>
      </c>
      <c r="E130" s="30">
        <v>9509651</v>
      </c>
      <c r="F130" s="41">
        <f>G130+StateDataTable[[#This Row],[Labor (Private)]]</f>
        <v>767</v>
      </c>
      <c r="G130" s="37">
        <v>568</v>
      </c>
      <c r="H130" s="37">
        <v>199</v>
      </c>
      <c r="I130" s="43"/>
      <c r="J130" s="43"/>
    </row>
    <row r="131" spans="1:10" x14ac:dyDescent="0.3">
      <c r="A131" s="26" t="s">
        <v>123</v>
      </c>
      <c r="B131">
        <v>2022</v>
      </c>
      <c r="C131" s="27">
        <v>503</v>
      </c>
      <c r="D131" s="30">
        <v>18615383</v>
      </c>
      <c r="E131" s="30">
        <v>3957263</v>
      </c>
      <c r="F131" s="41">
        <f>G131+StateDataTable[[#This Row],[Labor (Private)]]</f>
        <v>1134</v>
      </c>
      <c r="G131" s="37">
        <v>1096</v>
      </c>
      <c r="H131" s="37">
        <v>38</v>
      </c>
      <c r="I131" s="43"/>
      <c r="J131" s="43"/>
    </row>
    <row r="132" spans="1:10" x14ac:dyDescent="0.3">
      <c r="A132" s="26" t="s">
        <v>124</v>
      </c>
      <c r="B132">
        <v>2022</v>
      </c>
      <c r="C132" s="27">
        <v>460</v>
      </c>
      <c r="D132" s="30">
        <v>12136701</v>
      </c>
      <c r="E132" s="30">
        <v>3089597</v>
      </c>
      <c r="F132" s="41">
        <f>G132+StateDataTable[[#This Row],[Labor (Private)]]</f>
        <v>430</v>
      </c>
      <c r="G132" s="37">
        <v>426</v>
      </c>
      <c r="H132" s="37">
        <v>4</v>
      </c>
      <c r="I132" s="43"/>
      <c r="J132" s="43"/>
    </row>
    <row r="133" spans="1:10" x14ac:dyDescent="0.3">
      <c r="A133" s="26" t="s">
        <v>125</v>
      </c>
      <c r="B133">
        <v>2022</v>
      </c>
      <c r="C133" s="27">
        <v>923</v>
      </c>
      <c r="D133" s="30">
        <v>41475154.259999998</v>
      </c>
      <c r="E133" s="30">
        <v>18599140.350000001</v>
      </c>
      <c r="F133" s="41">
        <f>G133+StateDataTable[[#This Row],[Labor (Private)]]</f>
        <v>680</v>
      </c>
      <c r="G133" s="37">
        <v>680</v>
      </c>
      <c r="H133" s="37">
        <v>0</v>
      </c>
      <c r="I133" s="43"/>
      <c r="J133" s="43"/>
    </row>
    <row r="134" spans="1:10" x14ac:dyDescent="0.3">
      <c r="A134" s="26" t="s">
        <v>126</v>
      </c>
      <c r="B134">
        <v>2022</v>
      </c>
      <c r="C134" s="27">
        <v>223</v>
      </c>
      <c r="D134" s="30">
        <v>71000000</v>
      </c>
      <c r="E134" s="30">
        <v>11000000</v>
      </c>
      <c r="F134" s="41">
        <f>G134+StateDataTable[[#This Row],[Labor (Private)]]</f>
        <v>974</v>
      </c>
      <c r="G134" s="37">
        <v>794</v>
      </c>
      <c r="H134" s="37">
        <v>180</v>
      </c>
      <c r="I134" s="42"/>
      <c r="J134" s="42"/>
    </row>
    <row r="135" spans="1:10" x14ac:dyDescent="0.3">
      <c r="A135" s="25" t="s">
        <v>129</v>
      </c>
      <c r="B135">
        <v>2022</v>
      </c>
      <c r="C135" s="27">
        <v>239</v>
      </c>
      <c r="D135" s="30">
        <v>19000000</v>
      </c>
      <c r="E135" s="30">
        <v>2300000</v>
      </c>
      <c r="F135" s="41">
        <f>G135+StateDataTable[[#This Row],[Labor (Private)]]</f>
        <v>800</v>
      </c>
      <c r="G135" s="37">
        <v>800</v>
      </c>
      <c r="H135" s="37"/>
      <c r="I135" s="42"/>
      <c r="J135" s="42"/>
    </row>
    <row r="136" spans="1:10" x14ac:dyDescent="0.3">
      <c r="A136" s="26" t="s">
        <v>128</v>
      </c>
      <c r="B136">
        <v>2022</v>
      </c>
      <c r="C136" s="27">
        <v>647</v>
      </c>
      <c r="D136" s="30"/>
      <c r="E136" s="30"/>
      <c r="F136" s="41">
        <f>G136+StateDataTable[[#This Row],[Labor (Private)]]</f>
        <v>3941</v>
      </c>
      <c r="G136" s="37">
        <v>3576</v>
      </c>
      <c r="H136" s="37">
        <v>365</v>
      </c>
      <c r="I136" s="43"/>
      <c r="J136" s="43"/>
    </row>
    <row r="137" spans="1:10" x14ac:dyDescent="0.3">
      <c r="A137" s="25" t="s">
        <v>138</v>
      </c>
      <c r="B137">
        <v>2022</v>
      </c>
      <c r="C137" s="27">
        <v>76</v>
      </c>
      <c r="D137" s="29"/>
      <c r="E137" s="29"/>
      <c r="F137" s="40">
        <f>G137+StateDataTable[[#This Row],[Labor (Private)]]</f>
        <v>0</v>
      </c>
      <c r="G137" s="36"/>
      <c r="H137" s="36"/>
      <c r="I137" s="42"/>
      <c r="J137" s="42"/>
    </row>
    <row r="138" spans="1:10" x14ac:dyDescent="0.3">
      <c r="A138" s="26" t="s">
        <v>130</v>
      </c>
      <c r="B138">
        <v>2022</v>
      </c>
      <c r="C138" s="27">
        <v>1720</v>
      </c>
      <c r="D138" s="30">
        <v>31072455</v>
      </c>
      <c r="E138" s="30">
        <v>11884995</v>
      </c>
      <c r="F138" s="41">
        <f>G138+StateDataTable[[#This Row],[Labor (Private)]]</f>
        <v>366</v>
      </c>
      <c r="G138" s="37">
        <v>366</v>
      </c>
      <c r="H138" s="37">
        <v>0</v>
      </c>
      <c r="I138" s="43"/>
      <c r="J138" s="43"/>
    </row>
    <row r="139" spans="1:10" x14ac:dyDescent="0.3">
      <c r="A139" s="26" t="s">
        <v>131</v>
      </c>
      <c r="B139">
        <v>2022</v>
      </c>
      <c r="C139" s="27">
        <v>422</v>
      </c>
      <c r="D139" s="30">
        <v>104186770</v>
      </c>
      <c r="E139" s="30">
        <v>34493269</v>
      </c>
      <c r="F139" s="41">
        <f>G139+StateDataTable[[#This Row],[Labor (Private)]]</f>
        <v>2827</v>
      </c>
      <c r="G139" s="37">
        <v>2397</v>
      </c>
      <c r="H139" s="37">
        <v>430</v>
      </c>
      <c r="I139" s="43"/>
      <c r="J139" s="43"/>
    </row>
    <row r="140" spans="1:10" x14ac:dyDescent="0.3">
      <c r="A140" s="26" t="s">
        <v>142</v>
      </c>
      <c r="B140">
        <v>2022</v>
      </c>
      <c r="C140" s="27">
        <v>206</v>
      </c>
      <c r="D140" s="29"/>
      <c r="E140" s="29"/>
      <c r="F140" s="40">
        <f>G140+StateDataTable[[#This Row],[Labor (Private)]]</f>
        <v>0</v>
      </c>
      <c r="G140" s="36"/>
      <c r="H140" s="36"/>
      <c r="I140" s="42"/>
      <c r="J140" s="42"/>
    </row>
    <row r="141" spans="1:10" x14ac:dyDescent="0.3">
      <c r="A141" s="26" t="s">
        <v>132</v>
      </c>
      <c r="B141">
        <v>2022</v>
      </c>
      <c r="C141" s="27">
        <v>894</v>
      </c>
      <c r="D141" s="30">
        <v>33082485</v>
      </c>
      <c r="E141" s="30">
        <v>12612955</v>
      </c>
      <c r="F141" s="41">
        <f>G141+StateDataTable[[#This Row],[Labor (Private)]]</f>
        <v>1035</v>
      </c>
      <c r="G141" s="37">
        <v>950</v>
      </c>
      <c r="H141" s="37">
        <v>85</v>
      </c>
      <c r="I141" s="43"/>
      <c r="J141" s="43"/>
    </row>
    <row r="142" spans="1:10" x14ac:dyDescent="0.3">
      <c r="A142" s="26" t="s">
        <v>133</v>
      </c>
      <c r="B142">
        <v>2022</v>
      </c>
      <c r="C142" s="27">
        <v>471</v>
      </c>
      <c r="D142" s="30">
        <v>298000000</v>
      </c>
      <c r="E142" s="30"/>
      <c r="F142" s="41">
        <f>G142+StateDataTable[[#This Row],[Labor (Private)]]</f>
        <v>4700</v>
      </c>
      <c r="G142" s="37">
        <v>4700</v>
      </c>
      <c r="H142" s="37"/>
      <c r="I142" s="43"/>
      <c r="J142" s="43"/>
    </row>
    <row r="143" spans="1:10" x14ac:dyDescent="0.3">
      <c r="A143" s="26" t="s">
        <v>134</v>
      </c>
      <c r="B143">
        <v>2022</v>
      </c>
      <c r="C143" s="27">
        <v>406</v>
      </c>
      <c r="D143" s="30">
        <v>12738645</v>
      </c>
      <c r="E143" s="30">
        <v>1140669</v>
      </c>
      <c r="F143" s="41">
        <f>G143+StateDataTable[[#This Row],[Labor (Private)]]</f>
        <v>170</v>
      </c>
      <c r="G143" s="37">
        <v>170</v>
      </c>
      <c r="H143" s="37">
        <v>0</v>
      </c>
      <c r="I143" s="43"/>
      <c r="J143" s="43"/>
    </row>
    <row r="144" spans="1:10" x14ac:dyDescent="0.3">
      <c r="A144" s="26" t="s">
        <v>135</v>
      </c>
      <c r="B144">
        <v>2022</v>
      </c>
      <c r="C144" s="27">
        <v>46</v>
      </c>
      <c r="D144" s="29"/>
      <c r="E144" s="29"/>
      <c r="F144" s="40">
        <f>G144+StateDataTable[[#This Row],[Labor (Private)]]</f>
        <v>0</v>
      </c>
      <c r="G144" s="36"/>
      <c r="H144" s="36"/>
      <c r="I144" s="42"/>
      <c r="J144" s="42"/>
    </row>
    <row r="145" spans="1:10" x14ac:dyDescent="0.3">
      <c r="A145" s="26" t="s">
        <v>136</v>
      </c>
      <c r="B145">
        <v>2022</v>
      </c>
      <c r="C145" s="27">
        <v>804</v>
      </c>
      <c r="D145" s="30">
        <v>16320679.960000001</v>
      </c>
      <c r="E145" s="30">
        <v>3241424.12</v>
      </c>
      <c r="F145" s="41">
        <f>G145+StateDataTable[[#This Row],[Labor (Private)]]</f>
        <v>457</v>
      </c>
      <c r="G145" s="37">
        <v>351</v>
      </c>
      <c r="H145" s="37">
        <v>106</v>
      </c>
      <c r="I145" s="43"/>
      <c r="J145" s="43"/>
    </row>
    <row r="146" spans="1:10" x14ac:dyDescent="0.3">
      <c r="A146" s="26" t="s">
        <v>137</v>
      </c>
      <c r="B146">
        <v>2022</v>
      </c>
      <c r="C146" s="27">
        <v>99</v>
      </c>
      <c r="D146" s="29"/>
      <c r="E146" s="29"/>
      <c r="F146" s="40">
        <f>G146+StateDataTable[[#This Row],[Labor (Private)]]</f>
        <v>0</v>
      </c>
      <c r="G146" s="36"/>
      <c r="H146" s="36"/>
      <c r="I146" s="42"/>
      <c r="J146" s="42"/>
    </row>
    <row r="147" spans="1:10" x14ac:dyDescent="0.3">
      <c r="A147" s="26" t="s">
        <v>139</v>
      </c>
      <c r="B147">
        <v>2022</v>
      </c>
      <c r="C147" s="27">
        <v>87</v>
      </c>
      <c r="D147" s="30">
        <v>23366473</v>
      </c>
      <c r="E147" s="30">
        <v>8126191</v>
      </c>
      <c r="F147" s="41">
        <f>G147+StateDataTable[[#This Row],[Labor (Private)]]</f>
        <v>6030</v>
      </c>
      <c r="G147" s="37">
        <v>6030</v>
      </c>
      <c r="H147" s="37">
        <v>0</v>
      </c>
      <c r="I147" s="43"/>
      <c r="J147" s="43"/>
    </row>
    <row r="148" spans="1:10" x14ac:dyDescent="0.3">
      <c r="A148" s="26" t="s">
        <v>140</v>
      </c>
      <c r="B148">
        <v>2022</v>
      </c>
      <c r="C148" s="27">
        <v>380</v>
      </c>
      <c r="D148" s="30">
        <v>23559712</v>
      </c>
      <c r="E148" s="30">
        <v>9266500</v>
      </c>
      <c r="F148" s="41">
        <f>G148+StateDataTable[[#This Row],[Labor (Private)]]</f>
        <v>675</v>
      </c>
      <c r="G148" s="37">
        <v>625</v>
      </c>
      <c r="H148" s="37">
        <v>50</v>
      </c>
      <c r="I148" s="43"/>
      <c r="J148" s="43"/>
    </row>
    <row r="149" spans="1:10" x14ac:dyDescent="0.3">
      <c r="A149" s="26" t="s">
        <v>141</v>
      </c>
      <c r="B149">
        <v>2022</v>
      </c>
      <c r="C149" s="27">
        <v>1021</v>
      </c>
      <c r="D149" s="30">
        <v>29918045</v>
      </c>
      <c r="E149" s="30">
        <v>9471375</v>
      </c>
      <c r="F149" s="41">
        <f>G149+StateDataTable[[#This Row],[Labor (Private)]]</f>
        <v>294</v>
      </c>
      <c r="G149" s="37">
        <v>244</v>
      </c>
      <c r="H149" s="37">
        <v>50</v>
      </c>
      <c r="I149" s="43"/>
      <c r="J149" s="43"/>
    </row>
    <row r="150" spans="1:10" x14ac:dyDescent="0.3">
      <c r="A150" s="26" t="s">
        <v>143</v>
      </c>
      <c r="B150">
        <v>2022</v>
      </c>
      <c r="C150" s="27">
        <v>164</v>
      </c>
      <c r="D150" s="30"/>
      <c r="E150" s="30"/>
      <c r="F150" s="41">
        <f>G150+StateDataTable[[#This Row],[Labor (Private)]]</f>
        <v>0</v>
      </c>
      <c r="G150" s="37"/>
      <c r="H150" s="37"/>
      <c r="I150" s="43"/>
      <c r="J150" s="43"/>
    </row>
    <row r="151" spans="1:10" x14ac:dyDescent="0.3">
      <c r="A151" s="26" t="s">
        <v>144</v>
      </c>
      <c r="B151">
        <v>2022</v>
      </c>
      <c r="C151" s="27">
        <v>497</v>
      </c>
      <c r="D151" s="30">
        <v>55279000</v>
      </c>
      <c r="E151" s="30">
        <v>20945000</v>
      </c>
      <c r="F151" s="41">
        <f>G151+StateDataTable[[#This Row],[Labor (Private)]]</f>
        <v>1426</v>
      </c>
      <c r="G151" s="37">
        <v>1266</v>
      </c>
      <c r="H151" s="37">
        <v>160</v>
      </c>
      <c r="I151" s="43"/>
      <c r="J151" s="43"/>
    </row>
    <row r="152" spans="1:10" x14ac:dyDescent="0.3">
      <c r="A152" s="26" t="s">
        <v>145</v>
      </c>
      <c r="B152">
        <v>2022</v>
      </c>
      <c r="C152" s="28">
        <v>319</v>
      </c>
      <c r="D152" s="31">
        <v>8955397</v>
      </c>
      <c r="E152" s="31">
        <v>7456848</v>
      </c>
      <c r="F152" s="41">
        <f>G152+StateDataTable[[#This Row],[Labor (Private)]]</f>
        <v>4650</v>
      </c>
      <c r="G152" s="38">
        <v>4500</v>
      </c>
      <c r="H152" s="38">
        <v>150</v>
      </c>
      <c r="I152" s="43"/>
      <c r="J152" s="43"/>
    </row>
    <row r="153" spans="1:10" x14ac:dyDescent="0.3">
      <c r="A153" s="26" t="s">
        <v>146</v>
      </c>
      <c r="B153">
        <v>2022</v>
      </c>
      <c r="C153" s="28">
        <v>1045</v>
      </c>
      <c r="D153" s="31">
        <v>85350000</v>
      </c>
      <c r="E153" s="31">
        <v>24313000</v>
      </c>
      <c r="F153" s="41">
        <f>G153+StateDataTable[[#This Row],[Labor (Private)]]</f>
        <v>0</v>
      </c>
      <c r="G153" s="38">
        <v>0</v>
      </c>
      <c r="H153" s="38">
        <v>0</v>
      </c>
      <c r="I153" s="43"/>
      <c r="J153" s="43"/>
    </row>
    <row r="154" spans="1:10" x14ac:dyDescent="0.3">
      <c r="A154" s="26" t="s">
        <v>147</v>
      </c>
      <c r="B154">
        <v>2022</v>
      </c>
      <c r="C154" s="28">
        <v>895</v>
      </c>
      <c r="D154" s="31"/>
      <c r="E154" s="31"/>
      <c r="F154" s="41">
        <f>G154+StateDataTable[[#This Row],[Labor (Private)]]</f>
        <v>765</v>
      </c>
      <c r="G154" s="38">
        <v>750</v>
      </c>
      <c r="H154" s="38">
        <v>15</v>
      </c>
      <c r="I154" s="43"/>
      <c r="J154" s="43"/>
    </row>
    <row r="155" spans="1:10" x14ac:dyDescent="0.3">
      <c r="A155" s="25" t="s">
        <v>99</v>
      </c>
      <c r="B155">
        <v>2021</v>
      </c>
      <c r="C155" s="27">
        <v>53</v>
      </c>
      <c r="D155" s="30">
        <v>3733000</v>
      </c>
      <c r="E155" s="30">
        <v>1343880</v>
      </c>
      <c r="F155" s="41">
        <f>G155+StateDataTable[[#This Row],[Labor (Private)]]</f>
        <v>1080</v>
      </c>
      <c r="G155" s="37">
        <v>1080</v>
      </c>
      <c r="H155" s="37">
        <v>0</v>
      </c>
      <c r="I155" s="43"/>
      <c r="J155" s="43"/>
    </row>
    <row r="156" spans="1:10" x14ac:dyDescent="0.3">
      <c r="A156" s="26" t="s">
        <v>100</v>
      </c>
      <c r="B156">
        <v>2021</v>
      </c>
      <c r="C156" s="27">
        <v>2892</v>
      </c>
      <c r="D156" s="29"/>
      <c r="E156" s="29"/>
      <c r="F156" s="40">
        <f>G156+StateDataTable[[#This Row],[Labor (Private)]]</f>
        <v>0</v>
      </c>
      <c r="G156" s="36"/>
      <c r="H156" s="36"/>
      <c r="I156" s="42"/>
      <c r="J156" s="42"/>
    </row>
    <row r="157" spans="1:10" x14ac:dyDescent="0.3">
      <c r="A157" s="26" t="s">
        <v>101</v>
      </c>
      <c r="B157">
        <v>2021</v>
      </c>
      <c r="C157" s="27">
        <v>230</v>
      </c>
      <c r="D157" s="30">
        <v>8113321</v>
      </c>
      <c r="E157" s="30">
        <v>2350534</v>
      </c>
      <c r="F157" s="41">
        <f>G157+StateDataTable[[#This Row],[Labor (Private)]]</f>
        <v>520</v>
      </c>
      <c r="G157" s="37">
        <v>520</v>
      </c>
      <c r="H157" s="37">
        <v>0</v>
      </c>
      <c r="I157" s="43"/>
      <c r="J157" s="43"/>
    </row>
    <row r="158" spans="1:10" x14ac:dyDescent="0.3">
      <c r="A158" s="25" t="s">
        <v>102</v>
      </c>
      <c r="B158">
        <v>2021</v>
      </c>
      <c r="C158" s="27">
        <v>170</v>
      </c>
      <c r="D158" s="29"/>
      <c r="E158" s="29"/>
      <c r="F158" s="40">
        <f>G158+StateDataTable[[#This Row],[Labor (Private)]]</f>
        <v>0</v>
      </c>
      <c r="G158" s="36"/>
      <c r="H158" s="36"/>
      <c r="I158" s="42"/>
      <c r="J158" s="42"/>
    </row>
    <row r="159" spans="1:10" x14ac:dyDescent="0.3">
      <c r="A159" s="26" t="s">
        <v>103</v>
      </c>
      <c r="B159">
        <v>2021</v>
      </c>
      <c r="C159" s="27">
        <v>220</v>
      </c>
      <c r="D159" s="30">
        <v>35000000</v>
      </c>
      <c r="E159" s="30">
        <v>22940200</v>
      </c>
      <c r="F159" s="41">
        <f>G159+StateDataTable[[#This Row],[Labor (Private)]]</f>
        <v>2550</v>
      </c>
      <c r="G159" s="37">
        <v>1950</v>
      </c>
      <c r="H159" s="37">
        <v>600</v>
      </c>
      <c r="I159" s="43"/>
      <c r="J159" s="43"/>
    </row>
    <row r="160" spans="1:10" x14ac:dyDescent="0.3">
      <c r="A160" s="26" t="s">
        <v>104</v>
      </c>
      <c r="B160">
        <v>2021</v>
      </c>
      <c r="C160" s="27">
        <v>731</v>
      </c>
      <c r="D160" s="30">
        <v>94892118.5</v>
      </c>
      <c r="E160" s="30">
        <v>22389787.16</v>
      </c>
      <c r="F160" s="41">
        <f>G160+StateDataTable[[#This Row],[Labor (Private)]]</f>
        <v>1358</v>
      </c>
      <c r="G160" s="37">
        <v>1246</v>
      </c>
      <c r="H160" s="37">
        <v>112</v>
      </c>
      <c r="I160" s="43"/>
      <c r="J160" s="43"/>
    </row>
    <row r="161" spans="1:10" x14ac:dyDescent="0.3">
      <c r="A161" s="26" t="s">
        <v>105</v>
      </c>
      <c r="B161">
        <v>2021</v>
      </c>
      <c r="C161" s="27">
        <v>673</v>
      </c>
      <c r="D161" s="30">
        <v>30085716</v>
      </c>
      <c r="E161" s="30">
        <v>16535541</v>
      </c>
      <c r="F161" s="41">
        <f>G161+StateDataTable[[#This Row],[Labor (Private)]]</f>
        <v>1380</v>
      </c>
      <c r="G161" s="37">
        <v>1380</v>
      </c>
      <c r="H161" s="37">
        <v>0</v>
      </c>
      <c r="I161" s="43"/>
      <c r="J161" s="43"/>
    </row>
    <row r="162" spans="1:10" x14ac:dyDescent="0.3">
      <c r="A162" s="26" t="s">
        <v>106</v>
      </c>
      <c r="B162">
        <v>2021</v>
      </c>
      <c r="C162" s="27">
        <v>148</v>
      </c>
      <c r="D162" s="30">
        <v>10653000</v>
      </c>
      <c r="E162" s="30">
        <v>2620000</v>
      </c>
      <c r="F162" s="41">
        <f>G162+StateDataTable[[#This Row],[Labor (Private)]]</f>
        <v>452</v>
      </c>
      <c r="G162" s="37">
        <v>404</v>
      </c>
      <c r="H162" s="37">
        <v>48</v>
      </c>
      <c r="I162" s="43"/>
      <c r="J162" s="43"/>
    </row>
    <row r="163" spans="1:10" x14ac:dyDescent="0.3">
      <c r="A163" s="25" t="s">
        <v>23</v>
      </c>
      <c r="B163">
        <v>2021</v>
      </c>
      <c r="C163" s="27">
        <v>74</v>
      </c>
      <c r="D163" s="29"/>
      <c r="E163" s="29"/>
      <c r="F163" s="40">
        <f>G163+StateDataTable[[#This Row],[Labor (Private)]]</f>
        <v>0</v>
      </c>
      <c r="G163" s="36"/>
      <c r="H163" s="36"/>
      <c r="I163" s="42"/>
      <c r="J163" s="42"/>
    </row>
    <row r="164" spans="1:10" x14ac:dyDescent="0.3">
      <c r="A164" s="25" t="s">
        <v>109</v>
      </c>
      <c r="B164">
        <v>2021</v>
      </c>
      <c r="C164" s="27">
        <v>7</v>
      </c>
      <c r="D164" s="29"/>
      <c r="E164" s="29"/>
      <c r="F164" s="40">
        <f>G164+StateDataTable[[#This Row],[Labor (Private)]]</f>
        <v>0</v>
      </c>
      <c r="G164" s="36"/>
      <c r="H164" s="36"/>
      <c r="I164" s="42"/>
      <c r="J164" s="42"/>
    </row>
    <row r="165" spans="1:10" x14ac:dyDescent="0.3">
      <c r="A165" s="26" t="s">
        <v>107</v>
      </c>
      <c r="B165">
        <v>2021</v>
      </c>
      <c r="C165" s="27">
        <v>22</v>
      </c>
      <c r="D165" s="29"/>
      <c r="E165" s="29"/>
      <c r="F165" s="40">
        <f>G165+StateDataTable[[#This Row],[Labor (Private)]]</f>
        <v>0</v>
      </c>
      <c r="G165" s="36"/>
      <c r="H165" s="36"/>
      <c r="I165" s="43"/>
      <c r="J165" s="43"/>
    </row>
    <row r="166" spans="1:10" x14ac:dyDescent="0.3">
      <c r="A166" s="25" t="s">
        <v>112</v>
      </c>
      <c r="B166">
        <v>2021</v>
      </c>
      <c r="C166" s="27"/>
      <c r="D166" s="29"/>
      <c r="E166" s="29"/>
      <c r="F166" s="40">
        <f>G166+StateDataTable[[#This Row],[Labor (Private)]]</f>
        <v>0</v>
      </c>
      <c r="G166" s="36"/>
      <c r="H166" s="36"/>
      <c r="I166" s="42"/>
      <c r="J166" s="42"/>
    </row>
    <row r="167" spans="1:10" x14ac:dyDescent="0.3">
      <c r="A167" s="26" t="s">
        <v>108</v>
      </c>
      <c r="B167">
        <v>2021</v>
      </c>
      <c r="C167" s="27">
        <v>641</v>
      </c>
      <c r="D167" s="30">
        <v>16392236</v>
      </c>
      <c r="E167" s="30">
        <v>2890367</v>
      </c>
      <c r="F167" s="41">
        <f>G167+StateDataTable[[#This Row],[Labor (Private)]]</f>
        <v>578</v>
      </c>
      <c r="G167" s="37">
        <v>551</v>
      </c>
      <c r="H167" s="37">
        <v>27</v>
      </c>
      <c r="I167" s="43"/>
      <c r="J167" s="43"/>
    </row>
    <row r="168" spans="1:10" x14ac:dyDescent="0.3">
      <c r="A168" s="26" t="s">
        <v>110</v>
      </c>
      <c r="B168">
        <v>2021</v>
      </c>
      <c r="C168" s="27">
        <v>538</v>
      </c>
      <c r="D168" s="30">
        <v>117402720</v>
      </c>
      <c r="E168" s="30">
        <v>29684227</v>
      </c>
      <c r="F168" s="41">
        <f>G168+StateDataTable[[#This Row],[Labor (Private)]]</f>
        <v>3306</v>
      </c>
      <c r="G168" s="37">
        <v>1679</v>
      </c>
      <c r="H168" s="37">
        <v>1627</v>
      </c>
      <c r="I168" s="43"/>
      <c r="J168" s="43"/>
    </row>
    <row r="169" spans="1:10" x14ac:dyDescent="0.3">
      <c r="A169" s="26" t="s">
        <v>111</v>
      </c>
      <c r="B169">
        <v>2021</v>
      </c>
      <c r="C169" s="27">
        <v>440</v>
      </c>
      <c r="D169" s="30">
        <v>41785947</v>
      </c>
      <c r="E169" s="30">
        <v>4904818</v>
      </c>
      <c r="F169" s="41">
        <f>G169+StateDataTable[[#This Row],[Labor (Private)]]</f>
        <v>1858</v>
      </c>
      <c r="G169" s="37">
        <v>1753</v>
      </c>
      <c r="H169" s="37">
        <v>105</v>
      </c>
      <c r="I169" s="43"/>
      <c r="J169" s="43"/>
    </row>
    <row r="170" spans="1:10" x14ac:dyDescent="0.3">
      <c r="A170" s="26" t="s">
        <v>113</v>
      </c>
      <c r="B170">
        <v>2021</v>
      </c>
      <c r="C170" s="27">
        <v>905</v>
      </c>
      <c r="D170" s="30"/>
      <c r="E170" s="30"/>
      <c r="F170" s="41">
        <f>G170+StateDataTable[[#This Row],[Labor (Private)]]</f>
        <v>1496</v>
      </c>
      <c r="G170" s="37">
        <v>1043</v>
      </c>
      <c r="H170" s="37">
        <v>453</v>
      </c>
      <c r="I170" s="43"/>
      <c r="J170" s="43"/>
    </row>
    <row r="171" spans="1:10" x14ac:dyDescent="0.3">
      <c r="A171" s="26" t="s">
        <v>114</v>
      </c>
      <c r="B171">
        <v>2021</v>
      </c>
      <c r="C171" s="27">
        <v>434</v>
      </c>
      <c r="D171" s="30">
        <v>21605000</v>
      </c>
      <c r="E171" s="30">
        <v>8366000</v>
      </c>
      <c r="F171" s="41">
        <f>G171+StateDataTable[[#This Row],[Labor (Private)]]</f>
        <v>0</v>
      </c>
      <c r="G171" s="37"/>
      <c r="H171" s="37"/>
      <c r="I171" s="43"/>
      <c r="J171" s="43"/>
    </row>
    <row r="172" spans="1:10" x14ac:dyDescent="0.3">
      <c r="A172" s="26" t="s">
        <v>115</v>
      </c>
      <c r="B172">
        <v>2021</v>
      </c>
      <c r="C172" s="27">
        <v>204</v>
      </c>
      <c r="D172" s="29"/>
      <c r="E172" s="29"/>
      <c r="F172" s="40">
        <f>G172+StateDataTable[[#This Row],[Labor (Private)]]</f>
        <v>0</v>
      </c>
      <c r="G172" s="36"/>
      <c r="H172" s="36"/>
      <c r="I172" s="42"/>
      <c r="J172" s="42"/>
    </row>
    <row r="173" spans="1:10" x14ac:dyDescent="0.3">
      <c r="A173" s="25" t="s">
        <v>120</v>
      </c>
      <c r="B173">
        <v>2021</v>
      </c>
      <c r="C173" s="27">
        <v>72</v>
      </c>
      <c r="D173" s="29"/>
      <c r="E173" s="29"/>
      <c r="F173" s="40">
        <f>G173+StateDataTable[[#This Row],[Labor (Private)]]</f>
        <v>0</v>
      </c>
      <c r="G173" s="36"/>
      <c r="H173" s="36"/>
      <c r="I173" s="42"/>
      <c r="J173" s="42"/>
    </row>
    <row r="174" spans="1:10" x14ac:dyDescent="0.3">
      <c r="A174" s="26" t="s">
        <v>116</v>
      </c>
      <c r="B174">
        <v>2021</v>
      </c>
      <c r="C174" s="27">
        <v>1259</v>
      </c>
      <c r="D174" s="30">
        <v>35451628</v>
      </c>
      <c r="E174" s="30">
        <v>14585461</v>
      </c>
      <c r="F174" s="41">
        <f>G174+StateDataTable[[#This Row],[Labor (Private)]]</f>
        <v>950</v>
      </c>
      <c r="G174" s="37">
        <v>950</v>
      </c>
      <c r="H174" s="37">
        <v>0</v>
      </c>
      <c r="I174" s="43"/>
      <c r="J174" s="43"/>
    </row>
    <row r="175" spans="1:10" x14ac:dyDescent="0.3">
      <c r="A175" s="26" t="s">
        <v>117</v>
      </c>
      <c r="B175">
        <v>2021</v>
      </c>
      <c r="C175" s="27">
        <v>164</v>
      </c>
      <c r="D175" s="30">
        <v>104395711</v>
      </c>
      <c r="E175" s="30">
        <v>24442572</v>
      </c>
      <c r="F175" s="41">
        <f>G175+StateDataTable[[#This Row],[Labor (Private)]]</f>
        <v>1160</v>
      </c>
      <c r="G175" s="37">
        <v>1100</v>
      </c>
      <c r="H175" s="37">
        <v>60</v>
      </c>
      <c r="I175" s="43"/>
      <c r="J175" s="43"/>
    </row>
    <row r="176" spans="1:10" x14ac:dyDescent="0.3">
      <c r="A176" s="26" t="s">
        <v>118</v>
      </c>
      <c r="B176">
        <v>2021</v>
      </c>
      <c r="C176" s="27">
        <v>462</v>
      </c>
      <c r="D176" s="30">
        <v>75712707</v>
      </c>
      <c r="E176" s="30">
        <v>8139713</v>
      </c>
      <c r="F176" s="41">
        <f>G176+StateDataTable[[#This Row],[Labor (Private)]]</f>
        <v>1100</v>
      </c>
      <c r="G176" s="37">
        <v>300</v>
      </c>
      <c r="H176" s="37">
        <v>800</v>
      </c>
      <c r="I176" s="43"/>
      <c r="J176" s="43"/>
    </row>
    <row r="177" spans="1:10" x14ac:dyDescent="0.3">
      <c r="A177" s="26" t="s">
        <v>42</v>
      </c>
      <c r="B177">
        <v>2021</v>
      </c>
      <c r="C177" s="27">
        <v>959</v>
      </c>
      <c r="D177" s="30"/>
      <c r="E177" s="30"/>
      <c r="F177" s="41">
        <f>G177+StateDataTable[[#This Row],[Labor (Private)]]</f>
        <v>499</v>
      </c>
      <c r="G177" s="37">
        <v>358</v>
      </c>
      <c r="H177" s="37">
        <v>141</v>
      </c>
      <c r="I177" s="43"/>
      <c r="J177" s="43"/>
    </row>
    <row r="178" spans="1:10" x14ac:dyDescent="0.3">
      <c r="A178" s="26" t="s">
        <v>119</v>
      </c>
      <c r="B178">
        <v>2021</v>
      </c>
      <c r="C178" s="27">
        <v>1187</v>
      </c>
      <c r="D178" s="30">
        <v>115857736</v>
      </c>
      <c r="E178" s="30">
        <v>36874720</v>
      </c>
      <c r="F178" s="41">
        <f>G178+StateDataTable[[#This Row],[Labor (Private)]]</f>
        <v>1933</v>
      </c>
      <c r="G178" s="37">
        <v>1853</v>
      </c>
      <c r="H178" s="37">
        <v>80</v>
      </c>
      <c r="I178" s="43"/>
      <c r="J178" s="43"/>
    </row>
    <row r="179" spans="1:10" x14ac:dyDescent="0.3">
      <c r="A179" s="25" t="s">
        <v>127</v>
      </c>
      <c r="B179">
        <v>2021</v>
      </c>
      <c r="C179" s="27">
        <v>104</v>
      </c>
      <c r="D179" s="29"/>
      <c r="E179" s="29"/>
      <c r="F179" s="40">
        <f>G179+StateDataTable[[#This Row],[Labor (Private)]]</f>
        <v>0</v>
      </c>
      <c r="G179" s="36"/>
      <c r="H179" s="36"/>
      <c r="I179" s="42"/>
      <c r="J179" s="42"/>
    </row>
    <row r="180" spans="1:10" x14ac:dyDescent="0.3">
      <c r="A180" s="26" t="s">
        <v>121</v>
      </c>
      <c r="B180">
        <v>2021</v>
      </c>
      <c r="C180" s="27">
        <v>358</v>
      </c>
      <c r="D180" s="30">
        <v>57762251</v>
      </c>
      <c r="E180" s="30">
        <v>29023322</v>
      </c>
      <c r="F180" s="41">
        <f>G180+StateDataTable[[#This Row],[Labor (Private)]]</f>
        <v>2842</v>
      </c>
      <c r="G180" s="37">
        <v>2768</v>
      </c>
      <c r="H180" s="37">
        <v>74</v>
      </c>
      <c r="I180" s="43"/>
      <c r="J180" s="43"/>
    </row>
    <row r="181" spans="1:10" x14ac:dyDescent="0.3">
      <c r="A181" s="26" t="s">
        <v>122</v>
      </c>
      <c r="B181">
        <v>2021</v>
      </c>
      <c r="C181" s="27">
        <v>835</v>
      </c>
      <c r="D181" s="30">
        <v>27071108</v>
      </c>
      <c r="E181" s="30">
        <v>9021639</v>
      </c>
      <c r="F181" s="41">
        <f>G181+StateDataTable[[#This Row],[Labor (Private)]]</f>
        <v>729</v>
      </c>
      <c r="G181" s="37">
        <v>565</v>
      </c>
      <c r="H181" s="37">
        <v>164</v>
      </c>
      <c r="I181" s="43"/>
      <c r="J181" s="43"/>
    </row>
    <row r="182" spans="1:10" x14ac:dyDescent="0.3">
      <c r="A182" s="26" t="s">
        <v>123</v>
      </c>
      <c r="B182">
        <v>2021</v>
      </c>
      <c r="C182" s="27">
        <v>759</v>
      </c>
      <c r="D182" s="30">
        <v>38177847</v>
      </c>
      <c r="E182" s="30">
        <v>8617186.2300000004</v>
      </c>
      <c r="F182" s="41">
        <f>G182+StateDataTable[[#This Row],[Labor (Private)]]</f>
        <v>1151</v>
      </c>
      <c r="G182" s="37">
        <v>1126</v>
      </c>
      <c r="H182" s="37">
        <v>25</v>
      </c>
      <c r="I182" s="43"/>
      <c r="J182" s="43"/>
    </row>
    <row r="183" spans="1:10" x14ac:dyDescent="0.3">
      <c r="A183" s="26" t="s">
        <v>124</v>
      </c>
      <c r="B183">
        <v>2021</v>
      </c>
      <c r="C183" s="27">
        <v>371</v>
      </c>
      <c r="D183" s="30">
        <v>14508551.92</v>
      </c>
      <c r="E183" s="30">
        <v>6781546.8099999996</v>
      </c>
      <c r="F183" s="41">
        <f>G183+StateDataTable[[#This Row],[Labor (Private)]]</f>
        <v>782</v>
      </c>
      <c r="G183" s="37">
        <v>692</v>
      </c>
      <c r="H183" s="37">
        <v>90</v>
      </c>
      <c r="I183" s="43"/>
      <c r="J183" s="43"/>
    </row>
    <row r="184" spans="1:10" x14ac:dyDescent="0.3">
      <c r="A184" s="26" t="s">
        <v>125</v>
      </c>
      <c r="B184">
        <v>2021</v>
      </c>
      <c r="C184" s="27">
        <v>1200</v>
      </c>
      <c r="D184" s="30">
        <v>44660781</v>
      </c>
      <c r="E184" s="30">
        <v>11164667</v>
      </c>
      <c r="F184" s="41">
        <f>G184+StateDataTable[[#This Row],[Labor (Private)]]</f>
        <v>664</v>
      </c>
      <c r="G184" s="37">
        <v>664</v>
      </c>
      <c r="H184" s="37">
        <v>0</v>
      </c>
      <c r="I184" s="43"/>
      <c r="J184" s="43"/>
    </row>
    <row r="185" spans="1:10" x14ac:dyDescent="0.3">
      <c r="A185" s="26" t="s">
        <v>126</v>
      </c>
      <c r="B185">
        <v>2021</v>
      </c>
      <c r="C185" s="27">
        <v>225</v>
      </c>
      <c r="D185" s="29"/>
      <c r="E185" s="29"/>
      <c r="F185" s="40">
        <f>G185+StateDataTable[[#This Row],[Labor (Private)]]</f>
        <v>0</v>
      </c>
      <c r="G185" s="36"/>
      <c r="H185" s="36"/>
      <c r="I185" s="42"/>
      <c r="J185" s="42"/>
    </row>
    <row r="186" spans="1:10" x14ac:dyDescent="0.3">
      <c r="A186" s="25" t="s">
        <v>129</v>
      </c>
      <c r="B186">
        <v>2021</v>
      </c>
      <c r="C186" s="27">
        <v>295</v>
      </c>
      <c r="D186" s="29"/>
      <c r="E186" s="29"/>
      <c r="F186" s="40">
        <f>G186+StateDataTable[[#This Row],[Labor (Private)]]</f>
        <v>0</v>
      </c>
      <c r="G186" s="36"/>
      <c r="H186" s="36"/>
      <c r="I186" s="42"/>
      <c r="J186" s="42"/>
    </row>
    <row r="187" spans="1:10" x14ac:dyDescent="0.3">
      <c r="A187" s="26" t="s">
        <v>128</v>
      </c>
      <c r="B187">
        <v>2021</v>
      </c>
      <c r="C187" s="27">
        <v>659</v>
      </c>
      <c r="D187" s="30"/>
      <c r="E187" s="30"/>
      <c r="F187" s="41">
        <f>G187+StateDataTable[[#This Row],[Labor (Private)]]</f>
        <v>3941</v>
      </c>
      <c r="G187" s="37">
        <v>3576</v>
      </c>
      <c r="H187" s="37">
        <v>365</v>
      </c>
      <c r="I187" s="43"/>
      <c r="J187" s="43"/>
    </row>
    <row r="188" spans="1:10" x14ac:dyDescent="0.3">
      <c r="A188" s="25" t="s">
        <v>138</v>
      </c>
      <c r="B188">
        <v>2021</v>
      </c>
      <c r="C188" s="27">
        <v>56</v>
      </c>
      <c r="D188" s="29"/>
      <c r="E188" s="29"/>
      <c r="F188" s="40">
        <f>G188+StateDataTable[[#This Row],[Labor (Private)]]</f>
        <v>0</v>
      </c>
      <c r="G188" s="36"/>
      <c r="H188" s="36"/>
      <c r="I188" s="42"/>
      <c r="J188" s="42"/>
    </row>
    <row r="189" spans="1:10" x14ac:dyDescent="0.3">
      <c r="A189" s="26" t="s">
        <v>130</v>
      </c>
      <c r="B189">
        <v>2021</v>
      </c>
      <c r="C189" s="27">
        <v>974</v>
      </c>
      <c r="D189" s="30">
        <v>16426938</v>
      </c>
      <c r="E189" s="30">
        <v>6601082</v>
      </c>
      <c r="F189" s="41">
        <f>G189+StateDataTable[[#This Row],[Labor (Private)]]</f>
        <v>366</v>
      </c>
      <c r="G189" s="37">
        <v>366</v>
      </c>
      <c r="H189" s="37">
        <v>0</v>
      </c>
      <c r="I189" s="43"/>
      <c r="J189" s="43"/>
    </row>
    <row r="190" spans="1:10" x14ac:dyDescent="0.3">
      <c r="A190" s="26" t="s">
        <v>131</v>
      </c>
      <c r="B190">
        <v>2021</v>
      </c>
      <c r="C190" s="27">
        <v>412</v>
      </c>
      <c r="D190" s="30">
        <v>135313759.03</v>
      </c>
      <c r="E190" s="30">
        <v>39528592.229999997</v>
      </c>
      <c r="F190" s="41">
        <f>G190+StateDataTable[[#This Row],[Labor (Private)]]</f>
        <v>3125</v>
      </c>
      <c r="G190" s="37">
        <v>2392</v>
      </c>
      <c r="H190" s="37">
        <v>733</v>
      </c>
      <c r="I190" s="43"/>
      <c r="J190" s="43"/>
    </row>
    <row r="191" spans="1:10" x14ac:dyDescent="0.3">
      <c r="A191" s="26" t="s">
        <v>142</v>
      </c>
      <c r="B191">
        <v>2021</v>
      </c>
      <c r="C191" s="27">
        <v>265</v>
      </c>
      <c r="D191" s="29"/>
      <c r="E191" s="29"/>
      <c r="F191" s="40">
        <f>G191+StateDataTable[[#This Row],[Labor (Private)]]</f>
        <v>0</v>
      </c>
      <c r="G191" s="36"/>
      <c r="H191" s="36"/>
      <c r="I191" s="42"/>
      <c r="J191" s="42"/>
    </row>
    <row r="192" spans="1:10" x14ac:dyDescent="0.3">
      <c r="A192" s="26" t="s">
        <v>132</v>
      </c>
      <c r="B192">
        <v>2021</v>
      </c>
      <c r="C192" s="27">
        <v>654</v>
      </c>
      <c r="D192" s="30">
        <v>39414117</v>
      </c>
      <c r="E192" s="30">
        <v>15101114</v>
      </c>
      <c r="F192" s="41">
        <f>G192+StateDataTable[[#This Row],[Labor (Private)]]</f>
        <v>1035</v>
      </c>
      <c r="G192" s="37">
        <v>950</v>
      </c>
      <c r="H192" s="37">
        <v>85</v>
      </c>
      <c r="I192" s="43"/>
      <c r="J192" s="43"/>
    </row>
    <row r="193" spans="1:10" x14ac:dyDescent="0.3">
      <c r="A193" s="26" t="s">
        <v>133</v>
      </c>
      <c r="B193">
        <v>2021</v>
      </c>
      <c r="C193" s="27">
        <v>510</v>
      </c>
      <c r="D193" s="30">
        <v>300000000</v>
      </c>
      <c r="E193" s="30">
        <v>120000000</v>
      </c>
      <c r="F193" s="41">
        <f>G193+StateDataTable[[#This Row],[Labor (Private)]]</f>
        <v>4481</v>
      </c>
      <c r="G193" s="37">
        <v>3881</v>
      </c>
      <c r="H193" s="37">
        <v>600</v>
      </c>
      <c r="I193" s="43"/>
      <c r="J193" s="43"/>
    </row>
    <row r="194" spans="1:10" x14ac:dyDescent="0.3">
      <c r="A194" s="26" t="s">
        <v>134</v>
      </c>
      <c r="B194">
        <v>2021</v>
      </c>
      <c r="C194" s="27">
        <v>449</v>
      </c>
      <c r="D194" s="30">
        <v>11300000</v>
      </c>
      <c r="E194" s="30">
        <v>1100000</v>
      </c>
      <c r="F194" s="41">
        <f>G194+StateDataTable[[#This Row],[Labor (Private)]]</f>
        <v>160</v>
      </c>
      <c r="G194" s="37">
        <v>160</v>
      </c>
      <c r="H194" s="37">
        <v>0</v>
      </c>
      <c r="I194" s="43"/>
      <c r="J194" s="43"/>
    </row>
    <row r="195" spans="1:10" x14ac:dyDescent="0.3">
      <c r="A195" s="26" t="s">
        <v>135</v>
      </c>
      <c r="B195">
        <v>2021</v>
      </c>
      <c r="C195" s="27">
        <v>36</v>
      </c>
      <c r="D195" s="29"/>
      <c r="E195" s="29"/>
      <c r="F195" s="40">
        <f>G195+StateDataTable[[#This Row],[Labor (Private)]]</f>
        <v>0</v>
      </c>
      <c r="G195" s="36"/>
      <c r="H195" s="36"/>
      <c r="I195" s="42"/>
      <c r="J195" s="42"/>
    </row>
    <row r="196" spans="1:10" x14ac:dyDescent="0.3">
      <c r="A196" s="26" t="s">
        <v>136</v>
      </c>
      <c r="B196">
        <v>2021</v>
      </c>
      <c r="C196" s="27">
        <v>801</v>
      </c>
      <c r="D196" s="30">
        <v>17641241.289999999</v>
      </c>
      <c r="E196" s="30">
        <v>2530596.2799999998</v>
      </c>
      <c r="F196" s="41">
        <f>G196+StateDataTable[[#This Row],[Labor (Private)]]</f>
        <v>437</v>
      </c>
      <c r="G196" s="37">
        <v>310</v>
      </c>
      <c r="H196" s="37">
        <v>127</v>
      </c>
      <c r="I196" s="43"/>
      <c r="J196" s="43"/>
    </row>
    <row r="197" spans="1:10" x14ac:dyDescent="0.3">
      <c r="A197" s="26" t="s">
        <v>137</v>
      </c>
      <c r="B197">
        <v>2021</v>
      </c>
      <c r="C197" s="27">
        <v>104</v>
      </c>
      <c r="D197" s="29"/>
      <c r="E197" s="29"/>
      <c r="F197" s="40">
        <f>G197+StateDataTable[[#This Row],[Labor (Private)]]</f>
        <v>0</v>
      </c>
      <c r="G197" s="36"/>
      <c r="H197" s="36"/>
      <c r="I197" s="42"/>
      <c r="J197" s="42"/>
    </row>
    <row r="198" spans="1:10" x14ac:dyDescent="0.3">
      <c r="A198" s="26" t="s">
        <v>139</v>
      </c>
      <c r="B198">
        <v>2021</v>
      </c>
      <c r="C198" s="27">
        <v>131</v>
      </c>
      <c r="D198" s="30">
        <v>41316053.259999998</v>
      </c>
      <c r="E198" s="30">
        <v>20047068.129999999</v>
      </c>
      <c r="F198" s="41">
        <f>G198+StateDataTable[[#This Row],[Labor (Private)]]</f>
        <v>6030</v>
      </c>
      <c r="G198" s="37">
        <v>6030</v>
      </c>
      <c r="H198" s="37">
        <v>0</v>
      </c>
      <c r="I198" s="43"/>
      <c r="J198" s="43"/>
    </row>
    <row r="199" spans="1:10" x14ac:dyDescent="0.3">
      <c r="A199" s="26" t="s">
        <v>140</v>
      </c>
      <c r="B199">
        <v>2021</v>
      </c>
      <c r="C199" s="27">
        <v>485</v>
      </c>
      <c r="D199" s="30">
        <v>22769679</v>
      </c>
      <c r="E199" s="30">
        <v>8544399</v>
      </c>
      <c r="F199" s="41">
        <f>G199+StateDataTable[[#This Row],[Labor (Private)]]</f>
        <v>720</v>
      </c>
      <c r="G199" s="37">
        <v>650</v>
      </c>
      <c r="H199" s="37">
        <v>70</v>
      </c>
      <c r="I199" s="43"/>
      <c r="J199" s="43"/>
    </row>
    <row r="200" spans="1:10" x14ac:dyDescent="0.3">
      <c r="A200" s="26" t="s">
        <v>141</v>
      </c>
      <c r="B200">
        <v>2021</v>
      </c>
      <c r="C200" s="27">
        <v>999</v>
      </c>
      <c r="D200" s="30">
        <v>28156030</v>
      </c>
      <c r="E200" s="30">
        <v>9068329</v>
      </c>
      <c r="F200" s="41">
        <f>G200+StateDataTable[[#This Row],[Labor (Private)]]</f>
        <v>350</v>
      </c>
      <c r="G200" s="37">
        <v>300</v>
      </c>
      <c r="H200" s="37">
        <v>50</v>
      </c>
      <c r="I200" s="43"/>
      <c r="J200" s="43"/>
    </row>
    <row r="201" spans="1:10" x14ac:dyDescent="0.3">
      <c r="A201" s="26" t="s">
        <v>143</v>
      </c>
      <c r="B201">
        <v>2021</v>
      </c>
      <c r="C201" s="27">
        <v>127</v>
      </c>
      <c r="D201" s="30"/>
      <c r="E201" s="30"/>
      <c r="F201" s="41">
        <f>G201+StateDataTable[[#This Row],[Labor (Private)]]</f>
        <v>0</v>
      </c>
      <c r="G201" s="37"/>
      <c r="H201" s="37"/>
      <c r="I201" s="42"/>
      <c r="J201" s="42"/>
    </row>
    <row r="202" spans="1:10" x14ac:dyDescent="0.3">
      <c r="A202" s="26" t="s">
        <v>144</v>
      </c>
      <c r="B202">
        <v>2021</v>
      </c>
      <c r="C202" s="27">
        <v>239</v>
      </c>
      <c r="D202" s="30">
        <v>46922000</v>
      </c>
      <c r="E202" s="30">
        <v>20667000</v>
      </c>
      <c r="F202" s="41">
        <f>G202+StateDataTable[[#This Row],[Labor (Private)]]</f>
        <v>1276</v>
      </c>
      <c r="G202" s="37">
        <v>1110</v>
      </c>
      <c r="H202" s="37">
        <v>166</v>
      </c>
      <c r="I202" s="43"/>
      <c r="J202" s="43"/>
    </row>
    <row r="203" spans="1:10" x14ac:dyDescent="0.3">
      <c r="A203" s="26" t="s">
        <v>145</v>
      </c>
      <c r="B203">
        <v>2021</v>
      </c>
      <c r="C203" s="28">
        <v>299</v>
      </c>
      <c r="D203" s="31">
        <v>11995231</v>
      </c>
      <c r="E203" s="31">
        <v>9504326</v>
      </c>
      <c r="F203" s="41">
        <f>G203+StateDataTable[[#This Row],[Labor (Private)]]</f>
        <v>4650</v>
      </c>
      <c r="G203" s="38">
        <v>4500</v>
      </c>
      <c r="H203" s="38">
        <v>150</v>
      </c>
      <c r="I203" s="43"/>
      <c r="J203" s="43"/>
    </row>
    <row r="204" spans="1:10" x14ac:dyDescent="0.3">
      <c r="A204" s="26" t="s">
        <v>146</v>
      </c>
      <c r="B204">
        <v>2021</v>
      </c>
      <c r="C204" s="28">
        <v>983</v>
      </c>
      <c r="D204" s="31">
        <v>74101934</v>
      </c>
      <c r="E204" s="31">
        <v>22666553</v>
      </c>
      <c r="F204" s="41">
        <f>G204+StateDataTable[[#This Row],[Labor (Private)]]</f>
        <v>0</v>
      </c>
      <c r="G204" s="38">
        <v>0</v>
      </c>
      <c r="H204" s="38">
        <v>0</v>
      </c>
      <c r="I204" s="43"/>
      <c r="J204" s="43"/>
    </row>
    <row r="205" spans="1:10" x14ac:dyDescent="0.3">
      <c r="A205" s="26" t="s">
        <v>147</v>
      </c>
      <c r="B205">
        <v>2021</v>
      </c>
      <c r="C205" s="28">
        <v>1052</v>
      </c>
      <c r="D205" s="31"/>
      <c r="E205" s="31"/>
      <c r="F205" s="41">
        <f>G205+StateDataTable[[#This Row],[Labor (Private)]]</f>
        <v>470</v>
      </c>
      <c r="G205" s="38">
        <v>435</v>
      </c>
      <c r="H205" s="38">
        <v>35</v>
      </c>
      <c r="I205" s="43"/>
      <c r="J205" s="43"/>
    </row>
    <row r="206" spans="1:10" x14ac:dyDescent="0.3">
      <c r="A206" s="25" t="s">
        <v>99</v>
      </c>
      <c r="B206">
        <v>2020</v>
      </c>
      <c r="C206" s="27">
        <v>23.25</v>
      </c>
      <c r="D206" s="30">
        <v>742490</v>
      </c>
      <c r="E206" s="30">
        <v>108971</v>
      </c>
      <c r="F206" s="41">
        <f>G206+StateDataTable[[#This Row],[Labor (Private)]]</f>
        <v>1130</v>
      </c>
      <c r="G206" s="37">
        <v>1130</v>
      </c>
      <c r="H206" s="37">
        <v>0</v>
      </c>
      <c r="I206" s="43"/>
      <c r="J206" s="43"/>
    </row>
    <row r="207" spans="1:10" x14ac:dyDescent="0.3">
      <c r="A207" s="26" t="s">
        <v>100</v>
      </c>
      <c r="B207">
        <v>2020</v>
      </c>
      <c r="C207" s="27">
        <v>2999.3333333333335</v>
      </c>
      <c r="D207" s="29"/>
      <c r="E207" s="29"/>
      <c r="F207" s="40">
        <f>G207+StateDataTable[[#This Row],[Labor (Private)]]</f>
        <v>0</v>
      </c>
      <c r="G207" s="36"/>
      <c r="H207" s="36"/>
      <c r="I207" s="42"/>
      <c r="J207" s="42"/>
    </row>
    <row r="208" spans="1:10" x14ac:dyDescent="0.3">
      <c r="A208" s="26" t="s">
        <v>101</v>
      </c>
      <c r="B208">
        <v>2020</v>
      </c>
      <c r="C208" s="27">
        <v>210.2</v>
      </c>
      <c r="D208" s="30">
        <v>4000000</v>
      </c>
      <c r="E208" s="30">
        <v>1000000</v>
      </c>
      <c r="F208" s="41">
        <f>G208+StateDataTable[[#This Row],[Labor (Private)]]</f>
        <v>525</v>
      </c>
      <c r="G208" s="37">
        <v>525</v>
      </c>
      <c r="H208" s="37">
        <v>0</v>
      </c>
      <c r="I208" s="43"/>
      <c r="J208" s="43"/>
    </row>
    <row r="209" spans="1:10" x14ac:dyDescent="0.3">
      <c r="A209" s="25" t="s">
        <v>102</v>
      </c>
      <c r="B209">
        <v>2020</v>
      </c>
      <c r="C209" s="27">
        <v>70.400000000000006</v>
      </c>
      <c r="D209" s="29"/>
      <c r="E209" s="29"/>
      <c r="F209" s="40">
        <f>G209+StateDataTable[[#This Row],[Labor (Private)]]</f>
        <v>0</v>
      </c>
      <c r="G209" s="36"/>
      <c r="H209" s="36"/>
      <c r="I209" s="42"/>
      <c r="J209" s="42"/>
    </row>
    <row r="210" spans="1:10" x14ac:dyDescent="0.3">
      <c r="A210" s="26" t="s">
        <v>103</v>
      </c>
      <c r="B210">
        <v>2020</v>
      </c>
      <c r="C210" s="27">
        <v>187.77777777777777</v>
      </c>
      <c r="D210" s="30">
        <v>29445000</v>
      </c>
      <c r="E210" s="30">
        <v>45000</v>
      </c>
      <c r="F210" s="41">
        <f>G210+StateDataTable[[#This Row],[Labor (Private)]]</f>
        <v>6614</v>
      </c>
      <c r="G210" s="37">
        <v>6014</v>
      </c>
      <c r="H210" s="37">
        <v>600</v>
      </c>
      <c r="I210" s="43"/>
      <c r="J210" s="43"/>
    </row>
    <row r="211" spans="1:10" x14ac:dyDescent="0.3">
      <c r="A211" s="26" t="s">
        <v>104</v>
      </c>
      <c r="B211">
        <v>2020</v>
      </c>
      <c r="C211" s="27">
        <v>719.9</v>
      </c>
      <c r="D211" s="30">
        <v>101561017</v>
      </c>
      <c r="E211" s="30">
        <v>24611640</v>
      </c>
      <c r="F211" s="41">
        <f>G211+StateDataTable[[#This Row],[Labor (Private)]]</f>
        <v>1358</v>
      </c>
      <c r="G211" s="37">
        <v>1246</v>
      </c>
      <c r="H211" s="37">
        <v>112</v>
      </c>
      <c r="I211" s="43"/>
      <c r="J211" s="43"/>
    </row>
    <row r="212" spans="1:10" x14ac:dyDescent="0.3">
      <c r="A212" s="26" t="s">
        <v>105</v>
      </c>
      <c r="B212">
        <v>2020</v>
      </c>
      <c r="C212" s="27">
        <v>371.66666666666669</v>
      </c>
      <c r="D212" s="30">
        <v>23260950</v>
      </c>
      <c r="E212" s="30">
        <v>11874882</v>
      </c>
      <c r="F212" s="41">
        <f>G212+StateDataTable[[#This Row],[Labor (Private)]]</f>
        <v>1380</v>
      </c>
      <c r="G212" s="37">
        <v>1380</v>
      </c>
      <c r="H212" s="37">
        <v>0</v>
      </c>
      <c r="I212" s="43"/>
      <c r="J212" s="43"/>
    </row>
    <row r="213" spans="1:10" x14ac:dyDescent="0.3">
      <c r="A213" s="26" t="s">
        <v>106</v>
      </c>
      <c r="B213">
        <v>2020</v>
      </c>
      <c r="C213" s="27">
        <v>77.5</v>
      </c>
      <c r="D213" s="30">
        <v>1400000</v>
      </c>
      <c r="E213" s="30">
        <v>307000</v>
      </c>
      <c r="F213" s="41">
        <f>G213+StateDataTable[[#This Row],[Labor (Private)]]</f>
        <v>568</v>
      </c>
      <c r="G213" s="37">
        <v>500</v>
      </c>
      <c r="H213" s="37">
        <v>68</v>
      </c>
      <c r="I213" s="43"/>
      <c r="J213" s="43"/>
    </row>
    <row r="214" spans="1:10" x14ac:dyDescent="0.3">
      <c r="A214" s="25" t="s">
        <v>23</v>
      </c>
      <c r="B214">
        <v>2020</v>
      </c>
      <c r="C214" s="27">
        <v>45</v>
      </c>
      <c r="D214" s="29"/>
      <c r="E214" s="29"/>
      <c r="F214" s="40">
        <f>G214+StateDataTable[[#This Row],[Labor (Private)]]</f>
        <v>0</v>
      </c>
      <c r="G214" s="36"/>
      <c r="H214" s="36"/>
      <c r="I214" s="42"/>
      <c r="J214" s="42"/>
    </row>
    <row r="215" spans="1:10" x14ac:dyDescent="0.3">
      <c r="A215" s="25" t="s">
        <v>109</v>
      </c>
      <c r="B215">
        <v>2020</v>
      </c>
      <c r="C215" s="27">
        <v>1.6</v>
      </c>
      <c r="D215" s="29"/>
      <c r="E215" s="29"/>
      <c r="F215" s="40">
        <f>G215+StateDataTable[[#This Row],[Labor (Private)]]</f>
        <v>0</v>
      </c>
      <c r="G215" s="36"/>
      <c r="H215" s="36"/>
      <c r="I215" s="42"/>
      <c r="J215" s="42"/>
    </row>
    <row r="216" spans="1:10" x14ac:dyDescent="0.3">
      <c r="A216" s="26" t="s">
        <v>107</v>
      </c>
      <c r="B216">
        <v>2020</v>
      </c>
      <c r="C216" s="27">
        <v>9.3333333333333339</v>
      </c>
      <c r="D216" s="30">
        <v>2477243.54</v>
      </c>
      <c r="E216" s="30">
        <v>974403.31</v>
      </c>
      <c r="F216" s="41">
        <f>G216+StateDataTable[[#This Row],[Labor (Private)]]</f>
        <v>1938</v>
      </c>
      <c r="G216" s="37">
        <v>1938</v>
      </c>
      <c r="H216" s="37">
        <v>0</v>
      </c>
      <c r="I216" s="43"/>
      <c r="J216" s="43"/>
    </row>
    <row r="217" spans="1:10" x14ac:dyDescent="0.3">
      <c r="A217" s="25" t="s">
        <v>112</v>
      </c>
      <c r="B217">
        <v>2020</v>
      </c>
      <c r="C217" s="27"/>
      <c r="D217" s="29"/>
      <c r="E217" s="29"/>
      <c r="F217" s="40">
        <f>G217+StateDataTable[[#This Row],[Labor (Private)]]</f>
        <v>0</v>
      </c>
      <c r="G217" s="36"/>
      <c r="H217" s="36"/>
      <c r="I217" s="42"/>
      <c r="J217" s="42"/>
    </row>
    <row r="218" spans="1:10" x14ac:dyDescent="0.3">
      <c r="A218" s="26" t="s">
        <v>108</v>
      </c>
      <c r="B218">
        <v>2020</v>
      </c>
      <c r="C218" s="27">
        <v>768.75</v>
      </c>
      <c r="D218" s="30">
        <v>19098868</v>
      </c>
      <c r="E218" s="30">
        <v>3634700</v>
      </c>
      <c r="F218" s="41">
        <f>G218+StateDataTable[[#This Row],[Labor (Private)]]</f>
        <v>596</v>
      </c>
      <c r="G218" s="37">
        <v>562</v>
      </c>
      <c r="H218" s="37">
        <v>34</v>
      </c>
      <c r="I218" s="43"/>
      <c r="J218" s="43"/>
    </row>
    <row r="219" spans="1:10" x14ac:dyDescent="0.3">
      <c r="A219" s="26" t="s">
        <v>110</v>
      </c>
      <c r="B219">
        <v>2020</v>
      </c>
      <c r="C219" s="27">
        <v>349.18181818181819</v>
      </c>
      <c r="D219" s="30">
        <v>70749023</v>
      </c>
      <c r="E219" s="30">
        <v>20075209</v>
      </c>
      <c r="F219" s="41">
        <f>G219+StateDataTable[[#This Row],[Labor (Private)]]</f>
        <v>3599</v>
      </c>
      <c r="G219" s="37">
        <v>1697</v>
      </c>
      <c r="H219" s="37">
        <v>1902</v>
      </c>
      <c r="I219" s="43"/>
      <c r="J219" s="43"/>
    </row>
    <row r="220" spans="1:10" x14ac:dyDescent="0.3">
      <c r="A220" s="26" t="s">
        <v>111</v>
      </c>
      <c r="B220">
        <v>2020</v>
      </c>
      <c r="C220" s="27">
        <v>284.11111111111109</v>
      </c>
      <c r="D220" s="30">
        <v>31967974</v>
      </c>
      <c r="E220" s="30">
        <v>3349029</v>
      </c>
      <c r="F220" s="41">
        <f>G220+StateDataTable[[#This Row],[Labor (Private)]]</f>
        <v>1858</v>
      </c>
      <c r="G220" s="37">
        <v>1753</v>
      </c>
      <c r="H220" s="37">
        <v>105</v>
      </c>
      <c r="I220" s="43"/>
      <c r="J220" s="43"/>
    </row>
    <row r="221" spans="1:10" x14ac:dyDescent="0.3">
      <c r="A221" s="26" t="s">
        <v>113</v>
      </c>
      <c r="B221">
        <v>2020</v>
      </c>
      <c r="C221" s="27">
        <v>626.4</v>
      </c>
      <c r="D221" s="30">
        <v>47100000</v>
      </c>
      <c r="E221" s="30">
        <v>17600000</v>
      </c>
      <c r="F221" s="41">
        <f>G221+StateDataTable[[#This Row],[Labor (Private)]]</f>
        <v>1529</v>
      </c>
      <c r="G221" s="37">
        <v>1031</v>
      </c>
      <c r="H221" s="37">
        <v>498</v>
      </c>
      <c r="I221" s="43"/>
      <c r="J221" s="43"/>
    </row>
    <row r="222" spans="1:10" x14ac:dyDescent="0.3">
      <c r="A222" s="26" t="s">
        <v>114</v>
      </c>
      <c r="B222">
        <v>2020</v>
      </c>
      <c r="C222" s="27">
        <v>289</v>
      </c>
      <c r="D222" s="30">
        <v>19718000</v>
      </c>
      <c r="E222" s="30">
        <v>7516000</v>
      </c>
      <c r="F222" s="41">
        <f>G222+StateDataTable[[#This Row],[Labor (Private)]]</f>
        <v>1350</v>
      </c>
      <c r="G222" s="37">
        <v>1340</v>
      </c>
      <c r="H222" s="37">
        <v>10</v>
      </c>
      <c r="I222" s="43"/>
      <c r="J222" s="43"/>
    </row>
    <row r="223" spans="1:10" x14ac:dyDescent="0.3">
      <c r="A223" s="26" t="s">
        <v>115</v>
      </c>
      <c r="B223">
        <v>2020</v>
      </c>
      <c r="C223" s="27">
        <v>102.33333333333333</v>
      </c>
      <c r="D223" s="29"/>
      <c r="E223" s="29"/>
      <c r="F223" s="40">
        <f>G223+StateDataTable[[#This Row],[Labor (Private)]]</f>
        <v>0</v>
      </c>
      <c r="G223" s="36"/>
      <c r="H223" s="36"/>
      <c r="I223" s="42"/>
      <c r="J223" s="42"/>
    </row>
    <row r="224" spans="1:10" x14ac:dyDescent="0.3">
      <c r="A224" s="25" t="s">
        <v>120</v>
      </c>
      <c r="B224">
        <v>2020</v>
      </c>
      <c r="C224" s="27">
        <v>16.5</v>
      </c>
      <c r="D224" s="29"/>
      <c r="E224" s="29"/>
      <c r="F224" s="40">
        <f>G224+StateDataTable[[#This Row],[Labor (Private)]]</f>
        <v>0</v>
      </c>
      <c r="G224" s="36"/>
      <c r="H224" s="36"/>
      <c r="I224" s="42"/>
      <c r="J224" s="42"/>
    </row>
    <row r="225" spans="1:10" x14ac:dyDescent="0.3">
      <c r="A225" s="26" t="s">
        <v>116</v>
      </c>
      <c r="B225">
        <v>2020</v>
      </c>
      <c r="C225" s="27">
        <v>1603.8571428571429</v>
      </c>
      <c r="D225" s="30">
        <v>46024650</v>
      </c>
      <c r="E225" s="30">
        <v>18999669</v>
      </c>
      <c r="F225" s="41">
        <f>G225+StateDataTable[[#This Row],[Labor (Private)]]</f>
        <v>950</v>
      </c>
      <c r="G225" s="37">
        <v>950</v>
      </c>
      <c r="H225" s="37">
        <v>0</v>
      </c>
      <c r="I225" s="43"/>
      <c r="J225" s="43"/>
    </row>
    <row r="226" spans="1:10" x14ac:dyDescent="0.3">
      <c r="A226" s="26" t="s">
        <v>117</v>
      </c>
      <c r="B226">
        <v>2020</v>
      </c>
      <c r="C226" s="27">
        <v>83</v>
      </c>
      <c r="D226" s="30">
        <v>35900000</v>
      </c>
      <c r="E226" s="30">
        <v>13400000</v>
      </c>
      <c r="F226" s="41">
        <f>G226+StateDataTable[[#This Row],[Labor (Private)]]</f>
        <v>1030</v>
      </c>
      <c r="G226" s="37">
        <v>1000</v>
      </c>
      <c r="H226" s="37">
        <v>30</v>
      </c>
      <c r="I226" s="43"/>
      <c r="J226" s="43"/>
    </row>
    <row r="227" spans="1:10" x14ac:dyDescent="0.3">
      <c r="A227" s="26" t="s">
        <v>118</v>
      </c>
      <c r="B227">
        <v>2020</v>
      </c>
      <c r="C227" s="27">
        <v>302.42857142857144</v>
      </c>
      <c r="D227" s="30">
        <v>70023000</v>
      </c>
      <c r="E227" s="30">
        <v>8390467</v>
      </c>
      <c r="F227" s="41">
        <f>G227+StateDataTable[[#This Row],[Labor (Private)]]</f>
        <v>1100</v>
      </c>
      <c r="G227" s="37">
        <v>300</v>
      </c>
      <c r="H227" s="37">
        <v>800</v>
      </c>
      <c r="I227" s="43"/>
      <c r="J227" s="43"/>
    </row>
    <row r="228" spans="1:10" x14ac:dyDescent="0.3">
      <c r="A228" s="26" t="s">
        <v>42</v>
      </c>
      <c r="B228">
        <v>2020</v>
      </c>
      <c r="C228" s="27">
        <v>1135.7058823529412</v>
      </c>
      <c r="D228" s="30"/>
      <c r="E228" s="30"/>
      <c r="F228" s="41">
        <f>G228+StateDataTable[[#This Row],[Labor (Private)]]</f>
        <v>499</v>
      </c>
      <c r="G228" s="37">
        <v>358</v>
      </c>
      <c r="H228" s="37">
        <v>141</v>
      </c>
      <c r="I228" s="43"/>
      <c r="J228" s="43"/>
    </row>
    <row r="229" spans="1:10" x14ac:dyDescent="0.3">
      <c r="A229" s="26" t="s">
        <v>119</v>
      </c>
      <c r="B229">
        <v>2020</v>
      </c>
      <c r="C229" s="27">
        <v>1509.1818181818182</v>
      </c>
      <c r="D229" s="30">
        <v>127064470</v>
      </c>
      <c r="E229" s="30">
        <v>40165449</v>
      </c>
      <c r="F229" s="41">
        <f>G229+StateDataTable[[#This Row],[Labor (Private)]]</f>
        <v>1706</v>
      </c>
      <c r="G229" s="37">
        <v>1597</v>
      </c>
      <c r="H229" s="37">
        <v>109</v>
      </c>
      <c r="I229" s="43"/>
      <c r="J229" s="43"/>
    </row>
    <row r="230" spans="1:10" x14ac:dyDescent="0.3">
      <c r="A230" s="25" t="s">
        <v>127</v>
      </c>
      <c r="B230">
        <v>2020</v>
      </c>
      <c r="C230" s="27">
        <v>38.333333333333336</v>
      </c>
      <c r="D230" s="29"/>
      <c r="E230" s="29"/>
      <c r="F230" s="40">
        <f>G230+StateDataTable[[#This Row],[Labor (Private)]]</f>
        <v>0</v>
      </c>
      <c r="G230" s="36"/>
      <c r="H230" s="36"/>
      <c r="I230" s="42"/>
      <c r="J230" s="42"/>
    </row>
    <row r="231" spans="1:10" x14ac:dyDescent="0.3">
      <c r="A231" s="26" t="s">
        <v>121</v>
      </c>
      <c r="B231">
        <v>2020</v>
      </c>
      <c r="C231" s="27">
        <v>250.875</v>
      </c>
      <c r="D231" s="30">
        <v>55348647</v>
      </c>
      <c r="E231" s="30">
        <v>27280661</v>
      </c>
      <c r="F231" s="41">
        <f>G231+StateDataTable[[#This Row],[Labor (Private)]]</f>
        <v>3131</v>
      </c>
      <c r="G231" s="37">
        <v>3041</v>
      </c>
      <c r="H231" s="37">
        <v>90</v>
      </c>
      <c r="I231" s="43"/>
      <c r="J231" s="43"/>
    </row>
    <row r="232" spans="1:10" x14ac:dyDescent="0.3">
      <c r="A232" s="26" t="s">
        <v>122</v>
      </c>
      <c r="B232">
        <v>2020</v>
      </c>
      <c r="C232" s="27">
        <v>828.5</v>
      </c>
      <c r="D232" s="30">
        <v>27316800</v>
      </c>
      <c r="E232" s="30">
        <v>9881038</v>
      </c>
      <c r="F232" s="41">
        <f>G232+StateDataTable[[#This Row],[Labor (Private)]]</f>
        <v>729</v>
      </c>
      <c r="G232" s="37">
        <v>565</v>
      </c>
      <c r="H232" s="37">
        <v>164</v>
      </c>
      <c r="I232" s="43"/>
      <c r="J232" s="43"/>
    </row>
    <row r="233" spans="1:10" x14ac:dyDescent="0.3">
      <c r="A233" s="26" t="s">
        <v>123</v>
      </c>
      <c r="B233">
        <v>2020</v>
      </c>
      <c r="C233" s="27">
        <v>541.44444444444446</v>
      </c>
      <c r="D233" s="30">
        <v>40819929</v>
      </c>
      <c r="E233" s="30">
        <v>9179067</v>
      </c>
      <c r="F233" s="41">
        <f>G233+StateDataTable[[#This Row],[Labor (Private)]]</f>
        <v>955</v>
      </c>
      <c r="G233" s="37">
        <v>955</v>
      </c>
      <c r="H233" s="37">
        <v>0</v>
      </c>
      <c r="I233" s="43"/>
      <c r="J233" s="43"/>
    </row>
    <row r="234" spans="1:10" x14ac:dyDescent="0.3">
      <c r="A234" s="26" t="s">
        <v>124</v>
      </c>
      <c r="B234">
        <v>2020</v>
      </c>
      <c r="C234" s="27">
        <v>314.5</v>
      </c>
      <c r="D234" s="30">
        <v>8940524</v>
      </c>
      <c r="E234" s="30">
        <v>2191944</v>
      </c>
      <c r="F234" s="41">
        <f>G234+StateDataTable[[#This Row],[Labor (Private)]]</f>
        <v>692</v>
      </c>
      <c r="G234" s="37">
        <v>692</v>
      </c>
      <c r="H234" s="37"/>
      <c r="I234" s="43"/>
      <c r="J234" s="43"/>
    </row>
    <row r="235" spans="1:10" x14ac:dyDescent="0.3">
      <c r="A235" s="26" t="s">
        <v>125</v>
      </c>
      <c r="B235">
        <v>2020</v>
      </c>
      <c r="C235" s="27">
        <v>1313</v>
      </c>
      <c r="D235" s="30">
        <v>53858736</v>
      </c>
      <c r="E235" s="30">
        <v>15964750</v>
      </c>
      <c r="F235" s="41">
        <f>G235+StateDataTable[[#This Row],[Labor (Private)]]</f>
        <v>664</v>
      </c>
      <c r="G235" s="37">
        <v>664</v>
      </c>
      <c r="H235" s="37">
        <v>0</v>
      </c>
      <c r="I235" s="43"/>
      <c r="J235" s="43"/>
    </row>
    <row r="236" spans="1:10" x14ac:dyDescent="0.3">
      <c r="A236" s="26" t="s">
        <v>126</v>
      </c>
      <c r="B236">
        <v>2020</v>
      </c>
      <c r="C236" s="27">
        <v>87.75</v>
      </c>
      <c r="D236" s="29"/>
      <c r="E236" s="29"/>
      <c r="F236" s="40">
        <f>G236+StateDataTable[[#This Row],[Labor (Private)]]</f>
        <v>0</v>
      </c>
      <c r="G236" s="36"/>
      <c r="H236" s="36"/>
      <c r="I236" s="42"/>
      <c r="J236" s="42"/>
    </row>
    <row r="237" spans="1:10" x14ac:dyDescent="0.3">
      <c r="A237" s="25" t="s">
        <v>129</v>
      </c>
      <c r="B237">
        <v>2020</v>
      </c>
      <c r="C237" s="27">
        <v>233.25</v>
      </c>
      <c r="D237" s="29"/>
      <c r="E237" s="29"/>
      <c r="F237" s="40">
        <f>G237+StateDataTable[[#This Row],[Labor (Private)]]</f>
        <v>0</v>
      </c>
      <c r="G237" s="36"/>
      <c r="H237" s="36"/>
      <c r="I237" s="42"/>
      <c r="J237" s="42"/>
    </row>
    <row r="238" spans="1:10" x14ac:dyDescent="0.3">
      <c r="A238" s="26" t="s">
        <v>128</v>
      </c>
      <c r="B238">
        <v>2020</v>
      </c>
      <c r="C238" s="27">
        <v>512.15384615384619</v>
      </c>
      <c r="D238" s="30"/>
      <c r="E238" s="30"/>
      <c r="F238" s="41">
        <f>G238+StateDataTable[[#This Row],[Labor (Private)]]</f>
        <v>3941</v>
      </c>
      <c r="G238" s="37">
        <v>3576</v>
      </c>
      <c r="H238" s="37">
        <v>365</v>
      </c>
      <c r="I238" s="43"/>
      <c r="J238" s="43"/>
    </row>
    <row r="239" spans="1:10" x14ac:dyDescent="0.3">
      <c r="A239" s="25" t="s">
        <v>138</v>
      </c>
      <c r="B239">
        <v>2020</v>
      </c>
      <c r="C239" s="27">
        <v>38</v>
      </c>
      <c r="D239" s="29"/>
      <c r="E239" s="29"/>
      <c r="F239" s="40">
        <f>G239+StateDataTable[[#This Row],[Labor (Private)]]</f>
        <v>0</v>
      </c>
      <c r="G239" s="36"/>
      <c r="H239" s="36"/>
      <c r="I239" s="42"/>
      <c r="J239" s="42"/>
    </row>
    <row r="240" spans="1:10" x14ac:dyDescent="0.3">
      <c r="A240" s="26" t="s">
        <v>130</v>
      </c>
      <c r="B240">
        <v>2020</v>
      </c>
      <c r="C240" s="27">
        <v>1564.2857142857142</v>
      </c>
      <c r="D240" s="30">
        <v>22702893</v>
      </c>
      <c r="E240" s="30">
        <v>10259297</v>
      </c>
      <c r="F240" s="41">
        <f>G240+StateDataTable[[#This Row],[Labor (Private)]]</f>
        <v>366</v>
      </c>
      <c r="G240" s="37">
        <v>366</v>
      </c>
      <c r="H240" s="37">
        <v>0</v>
      </c>
      <c r="I240" s="43"/>
      <c r="J240" s="43"/>
    </row>
    <row r="241" spans="1:10" x14ac:dyDescent="0.3">
      <c r="A241" s="26" t="s">
        <v>131</v>
      </c>
      <c r="B241">
        <v>2020</v>
      </c>
      <c r="C241" s="27">
        <v>251.8</v>
      </c>
      <c r="D241" s="30">
        <v>82198643</v>
      </c>
      <c r="E241" s="30">
        <v>27284266</v>
      </c>
      <c r="F241" s="41">
        <f>G241+StateDataTable[[#This Row],[Labor (Private)]]</f>
        <v>3242</v>
      </c>
      <c r="G241" s="37">
        <v>2723</v>
      </c>
      <c r="H241" s="37">
        <v>519</v>
      </c>
      <c r="I241" s="43"/>
      <c r="J241" s="43"/>
    </row>
    <row r="242" spans="1:10" x14ac:dyDescent="0.3">
      <c r="A242" s="26" t="s">
        <v>142</v>
      </c>
      <c r="B242">
        <v>2020</v>
      </c>
      <c r="C242" s="27">
        <v>129</v>
      </c>
      <c r="D242" s="29"/>
      <c r="E242" s="29"/>
      <c r="F242" s="40">
        <f>G242+StateDataTable[[#This Row],[Labor (Private)]]</f>
        <v>0</v>
      </c>
      <c r="G242" s="36"/>
      <c r="H242" s="36"/>
      <c r="I242" s="42"/>
      <c r="J242" s="42"/>
    </row>
    <row r="243" spans="1:10" x14ac:dyDescent="0.3">
      <c r="A243" s="26" t="s">
        <v>132</v>
      </c>
      <c r="B243">
        <v>2020</v>
      </c>
      <c r="C243" s="27">
        <v>628.5</v>
      </c>
      <c r="D243" s="30">
        <v>37656772</v>
      </c>
      <c r="E243" s="30">
        <v>13044746</v>
      </c>
      <c r="F243" s="41">
        <f>G243+StateDataTable[[#This Row],[Labor (Private)]]</f>
        <v>1035</v>
      </c>
      <c r="G243" s="37">
        <v>950</v>
      </c>
      <c r="H243" s="37">
        <v>85</v>
      </c>
      <c r="I243" s="43"/>
      <c r="J243" s="43"/>
    </row>
    <row r="244" spans="1:10" x14ac:dyDescent="0.3">
      <c r="A244" s="26" t="s">
        <v>133</v>
      </c>
      <c r="B244">
        <v>2020</v>
      </c>
      <c r="C244" s="27">
        <v>298.27272727272725</v>
      </c>
      <c r="D244" s="30">
        <v>212000000</v>
      </c>
      <c r="E244" s="30">
        <v>93000000</v>
      </c>
      <c r="F244" s="41">
        <f>G244+StateDataTable[[#This Row],[Labor (Private)]]</f>
        <v>4731</v>
      </c>
      <c r="G244" s="37">
        <v>3840</v>
      </c>
      <c r="H244" s="37">
        <v>891</v>
      </c>
      <c r="I244" s="43"/>
      <c r="J244" s="43"/>
    </row>
    <row r="245" spans="1:10" x14ac:dyDescent="0.3">
      <c r="A245" s="26" t="s">
        <v>134</v>
      </c>
      <c r="B245">
        <v>2020</v>
      </c>
      <c r="C245" s="27">
        <v>238.66666666666666</v>
      </c>
      <c r="D245" s="30">
        <v>7100000</v>
      </c>
      <c r="E245" s="30">
        <v>772000</v>
      </c>
      <c r="F245" s="41">
        <f>G245+StateDataTable[[#This Row],[Labor (Private)]]</f>
        <v>230</v>
      </c>
      <c r="G245" s="37">
        <v>230</v>
      </c>
      <c r="H245" s="37">
        <v>0</v>
      </c>
      <c r="I245" s="43"/>
      <c r="J245" s="43"/>
    </row>
    <row r="246" spans="1:10" x14ac:dyDescent="0.3">
      <c r="A246" s="26" t="s">
        <v>135</v>
      </c>
      <c r="B246">
        <v>2020</v>
      </c>
      <c r="C246" s="27">
        <v>25</v>
      </c>
      <c r="D246" s="29"/>
      <c r="E246" s="29"/>
      <c r="F246" s="40">
        <f>G246+StateDataTable[[#This Row],[Labor (Private)]]</f>
        <v>0</v>
      </c>
      <c r="G246" s="36"/>
      <c r="H246" s="36"/>
      <c r="I246" s="42"/>
      <c r="J246" s="42"/>
    </row>
    <row r="247" spans="1:10" x14ac:dyDescent="0.3">
      <c r="A247" s="26" t="s">
        <v>136</v>
      </c>
      <c r="B247">
        <v>2020</v>
      </c>
      <c r="C247" s="27">
        <v>1093.3</v>
      </c>
      <c r="D247" s="30">
        <v>20515247.82</v>
      </c>
      <c r="E247" s="30">
        <v>4588956.3600000003</v>
      </c>
      <c r="F247" s="41">
        <f>G247+StateDataTable[[#This Row],[Labor (Private)]]</f>
        <v>407</v>
      </c>
      <c r="G247" s="37">
        <v>306</v>
      </c>
      <c r="H247" s="37">
        <v>101</v>
      </c>
      <c r="I247" s="43"/>
      <c r="J247" s="43"/>
    </row>
    <row r="248" spans="1:10" x14ac:dyDescent="0.3">
      <c r="A248" s="26" t="s">
        <v>137</v>
      </c>
      <c r="B248">
        <v>2020</v>
      </c>
      <c r="C248" s="27">
        <v>54.333333333333336</v>
      </c>
      <c r="D248" s="29"/>
      <c r="E248" s="29"/>
      <c r="F248" s="40">
        <f>G248+StateDataTable[[#This Row],[Labor (Private)]]</f>
        <v>0</v>
      </c>
      <c r="G248" s="36"/>
      <c r="H248" s="36"/>
      <c r="I248" s="42"/>
      <c r="J248" s="42"/>
    </row>
    <row r="249" spans="1:10" x14ac:dyDescent="0.3">
      <c r="A249" s="26" t="s">
        <v>139</v>
      </c>
      <c r="B249">
        <v>2020</v>
      </c>
      <c r="C249" s="27">
        <v>54.4</v>
      </c>
      <c r="D249" s="30">
        <v>12967128</v>
      </c>
      <c r="E249" s="30">
        <v>4092982</v>
      </c>
      <c r="F249" s="41">
        <f>G249+StateDataTable[[#This Row],[Labor (Private)]]</f>
        <v>6030</v>
      </c>
      <c r="G249" s="37">
        <v>6030</v>
      </c>
      <c r="H249" s="37">
        <v>0</v>
      </c>
      <c r="I249" s="43"/>
      <c r="J249" s="43"/>
    </row>
    <row r="250" spans="1:10" x14ac:dyDescent="0.3">
      <c r="A250" s="26" t="s">
        <v>140</v>
      </c>
      <c r="B250">
        <v>2020</v>
      </c>
      <c r="C250" s="27">
        <v>538.5</v>
      </c>
      <c r="D250" s="30">
        <v>24367677.809999999</v>
      </c>
      <c r="E250" s="30">
        <v>8528687.2400000002</v>
      </c>
      <c r="F250" s="41">
        <f>G250+StateDataTable[[#This Row],[Labor (Private)]]</f>
        <v>730</v>
      </c>
      <c r="G250" s="37">
        <v>650</v>
      </c>
      <c r="H250" s="37">
        <v>80</v>
      </c>
      <c r="I250" s="43"/>
      <c r="J250" s="43"/>
    </row>
    <row r="251" spans="1:10" x14ac:dyDescent="0.3">
      <c r="A251" s="26" t="s">
        <v>141</v>
      </c>
      <c r="B251">
        <v>2020</v>
      </c>
      <c r="C251" s="27">
        <v>974.66666666666663</v>
      </c>
      <c r="D251" s="30">
        <v>21925923</v>
      </c>
      <c r="E251" s="30">
        <v>21925923</v>
      </c>
      <c r="F251" s="41">
        <f>G251+StateDataTable[[#This Row],[Labor (Private)]]</f>
        <v>350</v>
      </c>
      <c r="G251" s="37">
        <v>300</v>
      </c>
      <c r="H251" s="37">
        <v>50</v>
      </c>
      <c r="I251" s="43"/>
      <c r="J251" s="43"/>
    </row>
    <row r="252" spans="1:10" x14ac:dyDescent="0.3">
      <c r="A252" s="26" t="s">
        <v>143</v>
      </c>
      <c r="B252">
        <v>2020</v>
      </c>
      <c r="C252" s="27">
        <v>71.625</v>
      </c>
      <c r="D252" s="29"/>
      <c r="E252" s="29"/>
      <c r="F252" s="40">
        <f>G252+StateDataTable[[#This Row],[Labor (Private)]]</f>
        <v>0</v>
      </c>
      <c r="G252" s="36"/>
      <c r="H252" s="36"/>
      <c r="I252" s="42"/>
      <c r="J252" s="42"/>
    </row>
    <row r="253" spans="1:10" x14ac:dyDescent="0.3">
      <c r="A253" s="26" t="s">
        <v>144</v>
      </c>
      <c r="B253">
        <v>2020</v>
      </c>
      <c r="C253" s="27">
        <v>244.85714285714286</v>
      </c>
      <c r="D253" s="30">
        <v>45720582</v>
      </c>
      <c r="E253" s="30">
        <v>19514968</v>
      </c>
      <c r="F253" s="41">
        <f>G253+StateDataTable[[#This Row],[Labor (Private)]]</f>
        <v>1238</v>
      </c>
      <c r="G253" s="37">
        <v>1016</v>
      </c>
      <c r="H253" s="37">
        <v>222</v>
      </c>
      <c r="I253" s="43"/>
      <c r="J253" s="43"/>
    </row>
    <row r="254" spans="1:10" x14ac:dyDescent="0.3">
      <c r="A254" s="26" t="s">
        <v>145</v>
      </c>
      <c r="B254">
        <v>2020</v>
      </c>
      <c r="C254" s="28">
        <v>188.71428571428572</v>
      </c>
      <c r="D254" s="31">
        <v>28576331</v>
      </c>
      <c r="E254" s="31">
        <v>12513770</v>
      </c>
      <c r="F254" s="41">
        <f>G254+StateDataTable[[#This Row],[Labor (Private)]]</f>
        <v>4650</v>
      </c>
      <c r="G254" s="38">
        <v>4500</v>
      </c>
      <c r="H254" s="38">
        <v>150</v>
      </c>
      <c r="I254" s="43"/>
      <c r="J254" s="43"/>
    </row>
    <row r="255" spans="1:10" x14ac:dyDescent="0.3">
      <c r="A255" s="26" t="s">
        <v>146</v>
      </c>
      <c r="B255">
        <v>2020</v>
      </c>
      <c r="C255" s="28">
        <v>1053.1111111111111</v>
      </c>
      <c r="D255" s="31">
        <v>84369241</v>
      </c>
      <c r="E255" s="31">
        <v>23083950</v>
      </c>
      <c r="F255" s="41">
        <f>G255+StateDataTable[[#This Row],[Labor (Private)]]</f>
        <v>0</v>
      </c>
      <c r="G255" s="38">
        <v>0</v>
      </c>
      <c r="H255" s="38">
        <v>0</v>
      </c>
      <c r="I255" s="43"/>
      <c r="J255" s="43"/>
    </row>
    <row r="256" spans="1:10" x14ac:dyDescent="0.3">
      <c r="A256" s="26" t="s">
        <v>147</v>
      </c>
      <c r="B256">
        <v>2020</v>
      </c>
      <c r="C256" s="28">
        <v>1177.8888888888889</v>
      </c>
      <c r="D256" s="31">
        <v>36038894</v>
      </c>
      <c r="E256" s="31">
        <v>9698413</v>
      </c>
      <c r="F256" s="41">
        <f>G256+StateDataTable[[#This Row],[Labor (Private)]]</f>
        <v>1005</v>
      </c>
      <c r="G256" s="38">
        <v>580</v>
      </c>
      <c r="H256" s="38">
        <v>425</v>
      </c>
      <c r="I256" s="43"/>
      <c r="J256" s="43"/>
    </row>
    <row r="257" spans="1:10" x14ac:dyDescent="0.3">
      <c r="A257" s="25" t="s">
        <v>99</v>
      </c>
      <c r="B257">
        <v>2019</v>
      </c>
      <c r="C257" s="27">
        <v>22.333333333333332</v>
      </c>
      <c r="D257" s="30">
        <v>1867000</v>
      </c>
      <c r="E257" s="30">
        <v>317000</v>
      </c>
      <c r="F257" s="41">
        <f>G257+StateDataTable[[#This Row],[Labor (Private)]]</f>
        <v>1182</v>
      </c>
      <c r="G257" s="37">
        <v>1182</v>
      </c>
      <c r="H257" s="37">
        <v>0</v>
      </c>
      <c r="I257" s="43"/>
      <c r="J257" s="43"/>
    </row>
    <row r="258" spans="1:10" x14ac:dyDescent="0.3">
      <c r="A258" s="26" t="s">
        <v>100</v>
      </c>
      <c r="B258">
        <v>2019</v>
      </c>
      <c r="C258" s="27">
        <v>2362.3333333333335</v>
      </c>
      <c r="D258" s="29"/>
      <c r="E258" s="29"/>
      <c r="F258" s="40">
        <f>G258+StateDataTable[[#This Row],[Labor (Private)]]</f>
        <v>0</v>
      </c>
      <c r="G258" s="36"/>
      <c r="H258" s="36"/>
      <c r="I258" s="43"/>
      <c r="J258" s="43"/>
    </row>
    <row r="259" spans="1:10" x14ac:dyDescent="0.3">
      <c r="A259" s="26" t="s">
        <v>101</v>
      </c>
      <c r="B259">
        <v>2019</v>
      </c>
      <c r="C259" s="27">
        <v>243</v>
      </c>
      <c r="D259" s="30">
        <v>13393434</v>
      </c>
      <c r="E259" s="30">
        <v>4643082</v>
      </c>
      <c r="F259" s="41">
        <f>G259+StateDataTable[[#This Row],[Labor (Private)]]</f>
        <v>435</v>
      </c>
      <c r="G259" s="37">
        <v>435</v>
      </c>
      <c r="H259" s="37">
        <v>0</v>
      </c>
      <c r="I259" s="43"/>
      <c r="J259" s="43"/>
    </row>
    <row r="260" spans="1:10" x14ac:dyDescent="0.3">
      <c r="A260" s="25" t="s">
        <v>102</v>
      </c>
      <c r="B260">
        <v>2019</v>
      </c>
      <c r="C260" s="27">
        <v>94.4</v>
      </c>
      <c r="D260" s="29"/>
      <c r="E260" s="29"/>
      <c r="F260" s="40">
        <f>G260+StateDataTable[[#This Row],[Labor (Private)]]</f>
        <v>0</v>
      </c>
      <c r="G260" s="36"/>
      <c r="H260" s="36"/>
      <c r="I260" s="43"/>
      <c r="J260" s="43"/>
    </row>
    <row r="261" spans="1:10" x14ac:dyDescent="0.3">
      <c r="A261" s="26" t="s">
        <v>103</v>
      </c>
      <c r="B261">
        <v>2019</v>
      </c>
      <c r="C261" s="27">
        <v>345.11111111111109</v>
      </c>
      <c r="D261" s="30"/>
      <c r="E261" s="30">
        <v>39760667</v>
      </c>
      <c r="F261" s="41">
        <f>G261+StateDataTable[[#This Row],[Labor (Private)]]</f>
        <v>6539</v>
      </c>
      <c r="G261" s="37">
        <v>6014</v>
      </c>
      <c r="H261" s="37">
        <v>525</v>
      </c>
      <c r="I261" s="43"/>
      <c r="J261" s="43"/>
    </row>
    <row r="262" spans="1:10" x14ac:dyDescent="0.3">
      <c r="A262" s="26" t="s">
        <v>104</v>
      </c>
      <c r="B262">
        <v>2019</v>
      </c>
      <c r="C262" s="27">
        <v>767.4</v>
      </c>
      <c r="D262" s="30">
        <v>72952890</v>
      </c>
      <c r="E262" s="30">
        <v>23095334</v>
      </c>
      <c r="F262" s="41">
        <f>G262+StateDataTable[[#This Row],[Labor (Private)]]</f>
        <v>1387</v>
      </c>
      <c r="G262" s="37">
        <v>1255</v>
      </c>
      <c r="H262" s="37">
        <v>132</v>
      </c>
      <c r="I262" s="43"/>
      <c r="J262" s="43"/>
    </row>
    <row r="263" spans="1:10" x14ac:dyDescent="0.3">
      <c r="A263" s="26" t="s">
        <v>105</v>
      </c>
      <c r="B263">
        <v>2019</v>
      </c>
      <c r="C263" s="27">
        <v>553.33333333333337</v>
      </c>
      <c r="D263" s="30">
        <v>33396400</v>
      </c>
      <c r="E263" s="30">
        <v>18121000</v>
      </c>
      <c r="F263" s="41">
        <f>G263+StateDataTable[[#This Row],[Labor (Private)]]</f>
        <v>1280</v>
      </c>
      <c r="G263" s="37">
        <v>1280</v>
      </c>
      <c r="H263" s="37">
        <v>0</v>
      </c>
      <c r="I263" s="43"/>
      <c r="J263" s="43"/>
    </row>
    <row r="264" spans="1:10" x14ac:dyDescent="0.3">
      <c r="A264" s="26" t="s">
        <v>106</v>
      </c>
      <c r="B264">
        <v>2019</v>
      </c>
      <c r="C264" s="27">
        <v>208</v>
      </c>
      <c r="D264" s="30">
        <v>9695600</v>
      </c>
      <c r="E264" s="30">
        <v>2927000</v>
      </c>
      <c r="F264" s="41">
        <f>G264+StateDataTable[[#This Row],[Labor (Private)]]</f>
        <v>568</v>
      </c>
      <c r="G264" s="37">
        <v>500</v>
      </c>
      <c r="H264" s="37">
        <v>68</v>
      </c>
      <c r="I264" s="43"/>
      <c r="J264" s="43"/>
    </row>
    <row r="265" spans="1:10" x14ac:dyDescent="0.3">
      <c r="A265" s="25" t="s">
        <v>23</v>
      </c>
      <c r="B265">
        <v>2019</v>
      </c>
      <c r="C265" s="27">
        <v>118</v>
      </c>
      <c r="D265" s="29"/>
      <c r="E265" s="29"/>
      <c r="F265" s="40">
        <f>G265+StateDataTable[[#This Row],[Labor (Private)]]</f>
        <v>0</v>
      </c>
      <c r="G265" s="36"/>
      <c r="H265" s="36"/>
      <c r="I265" s="43"/>
      <c r="J265" s="43"/>
    </row>
    <row r="266" spans="1:10" x14ac:dyDescent="0.3">
      <c r="A266" s="25" t="s">
        <v>109</v>
      </c>
      <c r="B266">
        <v>2019</v>
      </c>
      <c r="C266" s="27">
        <v>1.3333333333333333</v>
      </c>
      <c r="D266" s="29"/>
      <c r="E266" s="29"/>
      <c r="F266" s="40">
        <f>G266+StateDataTable[[#This Row],[Labor (Private)]]</f>
        <v>0</v>
      </c>
      <c r="G266" s="36"/>
      <c r="H266" s="36"/>
      <c r="I266" s="43"/>
      <c r="J266" s="43"/>
    </row>
    <row r="267" spans="1:10" x14ac:dyDescent="0.3">
      <c r="A267" s="26" t="s">
        <v>107</v>
      </c>
      <c r="B267">
        <v>2019</v>
      </c>
      <c r="C267" s="27">
        <v>12.666666666666666</v>
      </c>
      <c r="D267" s="30">
        <v>10614848.439999999</v>
      </c>
      <c r="E267" s="30">
        <v>4730455.13</v>
      </c>
      <c r="F267" s="41">
        <f>G267+StateDataTable[[#This Row],[Labor (Private)]]</f>
        <v>1938</v>
      </c>
      <c r="G267" s="37">
        <v>1938</v>
      </c>
      <c r="H267" s="37">
        <v>0</v>
      </c>
      <c r="I267" s="43"/>
      <c r="J267" s="43"/>
    </row>
    <row r="268" spans="1:10" x14ac:dyDescent="0.3">
      <c r="A268" s="25" t="s">
        <v>112</v>
      </c>
      <c r="B268">
        <v>2019</v>
      </c>
      <c r="C268" s="27"/>
      <c r="D268" s="29"/>
      <c r="E268" s="29"/>
      <c r="F268" s="40">
        <f>G268+StateDataTable[[#This Row],[Labor (Private)]]</f>
        <v>0</v>
      </c>
      <c r="G268" s="36"/>
      <c r="H268" s="36"/>
      <c r="I268" s="43"/>
      <c r="J268" s="43"/>
    </row>
    <row r="269" spans="1:10" x14ac:dyDescent="0.3">
      <c r="A269" s="26" t="s">
        <v>108</v>
      </c>
      <c r="B269">
        <v>2019</v>
      </c>
      <c r="C269" s="27">
        <v>794.85714285714289</v>
      </c>
      <c r="D269" s="30">
        <v>24843961</v>
      </c>
      <c r="E269" s="30">
        <v>6389528</v>
      </c>
      <c r="F269" s="41">
        <f>G269+StateDataTable[[#This Row],[Labor (Private)]]</f>
        <v>575</v>
      </c>
      <c r="G269" s="37">
        <v>550</v>
      </c>
      <c r="H269" s="37">
        <v>25</v>
      </c>
      <c r="I269" s="43"/>
      <c r="J269" s="43"/>
    </row>
    <row r="270" spans="1:10" x14ac:dyDescent="0.3">
      <c r="A270" s="26" t="s">
        <v>110</v>
      </c>
      <c r="B270">
        <v>2019</v>
      </c>
      <c r="C270" s="27">
        <v>512.33333333333337</v>
      </c>
      <c r="D270" s="30">
        <v>88900400</v>
      </c>
      <c r="E270" s="30">
        <v>31810800</v>
      </c>
      <c r="F270" s="41">
        <f>G270+StateDataTable[[#This Row],[Labor (Private)]]</f>
        <v>3442</v>
      </c>
      <c r="G270" s="37">
        <v>1860</v>
      </c>
      <c r="H270" s="37">
        <v>1582</v>
      </c>
      <c r="I270" s="43"/>
      <c r="J270" s="43"/>
    </row>
    <row r="271" spans="1:10" x14ac:dyDescent="0.3">
      <c r="A271" s="26" t="s">
        <v>111</v>
      </c>
      <c r="B271">
        <v>2019</v>
      </c>
      <c r="C271" s="27">
        <v>407.88888888888891</v>
      </c>
      <c r="D271" s="30">
        <v>38276714</v>
      </c>
      <c r="E271" s="30">
        <v>5182429</v>
      </c>
      <c r="F271" s="41">
        <f>G271+StateDataTable[[#This Row],[Labor (Private)]]</f>
        <v>1858</v>
      </c>
      <c r="G271" s="37">
        <v>1753</v>
      </c>
      <c r="H271" s="37">
        <v>105</v>
      </c>
      <c r="I271" s="43"/>
      <c r="J271" s="43"/>
    </row>
    <row r="272" spans="1:10" x14ac:dyDescent="0.3">
      <c r="A272" s="26" t="s">
        <v>113</v>
      </c>
      <c r="B272">
        <v>2019</v>
      </c>
      <c r="C272" s="27">
        <v>993.11111111111109</v>
      </c>
      <c r="D272" s="30">
        <v>45750000</v>
      </c>
      <c r="E272" s="30">
        <v>17070000</v>
      </c>
      <c r="F272" s="41">
        <f>G272+StateDataTable[[#This Row],[Labor (Private)]]</f>
        <v>1575</v>
      </c>
      <c r="G272" s="37">
        <v>1032</v>
      </c>
      <c r="H272" s="37">
        <v>543</v>
      </c>
      <c r="I272" s="43"/>
      <c r="J272" s="43"/>
    </row>
    <row r="273" spans="1:10" x14ac:dyDescent="0.3">
      <c r="A273" s="26" t="s">
        <v>114</v>
      </c>
      <c r="B273">
        <v>2019</v>
      </c>
      <c r="C273" s="27">
        <v>497.1</v>
      </c>
      <c r="D273" s="30">
        <v>27400000</v>
      </c>
      <c r="E273" s="30">
        <v>9750000</v>
      </c>
      <c r="F273" s="41">
        <f>G273+StateDataTable[[#This Row],[Labor (Private)]]</f>
        <v>1010</v>
      </c>
      <c r="G273" s="37">
        <v>1000</v>
      </c>
      <c r="H273" s="37">
        <v>10</v>
      </c>
      <c r="I273" s="43"/>
      <c r="J273" s="43"/>
    </row>
    <row r="274" spans="1:10" x14ac:dyDescent="0.3">
      <c r="A274" s="26" t="s">
        <v>115</v>
      </c>
      <c r="B274">
        <v>2019</v>
      </c>
      <c r="C274" s="27">
        <v>145</v>
      </c>
      <c r="D274" s="29"/>
      <c r="E274" s="29"/>
      <c r="F274" s="40">
        <f>G274+StateDataTable[[#This Row],[Labor (Private)]]</f>
        <v>0</v>
      </c>
      <c r="G274" s="36"/>
      <c r="H274" s="36"/>
      <c r="I274" s="43"/>
      <c r="J274" s="43"/>
    </row>
    <row r="275" spans="1:10" x14ac:dyDescent="0.3">
      <c r="A275" s="25" t="s">
        <v>120</v>
      </c>
      <c r="B275">
        <v>2019</v>
      </c>
      <c r="C275" s="27">
        <v>15.666666666666666</v>
      </c>
      <c r="D275" s="29"/>
      <c r="E275" s="29"/>
      <c r="F275" s="40">
        <f>G275+StateDataTable[[#This Row],[Labor (Private)]]</f>
        <v>0</v>
      </c>
      <c r="G275" s="36"/>
      <c r="H275" s="36"/>
      <c r="I275" s="43"/>
      <c r="J275" s="43"/>
    </row>
    <row r="276" spans="1:10" x14ac:dyDescent="0.3">
      <c r="A276" s="26" t="s">
        <v>116</v>
      </c>
      <c r="B276">
        <v>2019</v>
      </c>
      <c r="C276" s="27">
        <v>2097.7142857142858</v>
      </c>
      <c r="D276" s="30">
        <v>46397520</v>
      </c>
      <c r="E276" s="30">
        <v>16369803</v>
      </c>
      <c r="F276" s="41">
        <f>G276+StateDataTable[[#This Row],[Labor (Private)]]</f>
        <v>975</v>
      </c>
      <c r="G276" s="37">
        <v>975</v>
      </c>
      <c r="H276" s="37">
        <v>0</v>
      </c>
      <c r="I276" s="43"/>
      <c r="J276" s="43"/>
    </row>
    <row r="277" spans="1:10" x14ac:dyDescent="0.3">
      <c r="A277" s="26" t="s">
        <v>117</v>
      </c>
      <c r="B277">
        <v>2019</v>
      </c>
      <c r="C277" s="27">
        <v>195.5</v>
      </c>
      <c r="D277" s="30">
        <v>71000000</v>
      </c>
      <c r="E277" s="30">
        <v>17700000</v>
      </c>
      <c r="F277" s="41">
        <f>G277+StateDataTable[[#This Row],[Labor (Private)]]</f>
        <v>781</v>
      </c>
      <c r="G277" s="37">
        <v>761</v>
      </c>
      <c r="H277" s="37">
        <v>20</v>
      </c>
      <c r="I277" s="43"/>
      <c r="J277" s="43"/>
    </row>
    <row r="278" spans="1:10" x14ac:dyDescent="0.3">
      <c r="A278" s="26" t="s">
        <v>118</v>
      </c>
      <c r="B278">
        <v>2019</v>
      </c>
      <c r="C278" s="27">
        <v>444.42857142857144</v>
      </c>
      <c r="D278" s="30">
        <v>87061404.920000002</v>
      </c>
      <c r="E278" s="30">
        <v>10596735.199999999</v>
      </c>
      <c r="F278" s="41">
        <f>G278+StateDataTable[[#This Row],[Labor (Private)]]</f>
        <v>1100</v>
      </c>
      <c r="G278" s="37">
        <v>300</v>
      </c>
      <c r="H278" s="37">
        <v>800</v>
      </c>
      <c r="I278" s="43"/>
      <c r="J278" s="43"/>
    </row>
    <row r="279" spans="1:10" x14ac:dyDescent="0.3">
      <c r="A279" s="26" t="s">
        <v>42</v>
      </c>
      <c r="B279">
        <v>2019</v>
      </c>
      <c r="C279" s="27">
        <v>1450.3125</v>
      </c>
      <c r="D279" s="30"/>
      <c r="E279" s="30"/>
      <c r="F279" s="41">
        <f>G279+StateDataTable[[#This Row],[Labor (Private)]]</f>
        <v>499</v>
      </c>
      <c r="G279" s="37">
        <v>358</v>
      </c>
      <c r="H279" s="37">
        <v>141</v>
      </c>
      <c r="I279" s="43"/>
      <c r="J279" s="43"/>
    </row>
    <row r="280" spans="1:10" x14ac:dyDescent="0.3">
      <c r="A280" s="26" t="s">
        <v>119</v>
      </c>
      <c r="B280">
        <v>2019</v>
      </c>
      <c r="C280" s="27">
        <v>1831.5454545454545</v>
      </c>
      <c r="D280" s="30">
        <v>132687553</v>
      </c>
      <c r="E280" s="30">
        <v>46086269</v>
      </c>
      <c r="F280" s="41">
        <f>G280+StateDataTable[[#This Row],[Labor (Private)]]</f>
        <v>1813</v>
      </c>
      <c r="G280" s="37">
        <v>1662</v>
      </c>
      <c r="H280" s="37">
        <v>151</v>
      </c>
      <c r="I280" s="43"/>
      <c r="J280" s="43"/>
    </row>
    <row r="281" spans="1:10" x14ac:dyDescent="0.3">
      <c r="A281" s="25" t="s">
        <v>127</v>
      </c>
      <c r="B281">
        <v>2019</v>
      </c>
      <c r="C281" s="27">
        <v>48.333333333333336</v>
      </c>
      <c r="D281" s="29"/>
      <c r="E281" s="29"/>
      <c r="F281" s="40">
        <f>G281+StateDataTable[[#This Row],[Labor (Private)]]</f>
        <v>0</v>
      </c>
      <c r="G281" s="36"/>
      <c r="H281" s="36"/>
      <c r="I281" s="43"/>
      <c r="J281" s="43"/>
    </row>
    <row r="282" spans="1:10" x14ac:dyDescent="0.3">
      <c r="A282" s="26" t="s">
        <v>121</v>
      </c>
      <c r="B282">
        <v>2019</v>
      </c>
      <c r="C282" s="27">
        <v>397.125</v>
      </c>
      <c r="D282" s="30">
        <v>65000000</v>
      </c>
      <c r="E282" s="30">
        <v>32000000</v>
      </c>
      <c r="F282" s="41">
        <f>G282+StateDataTable[[#This Row],[Labor (Private)]]</f>
        <v>3060</v>
      </c>
      <c r="G282" s="37">
        <v>2652</v>
      </c>
      <c r="H282" s="37">
        <v>408</v>
      </c>
      <c r="I282" s="43"/>
      <c r="J282" s="43"/>
    </row>
    <row r="283" spans="1:10" x14ac:dyDescent="0.3">
      <c r="A283" s="26" t="s">
        <v>122</v>
      </c>
      <c r="B283">
        <v>2019</v>
      </c>
      <c r="C283" s="27">
        <v>1268.3</v>
      </c>
      <c r="D283" s="30">
        <v>28347447</v>
      </c>
      <c r="E283" s="30">
        <v>10701048</v>
      </c>
      <c r="F283" s="41">
        <f>G283+StateDataTable[[#This Row],[Labor (Private)]]</f>
        <v>729</v>
      </c>
      <c r="G283" s="37">
        <v>565</v>
      </c>
      <c r="H283" s="37">
        <v>164</v>
      </c>
      <c r="I283" s="43"/>
      <c r="J283" s="43"/>
    </row>
    <row r="284" spans="1:10" x14ac:dyDescent="0.3">
      <c r="A284" s="26" t="s">
        <v>123</v>
      </c>
      <c r="B284">
        <v>2019</v>
      </c>
      <c r="C284" s="27">
        <v>820.44444444444446</v>
      </c>
      <c r="D284" s="30">
        <v>44993175</v>
      </c>
      <c r="E284" s="30">
        <v>11194500</v>
      </c>
      <c r="F284" s="41">
        <f>G284+StateDataTable[[#This Row],[Labor (Private)]]</f>
        <v>962</v>
      </c>
      <c r="G284" s="37">
        <v>962</v>
      </c>
      <c r="H284" s="37">
        <v>0</v>
      </c>
      <c r="I284" s="43"/>
      <c r="J284" s="43"/>
    </row>
    <row r="285" spans="1:10" x14ac:dyDescent="0.3">
      <c r="A285" s="26" t="s">
        <v>124</v>
      </c>
      <c r="B285">
        <v>2019</v>
      </c>
      <c r="C285" s="27">
        <v>391.33333333333331</v>
      </c>
      <c r="D285" s="30">
        <v>12803170</v>
      </c>
      <c r="E285" s="30">
        <v>3052872</v>
      </c>
      <c r="F285" s="41">
        <f>G285+StateDataTable[[#This Row],[Labor (Private)]]</f>
        <v>551</v>
      </c>
      <c r="G285" s="37">
        <v>551</v>
      </c>
      <c r="H285" s="37"/>
      <c r="I285" s="43"/>
      <c r="J285" s="43"/>
    </row>
    <row r="286" spans="1:10" x14ac:dyDescent="0.3">
      <c r="A286" s="26" t="s">
        <v>125</v>
      </c>
      <c r="B286">
        <v>2019</v>
      </c>
      <c r="C286" s="27">
        <v>1640.5</v>
      </c>
      <c r="D286" s="30">
        <v>58608749</v>
      </c>
      <c r="E286" s="30">
        <v>17881956</v>
      </c>
      <c r="F286" s="41">
        <f>G286+StateDataTable[[#This Row],[Labor (Private)]]</f>
        <v>695</v>
      </c>
      <c r="G286" s="37">
        <v>695</v>
      </c>
      <c r="H286" s="37">
        <v>0</v>
      </c>
      <c r="I286" s="43"/>
      <c r="J286" s="43"/>
    </row>
    <row r="287" spans="1:10" x14ac:dyDescent="0.3">
      <c r="A287" s="26" t="s">
        <v>126</v>
      </c>
      <c r="B287">
        <v>2019</v>
      </c>
      <c r="C287" s="27">
        <v>181</v>
      </c>
      <c r="D287" s="29"/>
      <c r="E287" s="29"/>
      <c r="F287" s="40">
        <f>G287+StateDataTable[[#This Row],[Labor (Private)]]</f>
        <v>0</v>
      </c>
      <c r="G287" s="36"/>
      <c r="H287" s="36"/>
      <c r="I287" s="43"/>
      <c r="J287" s="43"/>
    </row>
    <row r="288" spans="1:10" x14ac:dyDescent="0.3">
      <c r="A288" s="25" t="s">
        <v>129</v>
      </c>
      <c r="B288">
        <v>2019</v>
      </c>
      <c r="C288" s="27">
        <v>351.5</v>
      </c>
      <c r="D288" s="29"/>
      <c r="E288" s="29"/>
      <c r="F288" s="40">
        <f>G288+StateDataTable[[#This Row],[Labor (Private)]]</f>
        <v>0</v>
      </c>
      <c r="G288" s="36"/>
      <c r="H288" s="36"/>
      <c r="I288" s="43"/>
      <c r="J288" s="43"/>
    </row>
    <row r="289" spans="1:10" x14ac:dyDescent="0.3">
      <c r="A289" s="26" t="s">
        <v>128</v>
      </c>
      <c r="B289">
        <v>2019</v>
      </c>
      <c r="C289" s="27">
        <v>706.83333333333337</v>
      </c>
      <c r="D289" s="30"/>
      <c r="E289" s="30"/>
      <c r="F289" s="41">
        <f>G289+StateDataTable[[#This Row],[Labor (Private)]]</f>
        <v>3941</v>
      </c>
      <c r="G289" s="37">
        <v>3576</v>
      </c>
      <c r="H289" s="37">
        <v>365</v>
      </c>
      <c r="I289" s="43"/>
      <c r="J289" s="43"/>
    </row>
    <row r="290" spans="1:10" x14ac:dyDescent="0.3">
      <c r="A290" s="25" t="s">
        <v>138</v>
      </c>
      <c r="B290">
        <v>2019</v>
      </c>
      <c r="C290" s="27">
        <v>60.857142857142854</v>
      </c>
      <c r="D290" s="29"/>
      <c r="E290" s="29"/>
      <c r="F290" s="40">
        <f>G290+StateDataTable[[#This Row],[Labor (Private)]]</f>
        <v>0</v>
      </c>
      <c r="G290" s="36"/>
      <c r="H290" s="36"/>
      <c r="I290" s="43"/>
      <c r="J290" s="43"/>
    </row>
    <row r="291" spans="1:10" x14ac:dyDescent="0.3">
      <c r="A291" s="26" t="s">
        <v>130</v>
      </c>
      <c r="B291">
        <v>2019</v>
      </c>
      <c r="C291" s="27">
        <v>2033.2857142857142</v>
      </c>
      <c r="D291" s="30">
        <v>24160194</v>
      </c>
      <c r="E291" s="30">
        <v>11200380</v>
      </c>
      <c r="F291" s="41">
        <f>G291+StateDataTable[[#This Row],[Labor (Private)]]</f>
        <v>366</v>
      </c>
      <c r="G291" s="37">
        <v>366</v>
      </c>
      <c r="H291" s="37">
        <v>0</v>
      </c>
      <c r="I291" s="43"/>
      <c r="J291" s="43"/>
    </row>
    <row r="292" spans="1:10" x14ac:dyDescent="0.3">
      <c r="A292" s="26" t="s">
        <v>131</v>
      </c>
      <c r="B292">
        <v>2019</v>
      </c>
      <c r="C292" s="27">
        <v>393</v>
      </c>
      <c r="D292" s="30">
        <v>121974722</v>
      </c>
      <c r="E292" s="30">
        <v>38654768</v>
      </c>
      <c r="F292" s="41">
        <f>G292+StateDataTable[[#This Row],[Labor (Private)]]</f>
        <v>3282</v>
      </c>
      <c r="G292" s="37">
        <v>2765</v>
      </c>
      <c r="H292" s="37">
        <v>517</v>
      </c>
      <c r="I292" s="43"/>
      <c r="J292" s="43"/>
    </row>
    <row r="293" spans="1:10" x14ac:dyDescent="0.3">
      <c r="A293" s="26" t="s">
        <v>142</v>
      </c>
      <c r="B293">
        <v>2019</v>
      </c>
      <c r="C293" s="27">
        <v>167.66666666666666</v>
      </c>
      <c r="D293" s="29"/>
      <c r="E293" s="29"/>
      <c r="F293" s="40">
        <f>G293+StateDataTable[[#This Row],[Labor (Private)]]</f>
        <v>0</v>
      </c>
      <c r="G293" s="36"/>
      <c r="H293" s="36"/>
      <c r="I293" s="43"/>
      <c r="J293" s="43"/>
    </row>
    <row r="294" spans="1:10" x14ac:dyDescent="0.3">
      <c r="A294" s="26" t="s">
        <v>132</v>
      </c>
      <c r="B294">
        <v>2019</v>
      </c>
      <c r="C294" s="27">
        <v>289</v>
      </c>
      <c r="D294" s="30">
        <v>41403413</v>
      </c>
      <c r="E294" s="30">
        <v>15804683</v>
      </c>
      <c r="F294" s="41">
        <f>G294+StateDataTable[[#This Row],[Labor (Private)]]</f>
        <v>1035</v>
      </c>
      <c r="G294" s="37">
        <v>950</v>
      </c>
      <c r="H294" s="37">
        <v>85</v>
      </c>
      <c r="I294" s="43"/>
      <c r="J294" s="43"/>
    </row>
    <row r="295" spans="1:10" x14ac:dyDescent="0.3">
      <c r="A295" s="26" t="s">
        <v>133</v>
      </c>
      <c r="B295">
        <v>2019</v>
      </c>
      <c r="C295" s="27">
        <v>482.81818181818181</v>
      </c>
      <c r="D295" s="30">
        <v>298000000</v>
      </c>
      <c r="E295" s="30">
        <v>125000000</v>
      </c>
      <c r="F295" s="41">
        <f>G295+StateDataTable[[#This Row],[Labor (Private)]]</f>
        <v>4481</v>
      </c>
      <c r="G295" s="37">
        <v>3881</v>
      </c>
      <c r="H295" s="37">
        <v>600</v>
      </c>
      <c r="I295" s="43"/>
      <c r="J295" s="43"/>
    </row>
    <row r="296" spans="1:10" x14ac:dyDescent="0.3">
      <c r="A296" s="26" t="s">
        <v>134</v>
      </c>
      <c r="B296">
        <v>2019</v>
      </c>
      <c r="C296" s="27">
        <v>383.33333333333331</v>
      </c>
      <c r="D296" s="30">
        <v>11600000</v>
      </c>
      <c r="E296" s="30">
        <v>1200000</v>
      </c>
      <c r="F296" s="41">
        <f>G296+StateDataTable[[#This Row],[Labor (Private)]]</f>
        <v>225</v>
      </c>
      <c r="G296" s="37">
        <v>225</v>
      </c>
      <c r="H296" s="37">
        <v>0</v>
      </c>
      <c r="I296" s="43"/>
      <c r="J296" s="43"/>
    </row>
    <row r="297" spans="1:10" x14ac:dyDescent="0.3">
      <c r="A297" s="26" t="s">
        <v>135</v>
      </c>
      <c r="B297">
        <v>2019</v>
      </c>
      <c r="C297" s="27">
        <v>30</v>
      </c>
      <c r="D297" s="29"/>
      <c r="E297" s="29"/>
      <c r="F297" s="40">
        <f>G297+StateDataTable[[#This Row],[Labor (Private)]]</f>
        <v>0</v>
      </c>
      <c r="G297" s="36"/>
      <c r="H297" s="36"/>
      <c r="I297" s="43"/>
      <c r="J297" s="43"/>
    </row>
    <row r="298" spans="1:10" x14ac:dyDescent="0.3">
      <c r="A298" s="26" t="s">
        <v>136</v>
      </c>
      <c r="B298">
        <v>2019</v>
      </c>
      <c r="C298" s="27">
        <v>1441.7</v>
      </c>
      <c r="D298" s="30">
        <v>24032787.969999999</v>
      </c>
      <c r="E298" s="30">
        <v>5958106</v>
      </c>
      <c r="F298" s="41">
        <f>G298+StateDataTable[[#This Row],[Labor (Private)]]</f>
        <v>395</v>
      </c>
      <c r="G298" s="37">
        <v>335</v>
      </c>
      <c r="H298" s="37">
        <v>60</v>
      </c>
      <c r="I298" s="43"/>
      <c r="J298" s="43"/>
    </row>
    <row r="299" spans="1:10" x14ac:dyDescent="0.3">
      <c r="A299" s="26" t="s">
        <v>137</v>
      </c>
      <c r="B299">
        <v>2019</v>
      </c>
      <c r="C299" s="27">
        <v>72</v>
      </c>
      <c r="D299" s="29"/>
      <c r="E299" s="29"/>
      <c r="F299" s="40">
        <f>G299+StateDataTable[[#This Row],[Labor (Private)]]</f>
        <v>0</v>
      </c>
      <c r="G299" s="36"/>
      <c r="H299" s="36"/>
      <c r="I299" s="43"/>
      <c r="J299" s="43"/>
    </row>
    <row r="300" spans="1:10" x14ac:dyDescent="0.3">
      <c r="A300" s="26" t="s">
        <v>139</v>
      </c>
      <c r="B300">
        <v>2019</v>
      </c>
      <c r="C300" s="27">
        <v>59.2</v>
      </c>
      <c r="D300" s="30">
        <v>12762763</v>
      </c>
      <c r="E300" s="30">
        <v>4553833</v>
      </c>
      <c r="F300" s="41">
        <f>G300+StateDataTable[[#This Row],[Labor (Private)]]</f>
        <v>5503</v>
      </c>
      <c r="G300" s="37">
        <v>5503</v>
      </c>
      <c r="H300" s="37">
        <v>0</v>
      </c>
      <c r="I300" s="43"/>
      <c r="J300" s="43"/>
    </row>
    <row r="301" spans="1:10" x14ac:dyDescent="0.3">
      <c r="A301" s="26" t="s">
        <v>140</v>
      </c>
      <c r="B301">
        <v>2019</v>
      </c>
      <c r="C301" s="27">
        <v>580</v>
      </c>
      <c r="D301" s="30">
        <v>27458699</v>
      </c>
      <c r="E301" s="30">
        <v>9621589</v>
      </c>
      <c r="F301" s="41">
        <f>G301+StateDataTable[[#This Row],[Labor (Private)]]</f>
        <v>721</v>
      </c>
      <c r="G301" s="37">
        <v>641</v>
      </c>
      <c r="H301" s="37">
        <v>80</v>
      </c>
      <c r="I301" s="43"/>
      <c r="J301" s="43"/>
    </row>
    <row r="302" spans="1:10" x14ac:dyDescent="0.3">
      <c r="A302" s="26" t="s">
        <v>141</v>
      </c>
      <c r="B302">
        <v>2019</v>
      </c>
      <c r="C302" s="27">
        <v>1353.3333333333333</v>
      </c>
      <c r="D302" s="30">
        <v>47435858</v>
      </c>
      <c r="E302" s="30">
        <v>12233757</v>
      </c>
      <c r="F302" s="41">
        <f>G302+StateDataTable[[#This Row],[Labor (Private)]]</f>
        <v>350</v>
      </c>
      <c r="G302" s="37">
        <v>300</v>
      </c>
      <c r="H302" s="37">
        <v>50</v>
      </c>
      <c r="I302" s="43"/>
      <c r="J302" s="43"/>
    </row>
    <row r="303" spans="1:10" x14ac:dyDescent="0.3">
      <c r="A303" s="26" t="s">
        <v>143</v>
      </c>
      <c r="B303">
        <v>2019</v>
      </c>
      <c r="C303" s="27">
        <v>154.375</v>
      </c>
      <c r="D303" s="29"/>
      <c r="E303" s="29"/>
      <c r="F303" s="40">
        <f>G303+StateDataTable[[#This Row],[Labor (Private)]]</f>
        <v>0</v>
      </c>
      <c r="G303" s="36"/>
      <c r="H303" s="36"/>
      <c r="I303" s="43"/>
      <c r="J303" s="43"/>
    </row>
    <row r="304" spans="1:10" x14ac:dyDescent="0.3">
      <c r="A304" s="26" t="s">
        <v>144</v>
      </c>
      <c r="B304">
        <v>2019</v>
      </c>
      <c r="C304" s="27">
        <v>334</v>
      </c>
      <c r="D304" s="30">
        <v>52370000</v>
      </c>
      <c r="E304" s="30">
        <v>22049000</v>
      </c>
      <c r="F304" s="41">
        <f>G304+StateDataTable[[#This Row],[Labor (Private)]]</f>
        <v>1276</v>
      </c>
      <c r="G304" s="37">
        <v>1110</v>
      </c>
      <c r="H304" s="37">
        <v>166</v>
      </c>
      <c r="I304" s="43"/>
      <c r="J304" s="43"/>
    </row>
    <row r="305" spans="1:10" x14ac:dyDescent="0.3">
      <c r="A305" s="26" t="s">
        <v>145</v>
      </c>
      <c r="B305">
        <v>2019</v>
      </c>
      <c r="C305" s="28">
        <v>250.28571428571428</v>
      </c>
      <c r="D305" s="31">
        <v>46808288</v>
      </c>
      <c r="E305" s="31">
        <v>22037961</v>
      </c>
      <c r="F305" s="41">
        <f>G305+StateDataTable[[#This Row],[Labor (Private)]]</f>
        <v>4650</v>
      </c>
      <c r="G305" s="38">
        <v>4500</v>
      </c>
      <c r="H305" s="38">
        <v>150</v>
      </c>
      <c r="I305" s="43"/>
      <c r="J305" s="43"/>
    </row>
    <row r="306" spans="1:10" x14ac:dyDescent="0.3">
      <c r="A306" s="26" t="s">
        <v>146</v>
      </c>
      <c r="B306">
        <v>2019</v>
      </c>
      <c r="C306" s="28">
        <v>1277.7777777777778</v>
      </c>
      <c r="D306" s="31">
        <v>111681476</v>
      </c>
      <c r="E306" s="31">
        <v>31284061</v>
      </c>
      <c r="F306" s="41">
        <f>G306+StateDataTable[[#This Row],[Labor (Private)]]</f>
        <v>0</v>
      </c>
      <c r="G306" s="38">
        <v>0</v>
      </c>
      <c r="H306" s="38">
        <v>0</v>
      </c>
      <c r="I306" s="43"/>
      <c r="J306" s="43"/>
    </row>
    <row r="307" spans="1:10" x14ac:dyDescent="0.3">
      <c r="A307" s="26" t="s">
        <v>147</v>
      </c>
      <c r="B307">
        <v>2019</v>
      </c>
      <c r="C307" s="28">
        <v>1171.5555555555557</v>
      </c>
      <c r="D307" s="31">
        <v>27674678</v>
      </c>
      <c r="E307" s="31">
        <v>8915505</v>
      </c>
      <c r="F307" s="41">
        <f>G307+StateDataTable[[#This Row],[Labor (Private)]]</f>
        <v>1041</v>
      </c>
      <c r="G307" s="38">
        <v>585</v>
      </c>
      <c r="H307" s="38">
        <v>456</v>
      </c>
      <c r="I307" s="43"/>
      <c r="J307" s="43"/>
    </row>
    <row r="308" spans="1:10" x14ac:dyDescent="0.3">
      <c r="A308" s="25" t="s">
        <v>99</v>
      </c>
      <c r="B308">
        <v>2018</v>
      </c>
      <c r="C308" s="27">
        <v>67.833333333333329</v>
      </c>
      <c r="D308" s="30">
        <v>4009810</v>
      </c>
      <c r="E308" s="30">
        <v>1744374</v>
      </c>
      <c r="F308" s="41">
        <f>G308+StateDataTable[[#This Row],[Labor (Private)]]</f>
        <v>815</v>
      </c>
      <c r="G308" s="37">
        <v>815</v>
      </c>
      <c r="H308" s="37">
        <v>0</v>
      </c>
      <c r="I308" s="43"/>
      <c r="J308" s="43"/>
    </row>
    <row r="309" spans="1:10" x14ac:dyDescent="0.3">
      <c r="A309" s="26" t="s">
        <v>100</v>
      </c>
      <c r="B309">
        <v>2018</v>
      </c>
      <c r="C309" s="27">
        <v>2784.8888888888887</v>
      </c>
      <c r="D309" s="30"/>
      <c r="E309" s="30"/>
      <c r="F309" s="41">
        <f>G309+StateDataTable[[#This Row],[Labor (Private)]]</f>
        <v>590</v>
      </c>
      <c r="G309" s="37">
        <v>549</v>
      </c>
      <c r="H309" s="37">
        <v>41</v>
      </c>
      <c r="I309" s="43"/>
      <c r="J309" s="43"/>
    </row>
    <row r="310" spans="1:10" x14ac:dyDescent="0.3">
      <c r="A310" s="26" t="s">
        <v>101</v>
      </c>
      <c r="B310">
        <v>2018</v>
      </c>
      <c r="C310" s="27">
        <v>123.5</v>
      </c>
      <c r="D310" s="30">
        <v>4171902</v>
      </c>
      <c r="E310" s="30">
        <v>1030539</v>
      </c>
      <c r="F310" s="41">
        <f>G310+StateDataTable[[#This Row],[Labor (Private)]]</f>
        <v>548</v>
      </c>
      <c r="G310" s="37">
        <v>548</v>
      </c>
      <c r="H310" s="37">
        <v>0</v>
      </c>
      <c r="I310" s="43"/>
      <c r="J310" s="43"/>
    </row>
    <row r="311" spans="1:10" x14ac:dyDescent="0.3">
      <c r="A311" s="25" t="s">
        <v>102</v>
      </c>
      <c r="B311">
        <v>2018</v>
      </c>
      <c r="C311" s="27">
        <v>131.19999999999999</v>
      </c>
      <c r="D311" s="30"/>
      <c r="E311" s="30"/>
      <c r="F311" s="41">
        <f>G311+StateDataTable[[#This Row],[Labor (Private)]]</f>
        <v>0</v>
      </c>
      <c r="G311" s="37"/>
      <c r="H311" s="37"/>
      <c r="I311" s="42"/>
      <c r="J311" s="42"/>
    </row>
    <row r="312" spans="1:10" x14ac:dyDescent="0.3">
      <c r="A312" s="26" t="s">
        <v>103</v>
      </c>
      <c r="B312">
        <v>2018</v>
      </c>
      <c r="C312" s="27">
        <v>185</v>
      </c>
      <c r="D312" s="30">
        <v>33374541</v>
      </c>
      <c r="E312" s="30">
        <v>49295797</v>
      </c>
      <c r="F312" s="41">
        <f>G312+StateDataTable[[#This Row],[Labor (Private)]]</f>
        <v>6614</v>
      </c>
      <c r="G312" s="37">
        <v>6014</v>
      </c>
      <c r="H312" s="37">
        <v>600</v>
      </c>
      <c r="I312" s="43"/>
      <c r="J312" s="43"/>
    </row>
    <row r="313" spans="1:10" x14ac:dyDescent="0.3">
      <c r="A313" s="26" t="s">
        <v>104</v>
      </c>
      <c r="B313">
        <v>2018</v>
      </c>
      <c r="C313" s="27">
        <v>563.5</v>
      </c>
      <c r="D313" s="30">
        <v>62886598</v>
      </c>
      <c r="E313" s="30">
        <v>15467402</v>
      </c>
      <c r="F313" s="41">
        <f>G313+StateDataTable[[#This Row],[Labor (Private)]]</f>
        <v>1515</v>
      </c>
      <c r="G313" s="37">
        <v>1378</v>
      </c>
      <c r="H313" s="37">
        <v>137</v>
      </c>
      <c r="I313" s="43"/>
      <c r="J313" s="43"/>
    </row>
    <row r="314" spans="1:10" x14ac:dyDescent="0.3">
      <c r="A314" s="26" t="s">
        <v>105</v>
      </c>
      <c r="B314">
        <v>2018</v>
      </c>
      <c r="C314" s="27">
        <v>708.33333333333337</v>
      </c>
      <c r="D314" s="30">
        <v>39309000</v>
      </c>
      <c r="E314" s="30">
        <v>22871800</v>
      </c>
      <c r="F314" s="41">
        <f>G314+StateDataTable[[#This Row],[Labor (Private)]]</f>
        <v>1280</v>
      </c>
      <c r="G314" s="37">
        <v>1280</v>
      </c>
      <c r="H314" s="37">
        <v>0</v>
      </c>
      <c r="I314" s="43"/>
      <c r="J314" s="43"/>
    </row>
    <row r="315" spans="1:10" x14ac:dyDescent="0.3">
      <c r="A315" s="26" t="s">
        <v>106</v>
      </c>
      <c r="B315">
        <v>2018</v>
      </c>
      <c r="C315" s="27">
        <v>227</v>
      </c>
      <c r="D315" s="30">
        <v>14470840</v>
      </c>
      <c r="E315" s="30">
        <v>4545652</v>
      </c>
      <c r="F315" s="41">
        <f>G315+StateDataTable[[#This Row],[Labor (Private)]]</f>
        <v>0</v>
      </c>
      <c r="G315" s="37"/>
      <c r="H315" s="37"/>
      <c r="I315" s="43"/>
      <c r="J315" s="43"/>
    </row>
    <row r="316" spans="1:10" x14ac:dyDescent="0.3">
      <c r="A316" s="25" t="s">
        <v>23</v>
      </c>
      <c r="B316">
        <v>2018</v>
      </c>
      <c r="C316" s="27">
        <v>136</v>
      </c>
      <c r="D316" s="30"/>
      <c r="E316" s="30"/>
      <c r="F316" s="41">
        <f>G316+StateDataTable[[#This Row],[Labor (Private)]]</f>
        <v>0</v>
      </c>
      <c r="G316" s="37"/>
      <c r="H316" s="37"/>
      <c r="I316" s="42"/>
      <c r="J316" s="42"/>
    </row>
    <row r="317" spans="1:10" x14ac:dyDescent="0.3">
      <c r="A317" s="25" t="s">
        <v>109</v>
      </c>
      <c r="B317">
        <v>2018</v>
      </c>
      <c r="C317" s="27">
        <v>8.6666666666666661</v>
      </c>
      <c r="D317" s="30"/>
      <c r="E317" s="30"/>
      <c r="F317" s="41">
        <f>G317+StateDataTable[[#This Row],[Labor (Private)]]</f>
        <v>0</v>
      </c>
      <c r="G317" s="37"/>
      <c r="H317" s="37"/>
      <c r="I317" s="42"/>
      <c r="J317" s="42"/>
    </row>
    <row r="318" spans="1:10" x14ac:dyDescent="0.3">
      <c r="A318" s="26" t="s">
        <v>107</v>
      </c>
      <c r="B318">
        <v>2018</v>
      </c>
      <c r="C318" s="27">
        <v>38.666666666666664</v>
      </c>
      <c r="D318" s="30">
        <v>8569613</v>
      </c>
      <c r="E318" s="30">
        <v>2896777</v>
      </c>
      <c r="F318" s="41">
        <f>G318+StateDataTable[[#This Row],[Labor (Private)]]</f>
        <v>1938</v>
      </c>
      <c r="G318" s="37">
        <v>1938</v>
      </c>
      <c r="H318" s="37">
        <v>0</v>
      </c>
      <c r="I318" s="42"/>
      <c r="J318" s="42"/>
    </row>
    <row r="319" spans="1:10" x14ac:dyDescent="0.3">
      <c r="A319" s="25" t="s">
        <v>112</v>
      </c>
      <c r="B319">
        <v>2018</v>
      </c>
      <c r="C319" s="27"/>
      <c r="D319" s="30"/>
      <c r="E319" s="30"/>
      <c r="F319" s="41">
        <f>G319+StateDataTable[[#This Row],[Labor (Private)]]</f>
        <v>0</v>
      </c>
      <c r="G319" s="37"/>
      <c r="H319" s="37"/>
      <c r="I319" s="42"/>
      <c r="J319" s="42"/>
    </row>
    <row r="320" spans="1:10" x14ac:dyDescent="0.3">
      <c r="A320" s="26" t="s">
        <v>108</v>
      </c>
      <c r="B320">
        <v>2018</v>
      </c>
      <c r="C320" s="27">
        <v>594.5</v>
      </c>
      <c r="D320" s="30">
        <v>21532882</v>
      </c>
      <c r="E320" s="30">
        <v>3591193</v>
      </c>
      <c r="F320" s="41">
        <f>G320+StateDataTable[[#This Row],[Labor (Private)]]</f>
        <v>496</v>
      </c>
      <c r="G320" s="37">
        <v>485</v>
      </c>
      <c r="H320" s="37">
        <v>11</v>
      </c>
      <c r="I320" s="43"/>
      <c r="J320" s="43"/>
    </row>
    <row r="321" spans="1:10" x14ac:dyDescent="0.3">
      <c r="A321" s="26" t="s">
        <v>110</v>
      </c>
      <c r="B321">
        <v>2018</v>
      </c>
      <c r="C321" s="27">
        <v>507.46153846153845</v>
      </c>
      <c r="D321" s="30"/>
      <c r="E321" s="30"/>
      <c r="F321" s="41">
        <f>G321+StateDataTable[[#This Row],[Labor (Private)]]</f>
        <v>0</v>
      </c>
      <c r="G321" s="37"/>
      <c r="H321" s="37"/>
      <c r="I321" s="43"/>
      <c r="J321" s="43"/>
    </row>
    <row r="322" spans="1:10" x14ac:dyDescent="0.3">
      <c r="A322" s="26" t="s">
        <v>111</v>
      </c>
      <c r="B322">
        <v>2018</v>
      </c>
      <c r="C322" s="27">
        <v>556.44444444444446</v>
      </c>
      <c r="D322" s="30"/>
      <c r="E322" s="30"/>
      <c r="F322" s="41">
        <f>G322+StateDataTable[[#This Row],[Labor (Private)]]</f>
        <v>0</v>
      </c>
      <c r="G322" s="37"/>
      <c r="H322" s="37"/>
      <c r="I322" s="43"/>
      <c r="J322" s="43"/>
    </row>
    <row r="323" spans="1:10" x14ac:dyDescent="0.3">
      <c r="A323" s="26" t="s">
        <v>113</v>
      </c>
      <c r="B323">
        <v>2018</v>
      </c>
      <c r="C323" s="27">
        <v>821.9</v>
      </c>
      <c r="D323" s="30">
        <v>34600000</v>
      </c>
      <c r="E323" s="30">
        <v>13500000</v>
      </c>
      <c r="F323" s="41">
        <f>G323+StateDataTable[[#This Row],[Labor (Private)]]</f>
        <v>1588</v>
      </c>
      <c r="G323" s="37">
        <v>1027</v>
      </c>
      <c r="H323" s="37">
        <v>561</v>
      </c>
      <c r="I323" s="43"/>
      <c r="J323" s="43"/>
    </row>
    <row r="324" spans="1:10" x14ac:dyDescent="0.3">
      <c r="A324" s="26" t="s">
        <v>114</v>
      </c>
      <c r="B324">
        <v>2018</v>
      </c>
      <c r="C324" s="27">
        <v>412.6</v>
      </c>
      <c r="D324" s="30">
        <v>14574000</v>
      </c>
      <c r="E324" s="30">
        <v>5437000</v>
      </c>
      <c r="F324" s="41">
        <f>G324+StateDataTable[[#This Row],[Labor (Private)]]</f>
        <v>1210</v>
      </c>
      <c r="G324" s="37">
        <v>1200</v>
      </c>
      <c r="H324" s="37">
        <v>10</v>
      </c>
      <c r="I324" s="43"/>
      <c r="J324" s="43"/>
    </row>
    <row r="325" spans="1:10" x14ac:dyDescent="0.3">
      <c r="A325" s="26" t="s">
        <v>115</v>
      </c>
      <c r="B325">
        <v>2018</v>
      </c>
      <c r="C325" s="27">
        <v>257.71428571428572</v>
      </c>
      <c r="D325" s="30">
        <v>56000000</v>
      </c>
      <c r="E325" s="30">
        <v>13800000</v>
      </c>
      <c r="F325" s="41">
        <f>G325+StateDataTable[[#This Row],[Labor (Private)]]</f>
        <v>2860</v>
      </c>
      <c r="G325" s="37">
        <v>2000</v>
      </c>
      <c r="H325" s="37">
        <v>860</v>
      </c>
      <c r="I325" s="43"/>
      <c r="J325" s="43"/>
    </row>
    <row r="326" spans="1:10" x14ac:dyDescent="0.3">
      <c r="A326" s="25" t="s">
        <v>120</v>
      </c>
      <c r="B326">
        <v>2018</v>
      </c>
      <c r="C326" s="27">
        <v>52.666666666666664</v>
      </c>
      <c r="D326" s="30"/>
      <c r="E326" s="30"/>
      <c r="F326" s="41">
        <f>G326+StateDataTable[[#This Row],[Labor (Private)]]</f>
        <v>0</v>
      </c>
      <c r="G326" s="37"/>
      <c r="H326" s="37"/>
      <c r="I326" s="42"/>
      <c r="J326" s="42"/>
    </row>
    <row r="327" spans="1:10" x14ac:dyDescent="0.3">
      <c r="A327" s="26" t="s">
        <v>116</v>
      </c>
      <c r="B327">
        <v>2018</v>
      </c>
      <c r="C327" s="27">
        <v>1806</v>
      </c>
      <c r="D327" s="30">
        <v>44407000</v>
      </c>
      <c r="E327" s="30">
        <v>15142000</v>
      </c>
      <c r="F327" s="41">
        <f>G327+StateDataTable[[#This Row],[Labor (Private)]]</f>
        <v>975</v>
      </c>
      <c r="G327" s="37">
        <v>975</v>
      </c>
      <c r="H327" s="37">
        <v>0</v>
      </c>
      <c r="I327" s="43"/>
      <c r="J327" s="43"/>
    </row>
    <row r="328" spans="1:10" x14ac:dyDescent="0.3">
      <c r="A328" s="26" t="s">
        <v>117</v>
      </c>
      <c r="B328">
        <v>2018</v>
      </c>
      <c r="C328" s="27">
        <v>226.75</v>
      </c>
      <c r="D328" s="30">
        <v>86700000</v>
      </c>
      <c r="E328" s="30">
        <v>26100000</v>
      </c>
      <c r="F328" s="41">
        <f>G328+StateDataTable[[#This Row],[Labor (Private)]]</f>
        <v>810</v>
      </c>
      <c r="G328" s="37">
        <v>770</v>
      </c>
      <c r="H328" s="37">
        <v>40</v>
      </c>
      <c r="I328" s="43"/>
      <c r="J328" s="43"/>
    </row>
    <row r="329" spans="1:10" x14ac:dyDescent="0.3">
      <c r="A329" s="26" t="s">
        <v>118</v>
      </c>
      <c r="B329">
        <v>2018</v>
      </c>
      <c r="C329" s="27">
        <v>628.28571428571433</v>
      </c>
      <c r="D329" s="30">
        <v>116341043</v>
      </c>
      <c r="E329" s="30">
        <v>12317325</v>
      </c>
      <c r="F329" s="41">
        <f>G329+StateDataTable[[#This Row],[Labor (Private)]]</f>
        <v>800</v>
      </c>
      <c r="G329" s="37">
        <v>400</v>
      </c>
      <c r="H329" s="37">
        <v>400</v>
      </c>
      <c r="I329" s="43"/>
      <c r="J329" s="43"/>
    </row>
    <row r="330" spans="1:10" x14ac:dyDescent="0.3">
      <c r="A330" s="26" t="s">
        <v>42</v>
      </c>
      <c r="B330">
        <v>2018</v>
      </c>
      <c r="C330" s="27">
        <v>1354.8235294117646</v>
      </c>
      <c r="D330" s="30"/>
      <c r="E330" s="30"/>
      <c r="F330" s="41">
        <f>G330+StateDataTable[[#This Row],[Labor (Private)]]</f>
        <v>499</v>
      </c>
      <c r="G330" s="37">
        <v>358</v>
      </c>
      <c r="H330" s="37">
        <v>141</v>
      </c>
      <c r="I330" s="43"/>
      <c r="J330" s="43"/>
    </row>
    <row r="331" spans="1:10" x14ac:dyDescent="0.3">
      <c r="A331" s="26" t="s">
        <v>119</v>
      </c>
      <c r="B331">
        <v>2018</v>
      </c>
      <c r="C331" s="27">
        <v>1606.1818181818182</v>
      </c>
      <c r="D331" s="30">
        <v>124000000</v>
      </c>
      <c r="E331" s="30">
        <v>658858</v>
      </c>
      <c r="F331" s="41">
        <f>G331+StateDataTable[[#This Row],[Labor (Private)]]</f>
        <v>1813</v>
      </c>
      <c r="G331" s="37">
        <v>1813</v>
      </c>
      <c r="H331" s="37"/>
      <c r="I331" s="43"/>
      <c r="J331" s="43"/>
    </row>
    <row r="332" spans="1:10" x14ac:dyDescent="0.3">
      <c r="A332" s="25" t="s">
        <v>127</v>
      </c>
      <c r="B332">
        <v>2018</v>
      </c>
      <c r="C332" s="27">
        <v>108</v>
      </c>
      <c r="D332" s="30"/>
      <c r="E332" s="30"/>
      <c r="F332" s="41">
        <f>G332+StateDataTable[[#This Row],[Labor (Private)]]</f>
        <v>0</v>
      </c>
      <c r="G332" s="37"/>
      <c r="H332" s="37"/>
      <c r="I332" s="43"/>
      <c r="J332" s="43"/>
    </row>
    <row r="333" spans="1:10" x14ac:dyDescent="0.3">
      <c r="A333" s="26" t="s">
        <v>121</v>
      </c>
      <c r="B333">
        <v>2018</v>
      </c>
      <c r="C333" s="27">
        <v>368.77777777777777</v>
      </c>
      <c r="D333" s="30">
        <v>41384000</v>
      </c>
      <c r="E333" s="30">
        <v>17559000</v>
      </c>
      <c r="F333" s="41">
        <f>G333+StateDataTable[[#This Row],[Labor (Private)]]</f>
        <v>2992</v>
      </c>
      <c r="G333" s="37">
        <v>2435</v>
      </c>
      <c r="H333" s="37">
        <v>557</v>
      </c>
      <c r="I333" s="43"/>
      <c r="J333" s="43"/>
    </row>
    <row r="334" spans="1:10" x14ac:dyDescent="0.3">
      <c r="A334" s="26" t="s">
        <v>122</v>
      </c>
      <c r="B334">
        <v>2018</v>
      </c>
      <c r="C334" s="27">
        <v>1432.6</v>
      </c>
      <c r="D334" s="30">
        <v>31368486</v>
      </c>
      <c r="E334" s="30">
        <v>12438267</v>
      </c>
      <c r="F334" s="41">
        <f>G334+StateDataTable[[#This Row],[Labor (Private)]]</f>
        <v>708</v>
      </c>
      <c r="G334" s="37">
        <v>563</v>
      </c>
      <c r="H334" s="37">
        <v>145</v>
      </c>
      <c r="I334" s="43"/>
      <c r="J334" s="43"/>
    </row>
    <row r="335" spans="1:10" x14ac:dyDescent="0.3">
      <c r="A335" s="26" t="s">
        <v>123</v>
      </c>
      <c r="B335">
        <v>2018</v>
      </c>
      <c r="C335" s="27">
        <v>730.33333333333337</v>
      </c>
      <c r="D335" s="30">
        <v>29698002</v>
      </c>
      <c r="E335" s="30">
        <v>4978149</v>
      </c>
      <c r="F335" s="41">
        <f>G335+StateDataTable[[#This Row],[Labor (Private)]]</f>
        <v>998</v>
      </c>
      <c r="G335" s="37"/>
      <c r="H335" s="37">
        <v>998</v>
      </c>
      <c r="I335" s="43"/>
      <c r="J335" s="43"/>
    </row>
    <row r="336" spans="1:10" x14ac:dyDescent="0.3">
      <c r="A336" s="26" t="s">
        <v>124</v>
      </c>
      <c r="B336">
        <v>2018</v>
      </c>
      <c r="C336" s="27">
        <v>342.33333333333331</v>
      </c>
      <c r="D336" s="30"/>
      <c r="E336" s="30"/>
      <c r="F336" s="41">
        <f>G336+StateDataTable[[#This Row],[Labor (Private)]]</f>
        <v>0</v>
      </c>
      <c r="G336" s="37"/>
      <c r="H336" s="37"/>
      <c r="I336" s="42"/>
      <c r="J336" s="42"/>
    </row>
    <row r="337" spans="1:10" x14ac:dyDescent="0.3">
      <c r="A337" s="26" t="s">
        <v>125</v>
      </c>
      <c r="B337">
        <v>2018</v>
      </c>
      <c r="C337" s="27">
        <v>1553.6666666666667</v>
      </c>
      <c r="D337" s="30">
        <v>57462811</v>
      </c>
      <c r="E337" s="30">
        <v>16560603</v>
      </c>
      <c r="F337" s="41">
        <f>G337+StateDataTable[[#This Row],[Labor (Private)]]</f>
        <v>664</v>
      </c>
      <c r="G337" s="37">
        <v>664</v>
      </c>
      <c r="H337" s="37">
        <v>0</v>
      </c>
      <c r="I337" s="43"/>
      <c r="J337" s="43"/>
    </row>
    <row r="338" spans="1:10" x14ac:dyDescent="0.3">
      <c r="A338" s="26" t="s">
        <v>126</v>
      </c>
      <c r="B338">
        <v>2018</v>
      </c>
      <c r="C338" s="27">
        <v>294.5</v>
      </c>
      <c r="D338" s="30"/>
      <c r="E338" s="30"/>
      <c r="F338" s="41">
        <f>G338+StateDataTable[[#This Row],[Labor (Private)]]</f>
        <v>0</v>
      </c>
      <c r="G338" s="37"/>
      <c r="H338" s="37"/>
      <c r="I338" s="42"/>
      <c r="J338" s="42"/>
    </row>
    <row r="339" spans="1:10" x14ac:dyDescent="0.3">
      <c r="A339" s="25" t="s">
        <v>129</v>
      </c>
      <c r="B339">
        <v>2018</v>
      </c>
      <c r="C339" s="27">
        <v>170.25</v>
      </c>
      <c r="D339" s="30">
        <v>5500000</v>
      </c>
      <c r="E339" s="30"/>
      <c r="F339" s="41">
        <f>G339+StateDataTable[[#This Row],[Labor (Private)]]</f>
        <v>852</v>
      </c>
      <c r="G339" s="37">
        <v>852</v>
      </c>
      <c r="H339" s="37"/>
      <c r="I339" s="42"/>
      <c r="J339" s="42"/>
    </row>
    <row r="340" spans="1:10" x14ac:dyDescent="0.3">
      <c r="A340" s="26" t="s">
        <v>128</v>
      </c>
      <c r="B340">
        <v>2018</v>
      </c>
      <c r="C340" s="27">
        <v>778.58333333333337</v>
      </c>
      <c r="D340" s="30"/>
      <c r="E340" s="30"/>
      <c r="F340" s="41">
        <f>G340+StateDataTable[[#This Row],[Labor (Private)]]</f>
        <v>3941</v>
      </c>
      <c r="G340" s="37">
        <v>3576</v>
      </c>
      <c r="H340" s="37">
        <v>365</v>
      </c>
      <c r="I340" s="43"/>
      <c r="J340" s="43"/>
    </row>
    <row r="341" spans="1:10" x14ac:dyDescent="0.3">
      <c r="A341" s="25" t="s">
        <v>138</v>
      </c>
      <c r="B341">
        <v>2018</v>
      </c>
      <c r="C341" s="27">
        <v>123.85714285714286</v>
      </c>
      <c r="D341" s="30"/>
      <c r="E341" s="30"/>
      <c r="F341" s="41">
        <f>G341+StateDataTable[[#This Row],[Labor (Private)]]</f>
        <v>0</v>
      </c>
      <c r="G341" s="37"/>
      <c r="H341" s="37"/>
      <c r="I341" s="42"/>
      <c r="J341" s="42"/>
    </row>
    <row r="342" spans="1:10" x14ac:dyDescent="0.3">
      <c r="A342" s="26" t="s">
        <v>130</v>
      </c>
      <c r="B342">
        <v>2018</v>
      </c>
      <c r="C342" s="27">
        <v>1699.4285714285713</v>
      </c>
      <c r="D342" s="30">
        <v>23467844</v>
      </c>
      <c r="E342" s="30">
        <v>10231764</v>
      </c>
      <c r="F342" s="41">
        <f>G342+StateDataTable[[#This Row],[Labor (Private)]]</f>
        <v>366</v>
      </c>
      <c r="G342" s="37">
        <v>366</v>
      </c>
      <c r="H342" s="37">
        <v>0</v>
      </c>
      <c r="I342" s="43"/>
      <c r="J342" s="43"/>
    </row>
    <row r="343" spans="1:10" x14ac:dyDescent="0.3">
      <c r="A343" s="26" t="s">
        <v>131</v>
      </c>
      <c r="B343">
        <v>2018</v>
      </c>
      <c r="C343" s="27">
        <v>513.1</v>
      </c>
      <c r="D343" s="30">
        <v>115563467</v>
      </c>
      <c r="E343" s="30">
        <v>27300000</v>
      </c>
      <c r="F343" s="41">
        <f>G343+StateDataTable[[#This Row],[Labor (Private)]]</f>
        <v>3075</v>
      </c>
      <c r="G343" s="37">
        <v>2665</v>
      </c>
      <c r="H343" s="37">
        <v>410</v>
      </c>
      <c r="I343" s="43"/>
      <c r="J343" s="43"/>
    </row>
    <row r="344" spans="1:10" x14ac:dyDescent="0.3">
      <c r="A344" s="26" t="s">
        <v>142</v>
      </c>
      <c r="B344">
        <v>2018</v>
      </c>
      <c r="C344" s="27">
        <v>198</v>
      </c>
      <c r="D344" s="30"/>
      <c r="E344" s="30"/>
      <c r="F344" s="41">
        <f>G344+StateDataTable[[#This Row],[Labor (Private)]]</f>
        <v>0</v>
      </c>
      <c r="G344" s="37"/>
      <c r="H344" s="37"/>
      <c r="I344" s="42"/>
      <c r="J344" s="42"/>
    </row>
    <row r="345" spans="1:10" x14ac:dyDescent="0.3">
      <c r="A345" s="26" t="s">
        <v>132</v>
      </c>
      <c r="B345">
        <v>2018</v>
      </c>
      <c r="C345" s="27">
        <v>602.625</v>
      </c>
      <c r="D345" s="30">
        <v>25390795</v>
      </c>
      <c r="E345" s="30">
        <v>13159725</v>
      </c>
      <c r="F345" s="41">
        <f>G345+StateDataTable[[#This Row],[Labor (Private)]]</f>
        <v>1035</v>
      </c>
      <c r="G345" s="37">
        <v>950</v>
      </c>
      <c r="H345" s="37">
        <v>85</v>
      </c>
      <c r="I345" s="43"/>
      <c r="J345" s="43"/>
    </row>
    <row r="346" spans="1:10" x14ac:dyDescent="0.3">
      <c r="A346" s="26" t="s">
        <v>133</v>
      </c>
      <c r="B346">
        <v>2018</v>
      </c>
      <c r="C346" s="27">
        <v>591.5454545454545</v>
      </c>
      <c r="D346" s="30">
        <v>303000000</v>
      </c>
      <c r="E346" s="30">
        <v>128000000</v>
      </c>
      <c r="F346" s="41">
        <f>G346+StateDataTable[[#This Row],[Labor (Private)]]</f>
        <v>4476</v>
      </c>
      <c r="G346" s="37">
        <v>3862</v>
      </c>
      <c r="H346" s="37">
        <v>614</v>
      </c>
      <c r="I346" s="43"/>
      <c r="J346" s="43"/>
    </row>
    <row r="347" spans="1:10" x14ac:dyDescent="0.3">
      <c r="A347" s="26" t="s">
        <v>134</v>
      </c>
      <c r="B347">
        <v>2018</v>
      </c>
      <c r="C347" s="27">
        <v>505.66666666666669</v>
      </c>
      <c r="D347" s="30">
        <v>17500000</v>
      </c>
      <c r="E347" s="30">
        <v>1770000</v>
      </c>
      <c r="F347" s="41">
        <f>G347+StateDataTable[[#This Row],[Labor (Private)]]</f>
        <v>230</v>
      </c>
      <c r="G347" s="37">
        <v>230</v>
      </c>
      <c r="H347" s="37">
        <v>0</v>
      </c>
      <c r="I347" s="42"/>
      <c r="J347" s="42"/>
    </row>
    <row r="348" spans="1:10" x14ac:dyDescent="0.3">
      <c r="A348" s="26" t="s">
        <v>135</v>
      </c>
      <c r="B348">
        <v>2018</v>
      </c>
      <c r="C348" s="27">
        <v>66</v>
      </c>
      <c r="D348" s="30"/>
      <c r="E348" s="30"/>
      <c r="F348" s="41">
        <f>G348+StateDataTable[[#This Row],[Labor (Private)]]</f>
        <v>0</v>
      </c>
      <c r="G348" s="37"/>
      <c r="H348" s="37"/>
      <c r="I348" s="43"/>
      <c r="J348" s="43"/>
    </row>
    <row r="349" spans="1:10" x14ac:dyDescent="0.3">
      <c r="A349" s="26" t="s">
        <v>136</v>
      </c>
      <c r="B349">
        <v>2018</v>
      </c>
      <c r="C349" s="27">
        <v>1079.9000000000001</v>
      </c>
      <c r="D349" s="30">
        <v>19228004</v>
      </c>
      <c r="E349" s="30">
        <v>3939972.37</v>
      </c>
      <c r="F349" s="41">
        <f>G349+StateDataTable[[#This Row],[Labor (Private)]]</f>
        <v>395</v>
      </c>
      <c r="G349" s="37">
        <v>335</v>
      </c>
      <c r="H349" s="37">
        <v>60</v>
      </c>
      <c r="I349" s="43"/>
      <c r="J349" s="43"/>
    </row>
    <row r="350" spans="1:10" x14ac:dyDescent="0.3">
      <c r="A350" s="26" t="s">
        <v>137</v>
      </c>
      <c r="B350">
        <v>2018</v>
      </c>
      <c r="C350" s="27">
        <v>134.5</v>
      </c>
      <c r="D350" s="30"/>
      <c r="E350" s="30"/>
      <c r="F350" s="41">
        <f>G350+StateDataTable[[#This Row],[Labor (Private)]]</f>
        <v>0</v>
      </c>
      <c r="G350" s="37"/>
      <c r="H350" s="37"/>
      <c r="I350" s="42"/>
      <c r="J350" s="42"/>
    </row>
    <row r="351" spans="1:10" x14ac:dyDescent="0.3">
      <c r="A351" s="26" t="s">
        <v>139</v>
      </c>
      <c r="B351">
        <v>2018</v>
      </c>
      <c r="C351" s="27">
        <v>77.8</v>
      </c>
      <c r="D351" s="30">
        <v>17150969.07</v>
      </c>
      <c r="E351" s="30">
        <v>6194920.4800000004</v>
      </c>
      <c r="F351" s="41">
        <f>G351+StateDataTable[[#This Row],[Labor (Private)]]</f>
        <v>0</v>
      </c>
      <c r="G351" s="37"/>
      <c r="H351" s="37"/>
      <c r="I351" s="43"/>
      <c r="J351" s="43"/>
    </row>
    <row r="352" spans="1:10" x14ac:dyDescent="0.3">
      <c r="A352" s="26" t="s">
        <v>140</v>
      </c>
      <c r="B352">
        <v>2018</v>
      </c>
      <c r="C352" s="27">
        <v>351</v>
      </c>
      <c r="D352" s="30">
        <v>27616969</v>
      </c>
      <c r="E352" s="30">
        <v>9713405</v>
      </c>
      <c r="F352" s="41">
        <f>G352+StateDataTable[[#This Row],[Labor (Private)]]</f>
        <v>721</v>
      </c>
      <c r="G352" s="37">
        <v>641</v>
      </c>
      <c r="H352" s="37">
        <v>80</v>
      </c>
      <c r="I352" s="43"/>
      <c r="J352" s="43"/>
    </row>
    <row r="353" spans="1:10" x14ac:dyDescent="0.3">
      <c r="A353" s="26" t="s">
        <v>141</v>
      </c>
      <c r="B353">
        <v>2018</v>
      </c>
      <c r="C353" s="27">
        <v>1216.6666666666667</v>
      </c>
      <c r="D353" s="30">
        <v>40548114</v>
      </c>
      <c r="E353" s="30">
        <v>11321183</v>
      </c>
      <c r="F353" s="41">
        <f>G353+StateDataTable[[#This Row],[Labor (Private)]]</f>
        <v>350</v>
      </c>
      <c r="G353" s="37">
        <v>300</v>
      </c>
      <c r="H353" s="37">
        <v>50</v>
      </c>
      <c r="I353" s="43"/>
      <c r="J353" s="43"/>
    </row>
    <row r="354" spans="1:10" x14ac:dyDescent="0.3">
      <c r="A354" s="26" t="s">
        <v>143</v>
      </c>
      <c r="B354">
        <v>2018</v>
      </c>
      <c r="C354" s="27">
        <v>207.625</v>
      </c>
      <c r="D354" s="30"/>
      <c r="E354" s="30"/>
      <c r="F354" s="41">
        <f>G354+StateDataTable[[#This Row],[Labor (Private)]]</f>
        <v>0</v>
      </c>
      <c r="G354" s="37"/>
      <c r="H354" s="37"/>
      <c r="I354" s="43"/>
      <c r="J354" s="43"/>
    </row>
    <row r="355" spans="1:10" x14ac:dyDescent="0.3">
      <c r="A355" s="26" t="s">
        <v>144</v>
      </c>
      <c r="B355">
        <v>2018</v>
      </c>
      <c r="C355" s="27">
        <v>252.875</v>
      </c>
      <c r="D355" s="30">
        <v>48700000</v>
      </c>
      <c r="E355" s="30">
        <v>19600000</v>
      </c>
      <c r="F355" s="41">
        <f>G355+StateDataTable[[#This Row],[Labor (Private)]]</f>
        <v>1276</v>
      </c>
      <c r="G355" s="37">
        <v>1110</v>
      </c>
      <c r="H355" s="37">
        <v>166</v>
      </c>
      <c r="I355" s="43"/>
      <c r="J355" s="43"/>
    </row>
    <row r="356" spans="1:10" x14ac:dyDescent="0.3">
      <c r="A356" s="26" t="s">
        <v>145</v>
      </c>
      <c r="B356">
        <v>2018</v>
      </c>
      <c r="C356" s="28">
        <v>401.83333333333331</v>
      </c>
      <c r="D356" s="31">
        <v>55630318</v>
      </c>
      <c r="E356" s="31">
        <v>24361290</v>
      </c>
      <c r="F356" s="41">
        <f>G356+StateDataTable[[#This Row],[Labor (Private)]]</f>
        <v>4650</v>
      </c>
      <c r="G356" s="38">
        <v>4500</v>
      </c>
      <c r="H356" s="38">
        <v>150</v>
      </c>
      <c r="I356" s="43"/>
      <c r="J356" s="43"/>
    </row>
    <row r="357" spans="1:10" x14ac:dyDescent="0.3">
      <c r="A357" s="26" t="s">
        <v>146</v>
      </c>
      <c r="B357">
        <v>2018</v>
      </c>
      <c r="C357" s="28">
        <v>1169.8888888888889</v>
      </c>
      <c r="D357" s="31">
        <v>97831087</v>
      </c>
      <c r="E357" s="31">
        <v>26868058</v>
      </c>
      <c r="F357" s="41">
        <f>G357+StateDataTable[[#This Row],[Labor (Private)]]</f>
        <v>0</v>
      </c>
      <c r="G357" s="38">
        <v>0</v>
      </c>
      <c r="H357" s="38">
        <v>0</v>
      </c>
      <c r="I357" s="43"/>
      <c r="J357" s="43"/>
    </row>
    <row r="358" spans="1:10" x14ac:dyDescent="0.3">
      <c r="A358" s="26" t="s">
        <v>147</v>
      </c>
      <c r="B358">
        <v>2018</v>
      </c>
      <c r="C358" s="28">
        <v>1005</v>
      </c>
      <c r="D358" s="31"/>
      <c r="E358" s="31"/>
      <c r="F358" s="41">
        <f>G358+StateDataTable[[#This Row],[Labor (Private)]]</f>
        <v>0</v>
      </c>
      <c r="G358" s="38"/>
      <c r="H358" s="38"/>
      <c r="I358" s="42"/>
      <c r="J358" s="42"/>
    </row>
    <row r="359" spans="1:10" x14ac:dyDescent="0.3">
      <c r="A359" s="25" t="s">
        <v>99</v>
      </c>
      <c r="B359">
        <v>2017</v>
      </c>
      <c r="C359" s="32">
        <v>27.833333333333332</v>
      </c>
      <c r="D359" s="30">
        <v>2349152</v>
      </c>
      <c r="E359" s="30">
        <v>1467504</v>
      </c>
      <c r="F359" s="41">
        <f>G359+StateDataTable[[#This Row],[Labor (Private)]]</f>
        <v>825</v>
      </c>
      <c r="G359" s="37">
        <v>825</v>
      </c>
      <c r="H359" s="37">
        <v>0</v>
      </c>
      <c r="I359" s="43"/>
      <c r="J359" s="43"/>
    </row>
    <row r="360" spans="1:10" x14ac:dyDescent="0.3">
      <c r="A360" s="26" t="s">
        <v>100</v>
      </c>
      <c r="B360">
        <v>2017</v>
      </c>
      <c r="C360" s="32">
        <v>2809.2</v>
      </c>
      <c r="D360" s="30">
        <v>0</v>
      </c>
      <c r="E360" s="30">
        <v>0</v>
      </c>
      <c r="F360" s="41">
        <f>G360+StateDataTable[[#This Row],[Labor (Private)]]</f>
        <v>208</v>
      </c>
      <c r="G360" s="37">
        <v>194</v>
      </c>
      <c r="H360" s="37">
        <v>14</v>
      </c>
      <c r="I360" s="43"/>
      <c r="J360" s="43"/>
    </row>
    <row r="361" spans="1:10" x14ac:dyDescent="0.3">
      <c r="A361" s="26" t="s">
        <v>101</v>
      </c>
      <c r="B361">
        <v>2017</v>
      </c>
      <c r="C361" s="32">
        <v>160.33333333333334</v>
      </c>
      <c r="D361" s="30">
        <v>8679000</v>
      </c>
      <c r="E361" s="30">
        <v>2500000</v>
      </c>
      <c r="F361" s="41">
        <f>G361+StateDataTable[[#This Row],[Labor (Private)]]</f>
        <v>395</v>
      </c>
      <c r="G361" s="37">
        <v>395</v>
      </c>
      <c r="H361" s="37"/>
      <c r="I361" s="43"/>
      <c r="J361" s="43"/>
    </row>
    <row r="362" spans="1:10" x14ac:dyDescent="0.3">
      <c r="A362" s="25" t="s">
        <v>102</v>
      </c>
      <c r="B362">
        <v>2017</v>
      </c>
      <c r="C362" s="32">
        <v>83.6</v>
      </c>
      <c r="D362" s="29"/>
      <c r="E362" s="29"/>
      <c r="F362" s="40">
        <f>G362+StateDataTable[[#This Row],[Labor (Private)]]</f>
        <v>0</v>
      </c>
      <c r="G362" s="36"/>
      <c r="H362" s="36"/>
      <c r="I362" s="43"/>
      <c r="J362" s="43"/>
    </row>
    <row r="363" spans="1:10" x14ac:dyDescent="0.3">
      <c r="A363" s="26" t="s">
        <v>103</v>
      </c>
      <c r="B363">
        <v>2017</v>
      </c>
      <c r="C363" s="32">
        <v>359</v>
      </c>
      <c r="D363" s="30">
        <v>63887693</v>
      </c>
      <c r="E363" s="30">
        <v>49295797</v>
      </c>
      <c r="F363" s="41">
        <f>G363+StateDataTable[[#This Row],[Labor (Private)]]</f>
        <v>2545</v>
      </c>
      <c r="G363" s="37">
        <v>1945</v>
      </c>
      <c r="H363" s="37">
        <v>600</v>
      </c>
      <c r="I363" s="43"/>
      <c r="J363" s="43"/>
    </row>
    <row r="364" spans="1:10" x14ac:dyDescent="0.3">
      <c r="A364" s="26" t="s">
        <v>104</v>
      </c>
      <c r="B364">
        <v>2017</v>
      </c>
      <c r="C364" s="32">
        <v>600.4</v>
      </c>
      <c r="D364" s="30">
        <v>57956993.539999999</v>
      </c>
      <c r="E364" s="30">
        <v>18894220.149999999</v>
      </c>
      <c r="F364" s="41">
        <f>G364+StateDataTable[[#This Row],[Labor (Private)]]</f>
        <v>2005</v>
      </c>
      <c r="G364" s="37">
        <v>1865</v>
      </c>
      <c r="H364" s="37">
        <v>140</v>
      </c>
      <c r="I364" s="43"/>
      <c r="J364" s="43"/>
    </row>
    <row r="365" spans="1:10" x14ac:dyDescent="0.3">
      <c r="A365" s="26" t="s">
        <v>105</v>
      </c>
      <c r="B365">
        <v>2017</v>
      </c>
      <c r="C365" s="32">
        <v>636.5</v>
      </c>
      <c r="D365" s="30">
        <v>36320000</v>
      </c>
      <c r="E365" s="30">
        <v>19022000</v>
      </c>
      <c r="F365" s="41">
        <f>G365+StateDataTable[[#This Row],[Labor (Private)]]</f>
        <v>1445</v>
      </c>
      <c r="G365" s="37">
        <v>1445</v>
      </c>
      <c r="H365" s="37">
        <v>0</v>
      </c>
      <c r="I365" s="43"/>
      <c r="J365" s="43"/>
    </row>
    <row r="366" spans="1:10" x14ac:dyDescent="0.3">
      <c r="A366" s="26" t="s">
        <v>106</v>
      </c>
      <c r="B366">
        <v>2017</v>
      </c>
      <c r="C366" s="32">
        <v>116</v>
      </c>
      <c r="D366" s="30">
        <v>5274000</v>
      </c>
      <c r="E366" s="30">
        <v>1854000</v>
      </c>
      <c r="F366" s="41">
        <f>G366+StateDataTable[[#This Row],[Labor (Private)]]</f>
        <v>329</v>
      </c>
      <c r="G366" s="37">
        <v>285</v>
      </c>
      <c r="H366" s="37">
        <v>44</v>
      </c>
      <c r="I366" s="43"/>
      <c r="J366" s="43"/>
    </row>
    <row r="367" spans="1:10" x14ac:dyDescent="0.3">
      <c r="A367" s="25" t="s">
        <v>23</v>
      </c>
      <c r="B367">
        <v>2017</v>
      </c>
      <c r="C367" s="32">
        <v>69</v>
      </c>
      <c r="D367" s="29"/>
      <c r="E367" s="29"/>
      <c r="F367" s="40">
        <f>G367+StateDataTable[[#This Row],[Labor (Private)]]</f>
        <v>0</v>
      </c>
      <c r="G367" s="36"/>
      <c r="H367" s="36"/>
      <c r="I367" s="43"/>
      <c r="J367" s="43"/>
    </row>
    <row r="368" spans="1:10" x14ac:dyDescent="0.3">
      <c r="A368" s="25" t="s">
        <v>109</v>
      </c>
      <c r="B368">
        <v>2017</v>
      </c>
      <c r="C368" s="32">
        <v>1.5</v>
      </c>
      <c r="D368" s="29"/>
      <c r="E368" s="29"/>
      <c r="F368" s="40">
        <f>G368+StateDataTable[[#This Row],[Labor (Private)]]</f>
        <v>0</v>
      </c>
      <c r="G368" s="36"/>
      <c r="H368" s="36"/>
      <c r="I368" s="43"/>
      <c r="J368" s="43"/>
    </row>
    <row r="369" spans="1:10" x14ac:dyDescent="0.3">
      <c r="A369" s="26" t="s">
        <v>107</v>
      </c>
      <c r="B369">
        <v>2017</v>
      </c>
      <c r="C369" s="32">
        <v>9.5</v>
      </c>
      <c r="D369" s="29"/>
      <c r="E369" s="29"/>
      <c r="F369" s="40">
        <f>G369+StateDataTable[[#This Row],[Labor (Private)]]</f>
        <v>0</v>
      </c>
      <c r="G369" s="36"/>
      <c r="H369" s="36"/>
      <c r="I369" s="43"/>
      <c r="J369" s="43"/>
    </row>
    <row r="370" spans="1:10" x14ac:dyDescent="0.3">
      <c r="A370" s="25" t="s">
        <v>112</v>
      </c>
      <c r="B370">
        <v>2017</v>
      </c>
      <c r="C370" s="32"/>
      <c r="D370" s="29"/>
      <c r="E370" s="29"/>
      <c r="F370" s="40">
        <f>G370+StateDataTable[[#This Row],[Labor (Private)]]</f>
        <v>0</v>
      </c>
      <c r="G370" s="36"/>
      <c r="H370" s="36"/>
      <c r="I370" s="43"/>
      <c r="J370" s="43"/>
    </row>
    <row r="371" spans="1:10" x14ac:dyDescent="0.3">
      <c r="A371" s="26" t="s">
        <v>108</v>
      </c>
      <c r="B371">
        <v>2017</v>
      </c>
      <c r="C371" s="32">
        <v>1048</v>
      </c>
      <c r="D371" s="30"/>
      <c r="E371" s="30"/>
      <c r="F371" s="41">
        <f>G371+StateDataTable[[#This Row],[Labor (Private)]]</f>
        <v>459</v>
      </c>
      <c r="G371" s="37">
        <v>454</v>
      </c>
      <c r="H371" s="37">
        <v>5</v>
      </c>
      <c r="I371" s="43"/>
      <c r="J371" s="43"/>
    </row>
    <row r="372" spans="1:10" x14ac:dyDescent="0.3">
      <c r="A372" s="26" t="s">
        <v>110</v>
      </c>
      <c r="B372">
        <v>2017</v>
      </c>
      <c r="C372" s="32">
        <v>288.07692307692309</v>
      </c>
      <c r="D372" s="30">
        <v>48342000</v>
      </c>
      <c r="E372" s="30">
        <v>15240000</v>
      </c>
      <c r="F372" s="41">
        <f>G372+StateDataTable[[#This Row],[Labor (Private)]]</f>
        <v>3860</v>
      </c>
      <c r="G372" s="37">
        <v>1620</v>
      </c>
      <c r="H372" s="37">
        <v>2240</v>
      </c>
      <c r="I372" s="43"/>
      <c r="J372" s="43"/>
    </row>
    <row r="373" spans="1:10" x14ac:dyDescent="0.3">
      <c r="A373" s="26" t="s">
        <v>111</v>
      </c>
      <c r="B373">
        <v>2017</v>
      </c>
      <c r="C373" s="32">
        <v>297.22222222222223</v>
      </c>
      <c r="D373" s="30">
        <v>23358985.390000001</v>
      </c>
      <c r="E373" s="30">
        <v>2782789</v>
      </c>
      <c r="F373" s="41">
        <f>G373+StateDataTable[[#This Row],[Labor (Private)]]</f>
        <v>1843</v>
      </c>
      <c r="G373" s="37">
        <v>1698</v>
      </c>
      <c r="H373" s="37">
        <v>145</v>
      </c>
      <c r="I373" s="43"/>
      <c r="J373" s="43"/>
    </row>
    <row r="374" spans="1:10" x14ac:dyDescent="0.3">
      <c r="A374" s="26" t="s">
        <v>113</v>
      </c>
      <c r="B374">
        <v>2017</v>
      </c>
      <c r="C374" s="32">
        <v>492.3</v>
      </c>
      <c r="D374" s="30">
        <v>26330638</v>
      </c>
      <c r="E374" s="30">
        <v>10897258</v>
      </c>
      <c r="F374" s="41">
        <f>G374+StateDataTable[[#This Row],[Labor (Private)]]</f>
        <v>1416</v>
      </c>
      <c r="G374" s="37">
        <v>911</v>
      </c>
      <c r="H374" s="37">
        <v>505</v>
      </c>
      <c r="I374" s="43"/>
      <c r="J374" s="43"/>
    </row>
    <row r="375" spans="1:10" x14ac:dyDescent="0.3">
      <c r="A375" s="26" t="s">
        <v>114</v>
      </c>
      <c r="B375">
        <v>2017</v>
      </c>
      <c r="C375" s="32">
        <v>285</v>
      </c>
      <c r="D375" s="30">
        <v>10246313</v>
      </c>
      <c r="E375" s="30">
        <v>4075298</v>
      </c>
      <c r="F375" s="41">
        <f>G375+StateDataTable[[#This Row],[Labor (Private)]]</f>
        <v>1210</v>
      </c>
      <c r="G375" s="37">
        <v>1200</v>
      </c>
      <c r="H375" s="37">
        <v>10</v>
      </c>
      <c r="I375" s="43"/>
      <c r="J375" s="43"/>
    </row>
    <row r="376" spans="1:10" x14ac:dyDescent="0.3">
      <c r="A376" s="26" t="s">
        <v>115</v>
      </c>
      <c r="B376">
        <v>2017</v>
      </c>
      <c r="C376" s="32">
        <v>105.71428571428571</v>
      </c>
      <c r="D376" s="30">
        <v>28570560</v>
      </c>
      <c r="E376" s="30">
        <v>7103260</v>
      </c>
      <c r="F376" s="41">
        <f>G376+StateDataTable[[#This Row],[Labor (Private)]]</f>
        <v>2150</v>
      </c>
      <c r="G376" s="37">
        <v>2000</v>
      </c>
      <c r="H376" s="37">
        <v>150</v>
      </c>
      <c r="I376" s="43"/>
      <c r="J376" s="43"/>
    </row>
    <row r="377" spans="1:10" x14ac:dyDescent="0.3">
      <c r="A377" s="25" t="s">
        <v>120</v>
      </c>
      <c r="B377">
        <v>2017</v>
      </c>
      <c r="C377" s="32">
        <v>16.333333333333332</v>
      </c>
      <c r="D377" s="29"/>
      <c r="E377" s="29"/>
      <c r="F377" s="40">
        <f>G377+StateDataTable[[#This Row],[Labor (Private)]]</f>
        <v>0</v>
      </c>
      <c r="G377" s="36"/>
      <c r="H377" s="36"/>
      <c r="I377" s="43"/>
      <c r="J377" s="43"/>
    </row>
    <row r="378" spans="1:10" x14ac:dyDescent="0.3">
      <c r="A378" s="26" t="s">
        <v>116</v>
      </c>
      <c r="B378">
        <v>2017</v>
      </c>
      <c r="C378" s="32">
        <v>1700.7142857142858</v>
      </c>
      <c r="D378" s="30">
        <v>32218630</v>
      </c>
      <c r="E378" s="30">
        <v>9554627</v>
      </c>
      <c r="F378" s="41">
        <f>G378+StateDataTable[[#This Row],[Labor (Private)]]</f>
        <v>975</v>
      </c>
      <c r="G378" s="37">
        <v>975</v>
      </c>
      <c r="H378" s="37">
        <v>0</v>
      </c>
      <c r="I378" s="43"/>
      <c r="J378" s="43"/>
    </row>
    <row r="379" spans="1:10" x14ac:dyDescent="0.3">
      <c r="A379" s="26" t="s">
        <v>117</v>
      </c>
      <c r="B379">
        <v>2017</v>
      </c>
      <c r="C379" s="32">
        <v>130.25</v>
      </c>
      <c r="D379" s="30">
        <v>53722560</v>
      </c>
      <c r="E379" s="30">
        <v>18338146</v>
      </c>
      <c r="F379" s="41">
        <f>G379+StateDataTable[[#This Row],[Labor (Private)]]</f>
        <v>793</v>
      </c>
      <c r="G379" s="37">
        <v>773</v>
      </c>
      <c r="H379" s="37">
        <v>20</v>
      </c>
      <c r="I379" s="43"/>
      <c r="J379" s="43"/>
    </row>
    <row r="380" spans="1:10" x14ac:dyDescent="0.3">
      <c r="A380" s="26" t="s">
        <v>118</v>
      </c>
      <c r="B380">
        <v>2017</v>
      </c>
      <c r="C380" s="32">
        <v>483.625</v>
      </c>
      <c r="D380" s="30">
        <v>132837156</v>
      </c>
      <c r="E380" s="30">
        <v>13420000</v>
      </c>
      <c r="F380" s="41">
        <f>G380+StateDataTable[[#This Row],[Labor (Private)]]</f>
        <v>800</v>
      </c>
      <c r="G380" s="37">
        <v>300</v>
      </c>
      <c r="H380" s="37">
        <v>500</v>
      </c>
      <c r="I380" s="43"/>
      <c r="J380" s="43"/>
    </row>
    <row r="381" spans="1:10" x14ac:dyDescent="0.3">
      <c r="A381" s="26" t="s">
        <v>42</v>
      </c>
      <c r="B381">
        <v>2017</v>
      </c>
      <c r="C381" s="32">
        <v>893.42857142857144</v>
      </c>
      <c r="D381" s="30">
        <v>90000000</v>
      </c>
      <c r="E381" s="30"/>
      <c r="F381" s="41">
        <f>G381+StateDataTable[[#This Row],[Labor (Private)]]</f>
        <v>474</v>
      </c>
      <c r="G381" s="37">
        <v>335</v>
      </c>
      <c r="H381" s="37">
        <v>139</v>
      </c>
      <c r="I381" s="43"/>
      <c r="J381" s="43"/>
    </row>
    <row r="382" spans="1:10" x14ac:dyDescent="0.3">
      <c r="A382" s="26" t="s">
        <v>119</v>
      </c>
      <c r="B382">
        <v>2017</v>
      </c>
      <c r="C382" s="32">
        <v>1106.1818181818182</v>
      </c>
      <c r="D382" s="30"/>
      <c r="E382" s="30">
        <v>31319000</v>
      </c>
      <c r="F382" s="41">
        <f>G382+StateDataTable[[#This Row],[Labor (Private)]]</f>
        <v>0</v>
      </c>
      <c r="G382" s="37"/>
      <c r="H382" s="37"/>
      <c r="I382" s="43"/>
      <c r="J382" s="43"/>
    </row>
    <row r="383" spans="1:10" x14ac:dyDescent="0.3">
      <c r="A383" s="25" t="s">
        <v>127</v>
      </c>
      <c r="B383">
        <v>2017</v>
      </c>
      <c r="C383" s="32">
        <v>49.333333333333336</v>
      </c>
      <c r="D383" s="30">
        <v>184000</v>
      </c>
      <c r="E383" s="30">
        <v>96000</v>
      </c>
      <c r="F383" s="41">
        <f>G383+StateDataTable[[#This Row],[Labor (Private)]]</f>
        <v>149</v>
      </c>
      <c r="G383" s="37">
        <v>149</v>
      </c>
      <c r="H383" s="37">
        <v>0</v>
      </c>
      <c r="I383" s="43"/>
      <c r="J383" s="43"/>
    </row>
    <row r="384" spans="1:10" x14ac:dyDescent="0.3">
      <c r="A384" s="26" t="s">
        <v>121</v>
      </c>
      <c r="B384">
        <v>2017</v>
      </c>
      <c r="C384" s="32">
        <v>212.66666666666666</v>
      </c>
      <c r="D384" s="30">
        <v>28350000</v>
      </c>
      <c r="E384" s="30">
        <v>11000000</v>
      </c>
      <c r="F384" s="41">
        <f>G384+StateDataTable[[#This Row],[Labor (Private)]]</f>
        <v>3013</v>
      </c>
      <c r="G384" s="37">
        <v>2483</v>
      </c>
      <c r="H384" s="37">
        <v>530</v>
      </c>
      <c r="I384" s="43"/>
      <c r="J384" s="43"/>
    </row>
    <row r="385" spans="1:10" x14ac:dyDescent="0.3">
      <c r="A385" s="26" t="s">
        <v>122</v>
      </c>
      <c r="B385">
        <v>2017</v>
      </c>
      <c r="C385" s="32">
        <v>1177.2</v>
      </c>
      <c r="D385" s="30">
        <v>25916548</v>
      </c>
      <c r="E385" s="30">
        <v>9476524</v>
      </c>
      <c r="F385" s="41">
        <f>G385+StateDataTable[[#This Row],[Labor (Private)]]</f>
        <v>708</v>
      </c>
      <c r="G385" s="37">
        <v>563</v>
      </c>
      <c r="H385" s="37">
        <v>145</v>
      </c>
      <c r="I385" s="43"/>
      <c r="J385" s="43"/>
    </row>
    <row r="386" spans="1:10" x14ac:dyDescent="0.3">
      <c r="A386" s="26" t="s">
        <v>123</v>
      </c>
      <c r="B386">
        <v>2017</v>
      </c>
      <c r="C386" s="32">
        <v>481.55555555555554</v>
      </c>
      <c r="D386" s="30">
        <v>21720982</v>
      </c>
      <c r="E386" s="30">
        <v>3036677</v>
      </c>
      <c r="F386" s="41">
        <f>G386+StateDataTable[[#This Row],[Labor (Private)]]</f>
        <v>998</v>
      </c>
      <c r="G386" s="37">
        <v>998</v>
      </c>
      <c r="H386" s="37">
        <v>0</v>
      </c>
      <c r="I386" s="43"/>
      <c r="J386" s="43"/>
    </row>
    <row r="387" spans="1:10" x14ac:dyDescent="0.3">
      <c r="A387" s="26" t="s">
        <v>124</v>
      </c>
      <c r="B387">
        <v>2017</v>
      </c>
      <c r="C387" s="32">
        <v>424.16666666666669</v>
      </c>
      <c r="D387" s="29"/>
      <c r="E387" s="29"/>
      <c r="F387" s="40">
        <f>G387+StateDataTable[[#This Row],[Labor (Private)]]</f>
        <v>0</v>
      </c>
      <c r="G387" s="36"/>
      <c r="H387" s="36"/>
      <c r="I387" s="43"/>
      <c r="J387" s="43"/>
    </row>
    <row r="388" spans="1:10" x14ac:dyDescent="0.3">
      <c r="A388" s="26" t="s">
        <v>125</v>
      </c>
      <c r="B388">
        <v>2017</v>
      </c>
      <c r="C388" s="32">
        <v>1700.2</v>
      </c>
      <c r="D388" s="30">
        <v>57237630</v>
      </c>
      <c r="E388" s="30">
        <v>21290073</v>
      </c>
      <c r="F388" s="41">
        <f>G388+StateDataTable[[#This Row],[Labor (Private)]]</f>
        <v>664</v>
      </c>
      <c r="G388" s="37">
        <v>664</v>
      </c>
      <c r="H388" s="37">
        <v>0</v>
      </c>
      <c r="I388" s="43"/>
      <c r="J388" s="43"/>
    </row>
    <row r="389" spans="1:10" x14ac:dyDescent="0.3">
      <c r="A389" s="26" t="s">
        <v>126</v>
      </c>
      <c r="B389">
        <v>2017</v>
      </c>
      <c r="C389" s="32">
        <v>176.25</v>
      </c>
      <c r="D389" s="29"/>
      <c r="E389" s="29"/>
      <c r="F389" s="40">
        <f>G389+StateDataTable[[#This Row],[Labor (Private)]]</f>
        <v>0</v>
      </c>
      <c r="G389" s="36"/>
      <c r="H389" s="36"/>
      <c r="I389" s="43"/>
      <c r="J389" s="43"/>
    </row>
    <row r="390" spans="1:10" x14ac:dyDescent="0.3">
      <c r="A390" s="25" t="s">
        <v>129</v>
      </c>
      <c r="B390">
        <v>2017</v>
      </c>
      <c r="C390" s="32">
        <v>210.25</v>
      </c>
      <c r="D390" s="29"/>
      <c r="E390" s="29"/>
      <c r="F390" s="40">
        <f>G390+StateDataTable[[#This Row],[Labor (Private)]]</f>
        <v>0</v>
      </c>
      <c r="G390" s="36"/>
      <c r="H390" s="36"/>
      <c r="I390" s="43"/>
      <c r="J390" s="43"/>
    </row>
    <row r="391" spans="1:10" x14ac:dyDescent="0.3">
      <c r="A391" s="26" t="s">
        <v>128</v>
      </c>
      <c r="B391">
        <v>2017</v>
      </c>
      <c r="C391" s="32">
        <v>595.83333333333337</v>
      </c>
      <c r="D391" s="30">
        <v>381000000</v>
      </c>
      <c r="E391" s="30">
        <v>227000000</v>
      </c>
      <c r="F391" s="41">
        <f>G391+StateDataTable[[#This Row],[Labor (Private)]]</f>
        <v>0</v>
      </c>
      <c r="G391" s="37"/>
      <c r="H391" s="37"/>
      <c r="I391" s="43"/>
      <c r="J391" s="43"/>
    </row>
    <row r="392" spans="1:10" x14ac:dyDescent="0.3">
      <c r="A392" s="25" t="s">
        <v>138</v>
      </c>
      <c r="B392">
        <v>2017</v>
      </c>
      <c r="C392" s="32">
        <v>64.166666666666671</v>
      </c>
      <c r="D392" s="29"/>
      <c r="E392" s="29"/>
      <c r="F392" s="40">
        <f>G392+StateDataTable[[#This Row],[Labor (Private)]]</f>
        <v>0</v>
      </c>
      <c r="G392" s="36"/>
      <c r="H392" s="36"/>
      <c r="I392" s="43"/>
      <c r="J392" s="43"/>
    </row>
    <row r="393" spans="1:10" x14ac:dyDescent="0.3">
      <c r="A393" s="26" t="s">
        <v>130</v>
      </c>
      <c r="B393">
        <v>2017</v>
      </c>
      <c r="C393" s="32">
        <v>1578.5714285714287</v>
      </c>
      <c r="D393" s="30">
        <v>24256197</v>
      </c>
      <c r="E393" s="30">
        <v>10702515</v>
      </c>
      <c r="F393" s="41">
        <f>G393+StateDataTable[[#This Row],[Labor (Private)]]</f>
        <v>353</v>
      </c>
      <c r="G393" s="37">
        <v>353</v>
      </c>
      <c r="H393" s="37">
        <v>0</v>
      </c>
      <c r="I393" s="43"/>
      <c r="J393" s="43"/>
    </row>
    <row r="394" spans="1:10" x14ac:dyDescent="0.3">
      <c r="A394" s="26" t="s">
        <v>131</v>
      </c>
      <c r="B394">
        <v>2017</v>
      </c>
      <c r="C394" s="32">
        <v>294.3</v>
      </c>
      <c r="D394" s="30">
        <v>76513000</v>
      </c>
      <c r="E394" s="30">
        <v>17774000</v>
      </c>
      <c r="F394" s="41">
        <f>G394+StateDataTable[[#This Row],[Labor (Private)]]</f>
        <v>3080</v>
      </c>
      <c r="G394" s="37">
        <v>2665</v>
      </c>
      <c r="H394" s="37">
        <v>415</v>
      </c>
      <c r="I394" s="43"/>
      <c r="J394" s="43"/>
    </row>
    <row r="395" spans="1:10" x14ac:dyDescent="0.3">
      <c r="A395" s="26" t="s">
        <v>142</v>
      </c>
      <c r="B395">
        <v>2017</v>
      </c>
      <c r="C395" s="32">
        <v>123</v>
      </c>
      <c r="D395" s="29"/>
      <c r="E395" s="29"/>
      <c r="F395" s="40">
        <f>G395+StateDataTable[[#This Row],[Labor (Private)]]</f>
        <v>0</v>
      </c>
      <c r="G395" s="36"/>
      <c r="H395" s="36"/>
      <c r="I395" s="43"/>
      <c r="J395" s="43"/>
    </row>
    <row r="396" spans="1:10" x14ac:dyDescent="0.3">
      <c r="A396" s="26" t="s">
        <v>132</v>
      </c>
      <c r="B396">
        <v>2017</v>
      </c>
      <c r="C396" s="32">
        <v>966.125</v>
      </c>
      <c r="D396" s="30">
        <v>47516704</v>
      </c>
      <c r="E396" s="30">
        <v>19153425</v>
      </c>
      <c r="F396" s="41">
        <f>G396+StateDataTable[[#This Row],[Labor (Private)]]</f>
        <v>1035</v>
      </c>
      <c r="G396" s="37">
        <v>950</v>
      </c>
      <c r="H396" s="37">
        <v>85</v>
      </c>
      <c r="I396" s="43"/>
      <c r="J396" s="43"/>
    </row>
    <row r="397" spans="1:10" x14ac:dyDescent="0.3">
      <c r="A397" s="26" t="s">
        <v>133</v>
      </c>
      <c r="B397">
        <v>2017</v>
      </c>
      <c r="C397" s="32">
        <v>379.72727272727275</v>
      </c>
      <c r="D397" s="30">
        <v>254000000</v>
      </c>
      <c r="E397" s="30">
        <v>112000000</v>
      </c>
      <c r="F397" s="41">
        <f>G397+StateDataTable[[#This Row],[Labor (Private)]]</f>
        <v>5476</v>
      </c>
      <c r="G397" s="37">
        <v>4800</v>
      </c>
      <c r="H397" s="37">
        <v>676</v>
      </c>
      <c r="I397" s="43"/>
      <c r="J397" s="43"/>
    </row>
    <row r="398" spans="1:10" x14ac:dyDescent="0.3">
      <c r="A398" s="26" t="s">
        <v>134</v>
      </c>
      <c r="B398">
        <v>2017</v>
      </c>
      <c r="C398" s="32">
        <v>414</v>
      </c>
      <c r="D398" s="29"/>
      <c r="E398" s="29"/>
      <c r="F398" s="40">
        <f>G398+StateDataTable[[#This Row],[Labor (Private)]]</f>
        <v>0</v>
      </c>
      <c r="G398" s="36"/>
      <c r="H398" s="36"/>
      <c r="I398" s="43"/>
      <c r="J398" s="43"/>
    </row>
    <row r="399" spans="1:10" x14ac:dyDescent="0.3">
      <c r="A399" s="26" t="s">
        <v>135</v>
      </c>
      <c r="B399">
        <v>2017</v>
      </c>
      <c r="C399" s="32">
        <v>29</v>
      </c>
      <c r="D399" s="30">
        <v>2535573</v>
      </c>
      <c r="E399" s="30">
        <v>925827</v>
      </c>
      <c r="F399" s="41">
        <f>G399+StateDataTable[[#This Row],[Labor (Private)]]</f>
        <v>3200</v>
      </c>
      <c r="G399" s="37">
        <v>3200</v>
      </c>
      <c r="H399" s="37"/>
      <c r="I399" s="43"/>
      <c r="J399" s="43"/>
    </row>
    <row r="400" spans="1:10" x14ac:dyDescent="0.3">
      <c r="A400" s="26" t="s">
        <v>136</v>
      </c>
      <c r="B400">
        <v>2017</v>
      </c>
      <c r="C400" s="32">
        <v>945.09090909090912</v>
      </c>
      <c r="D400" s="30">
        <v>19827326.98</v>
      </c>
      <c r="E400" s="30">
        <v>2168948.5499999998</v>
      </c>
      <c r="F400" s="41">
        <f>G400+StateDataTable[[#This Row],[Labor (Private)]]</f>
        <v>395</v>
      </c>
      <c r="G400" s="37">
        <v>335</v>
      </c>
      <c r="H400" s="37">
        <v>60</v>
      </c>
      <c r="I400" s="43"/>
      <c r="J400" s="43"/>
    </row>
    <row r="401" spans="1:10" x14ac:dyDescent="0.3">
      <c r="A401" s="26" t="s">
        <v>137</v>
      </c>
      <c r="B401">
        <v>2017</v>
      </c>
      <c r="C401" s="32">
        <v>71.333333333333329</v>
      </c>
      <c r="D401" s="29"/>
      <c r="E401" s="29"/>
      <c r="F401" s="40">
        <f>G401+StateDataTable[[#This Row],[Labor (Private)]]</f>
        <v>0</v>
      </c>
      <c r="G401" s="36"/>
      <c r="H401" s="36"/>
      <c r="I401" s="43"/>
      <c r="J401" s="43"/>
    </row>
    <row r="402" spans="1:10" x14ac:dyDescent="0.3">
      <c r="A402" s="26" t="s">
        <v>139</v>
      </c>
      <c r="B402">
        <v>2017</v>
      </c>
      <c r="C402" s="32">
        <v>48.4</v>
      </c>
      <c r="D402" s="30"/>
      <c r="E402" s="30"/>
      <c r="F402" s="41">
        <f>G402+StateDataTable[[#This Row],[Labor (Private)]]</f>
        <v>0</v>
      </c>
      <c r="G402" s="37"/>
      <c r="H402" s="37">
        <v>0</v>
      </c>
      <c r="I402" s="43"/>
      <c r="J402" s="43"/>
    </row>
    <row r="403" spans="1:10" x14ac:dyDescent="0.3">
      <c r="A403" s="26" t="s">
        <v>140</v>
      </c>
      <c r="B403">
        <v>2017</v>
      </c>
      <c r="C403" s="32">
        <v>547.83333333333337</v>
      </c>
      <c r="D403" s="30">
        <v>28891483</v>
      </c>
      <c r="E403" s="30">
        <v>9958700</v>
      </c>
      <c r="F403" s="41">
        <f>G403+StateDataTable[[#This Row],[Labor (Private)]]</f>
        <v>721</v>
      </c>
      <c r="G403" s="37">
        <v>641</v>
      </c>
      <c r="H403" s="37">
        <v>80</v>
      </c>
      <c r="I403" s="43"/>
      <c r="J403" s="43"/>
    </row>
    <row r="404" spans="1:10" x14ac:dyDescent="0.3">
      <c r="A404" s="26" t="s">
        <v>141</v>
      </c>
      <c r="B404">
        <v>2017</v>
      </c>
      <c r="C404" s="32">
        <v>909.33333333333337</v>
      </c>
      <c r="D404" s="30">
        <v>36388355</v>
      </c>
      <c r="E404" s="30">
        <v>10552582</v>
      </c>
      <c r="F404" s="41">
        <f>G404+StateDataTable[[#This Row],[Labor (Private)]]</f>
        <v>325</v>
      </c>
      <c r="G404" s="37">
        <v>300</v>
      </c>
      <c r="H404" s="37">
        <v>25</v>
      </c>
      <c r="I404" s="43"/>
      <c r="J404" s="43"/>
    </row>
    <row r="405" spans="1:10" x14ac:dyDescent="0.3">
      <c r="A405" s="26" t="s">
        <v>143</v>
      </c>
      <c r="B405">
        <v>2017</v>
      </c>
      <c r="C405" s="32">
        <v>118.625</v>
      </c>
      <c r="D405" s="30">
        <v>146981518</v>
      </c>
      <c r="E405" s="30">
        <v>21707400</v>
      </c>
      <c r="F405" s="41">
        <f>G405+StateDataTable[[#This Row],[Labor (Private)]]</f>
        <v>3396</v>
      </c>
      <c r="G405" s="37">
        <v>3319</v>
      </c>
      <c r="H405" s="37">
        <v>77</v>
      </c>
      <c r="I405" s="43"/>
      <c r="J405" s="43"/>
    </row>
    <row r="406" spans="1:10" x14ac:dyDescent="0.3">
      <c r="A406" s="26" t="s">
        <v>144</v>
      </c>
      <c r="B406">
        <v>2017</v>
      </c>
      <c r="C406" s="32">
        <v>617.125</v>
      </c>
      <c r="D406" s="30">
        <v>49640708</v>
      </c>
      <c r="E406" s="30">
        <v>20164593</v>
      </c>
      <c r="F406" s="41">
        <f>G406+StateDataTable[[#This Row],[Labor (Private)]]</f>
        <v>1276</v>
      </c>
      <c r="G406" s="37">
        <v>1110</v>
      </c>
      <c r="H406" s="37">
        <v>166</v>
      </c>
      <c r="I406" s="43"/>
      <c r="J406" s="43"/>
    </row>
    <row r="407" spans="1:10" x14ac:dyDescent="0.3">
      <c r="A407" s="26" t="s">
        <v>145</v>
      </c>
      <c r="B407">
        <v>2017</v>
      </c>
      <c r="C407" s="33">
        <v>216.16666666666666</v>
      </c>
      <c r="D407" s="31">
        <v>20504626</v>
      </c>
      <c r="E407" s="31"/>
      <c r="F407" s="41">
        <f>G407+StateDataTable[[#This Row],[Labor (Private)]]</f>
        <v>4625</v>
      </c>
      <c r="G407" s="38">
        <v>4500</v>
      </c>
      <c r="H407" s="38">
        <v>125</v>
      </c>
      <c r="I407" s="43"/>
      <c r="J407" s="43"/>
    </row>
    <row r="408" spans="1:10" x14ac:dyDescent="0.3">
      <c r="A408" s="26" t="s">
        <v>146</v>
      </c>
      <c r="B408">
        <v>2017</v>
      </c>
      <c r="C408" s="33">
        <v>849.33333333333337</v>
      </c>
      <c r="D408" s="31">
        <v>87836693</v>
      </c>
      <c r="E408" s="31">
        <v>23226685</v>
      </c>
      <c r="F408" s="41">
        <f>G408+StateDataTable[[#This Row],[Labor (Private)]]</f>
        <v>0</v>
      </c>
      <c r="G408" s="38">
        <v>0</v>
      </c>
      <c r="H408" s="38">
        <v>0</v>
      </c>
      <c r="I408" s="43"/>
      <c r="J408" s="43"/>
    </row>
    <row r="409" spans="1:10" x14ac:dyDescent="0.3">
      <c r="A409" s="26" t="s">
        <v>147</v>
      </c>
      <c r="B409">
        <v>2017</v>
      </c>
      <c r="C409" s="33">
        <v>1011.6666666666666</v>
      </c>
      <c r="D409" s="34"/>
      <c r="E409" s="34"/>
      <c r="F409" s="40">
        <f>G409+StateDataTable[[#This Row],[Labor (Private)]]</f>
        <v>0</v>
      </c>
      <c r="G409" s="39"/>
      <c r="H409" s="39"/>
      <c r="I409" s="43"/>
      <c r="J409" s="43"/>
    </row>
    <row r="410" spans="1:10" x14ac:dyDescent="0.3">
      <c r="A410" s="25" t="s">
        <v>99</v>
      </c>
      <c r="B410">
        <v>2016</v>
      </c>
      <c r="C410" s="32">
        <v>36.833333333333336</v>
      </c>
      <c r="D410" s="30"/>
      <c r="E410" s="30"/>
      <c r="F410" s="41">
        <f>G410+StateDataTable[[#This Row],[Labor (Private)]]</f>
        <v>350</v>
      </c>
      <c r="G410" s="37">
        <v>350</v>
      </c>
      <c r="H410" s="37">
        <v>0</v>
      </c>
      <c r="I410" s="43"/>
      <c r="J410" s="43"/>
    </row>
    <row r="411" spans="1:10" x14ac:dyDescent="0.3">
      <c r="A411" s="26" t="s">
        <v>100</v>
      </c>
      <c r="B411">
        <v>2016</v>
      </c>
      <c r="C411" s="32">
        <v>2439.6666666666665</v>
      </c>
      <c r="D411" s="30"/>
      <c r="E411" s="30"/>
      <c r="F411" s="41">
        <f>G411+StateDataTable[[#This Row],[Labor (Private)]]</f>
        <v>209</v>
      </c>
      <c r="G411" s="37">
        <v>195</v>
      </c>
      <c r="H411" s="37">
        <v>14</v>
      </c>
      <c r="I411" s="43"/>
      <c r="J411" s="43"/>
    </row>
    <row r="412" spans="1:10" x14ac:dyDescent="0.3">
      <c r="A412" s="26" t="s">
        <v>101</v>
      </c>
      <c r="B412">
        <v>2016</v>
      </c>
      <c r="C412" s="32">
        <v>247.5</v>
      </c>
      <c r="D412" s="30">
        <v>7800000</v>
      </c>
      <c r="E412" s="30">
        <v>2500000</v>
      </c>
      <c r="F412" s="41">
        <f>G412+StateDataTable[[#This Row],[Labor (Private)]]</f>
        <v>447</v>
      </c>
      <c r="G412" s="37">
        <v>447</v>
      </c>
      <c r="H412" s="37">
        <v>0</v>
      </c>
      <c r="I412" s="43"/>
      <c r="J412" s="43"/>
    </row>
    <row r="413" spans="1:10" x14ac:dyDescent="0.3">
      <c r="A413" s="25" t="s">
        <v>102</v>
      </c>
      <c r="B413">
        <v>2016</v>
      </c>
      <c r="C413" s="32">
        <v>82</v>
      </c>
      <c r="D413" s="30"/>
      <c r="E413" s="30"/>
      <c r="F413" s="41">
        <f>G413+StateDataTable[[#This Row],[Labor (Private)]]</f>
        <v>0</v>
      </c>
      <c r="G413" s="37"/>
      <c r="H413" s="37"/>
      <c r="I413" s="43"/>
      <c r="J413" s="43"/>
    </row>
    <row r="414" spans="1:10" x14ac:dyDescent="0.3">
      <c r="A414" s="26" t="s">
        <v>103</v>
      </c>
      <c r="B414">
        <v>2016</v>
      </c>
      <c r="C414" s="32">
        <v>225.42857142857142</v>
      </c>
      <c r="D414" s="30">
        <v>29749902</v>
      </c>
      <c r="E414" s="30">
        <v>20009840</v>
      </c>
      <c r="F414" s="41">
        <f>G414+StateDataTable[[#This Row],[Labor (Private)]]</f>
        <v>2545</v>
      </c>
      <c r="G414" s="37">
        <v>1945</v>
      </c>
      <c r="H414" s="37">
        <v>600</v>
      </c>
      <c r="I414" s="43"/>
      <c r="J414" s="43"/>
    </row>
    <row r="415" spans="1:10" x14ac:dyDescent="0.3">
      <c r="A415" s="26" t="s">
        <v>104</v>
      </c>
      <c r="B415">
        <v>2016</v>
      </c>
      <c r="C415" s="32">
        <v>716</v>
      </c>
      <c r="D415" s="30">
        <v>62458530</v>
      </c>
      <c r="E415" s="30">
        <v>20907383</v>
      </c>
      <c r="F415" s="41">
        <f>G415+StateDataTable[[#This Row],[Labor (Private)]]</f>
        <v>2005</v>
      </c>
      <c r="G415" s="37">
        <v>1865</v>
      </c>
      <c r="H415" s="37">
        <v>140</v>
      </c>
      <c r="I415" s="43"/>
      <c r="J415" s="43"/>
    </row>
    <row r="416" spans="1:10" x14ac:dyDescent="0.3">
      <c r="A416" s="26" t="s">
        <v>105</v>
      </c>
      <c r="B416">
        <v>2016</v>
      </c>
      <c r="C416" s="32">
        <v>352.66666666666669</v>
      </c>
      <c r="D416" s="30">
        <v>32204000</v>
      </c>
      <c r="E416" s="30">
        <v>13258543</v>
      </c>
      <c r="F416" s="41">
        <f>G416+StateDataTable[[#This Row],[Labor (Private)]]</f>
        <v>1388</v>
      </c>
      <c r="G416" s="37">
        <v>1388</v>
      </c>
      <c r="H416" s="37">
        <v>0</v>
      </c>
      <c r="I416" s="43"/>
      <c r="J416" s="43"/>
    </row>
    <row r="417" spans="1:10" x14ac:dyDescent="0.3">
      <c r="A417" s="26" t="s">
        <v>106</v>
      </c>
      <c r="B417">
        <v>2016</v>
      </c>
      <c r="C417" s="32">
        <v>191</v>
      </c>
      <c r="D417" s="30">
        <v>7963910</v>
      </c>
      <c r="E417" s="30">
        <v>2817063</v>
      </c>
      <c r="F417" s="41">
        <f>G417+StateDataTable[[#This Row],[Labor (Private)]]</f>
        <v>329</v>
      </c>
      <c r="G417" s="37">
        <v>285</v>
      </c>
      <c r="H417" s="37">
        <v>44</v>
      </c>
      <c r="I417" s="43"/>
      <c r="J417" s="43"/>
    </row>
    <row r="418" spans="1:10" x14ac:dyDescent="0.3">
      <c r="A418" s="25" t="s">
        <v>23</v>
      </c>
      <c r="B418">
        <v>2016</v>
      </c>
      <c r="C418" s="32">
        <v>163</v>
      </c>
      <c r="D418" s="30"/>
      <c r="E418" s="30"/>
      <c r="F418" s="41">
        <f>G418+StateDataTable[[#This Row],[Labor (Private)]]</f>
        <v>0</v>
      </c>
      <c r="G418" s="37"/>
      <c r="H418" s="37"/>
      <c r="I418" s="43"/>
      <c r="J418" s="43"/>
    </row>
    <row r="419" spans="1:10" x14ac:dyDescent="0.3">
      <c r="A419" s="25" t="s">
        <v>109</v>
      </c>
      <c r="B419">
        <v>2016</v>
      </c>
      <c r="C419" s="32">
        <v>4.833333333333333</v>
      </c>
      <c r="D419" s="30"/>
      <c r="E419" s="30"/>
      <c r="F419" s="41">
        <f>G419+StateDataTable[[#This Row],[Labor (Private)]]</f>
        <v>0</v>
      </c>
      <c r="G419" s="37"/>
      <c r="H419" s="37"/>
      <c r="I419" s="43"/>
      <c r="J419" s="43"/>
    </row>
    <row r="420" spans="1:10" x14ac:dyDescent="0.3">
      <c r="A420" s="26" t="s">
        <v>107</v>
      </c>
      <c r="B420">
        <v>2016</v>
      </c>
      <c r="C420" s="32">
        <v>21.5</v>
      </c>
      <c r="D420" s="30"/>
      <c r="E420" s="30"/>
      <c r="F420" s="41">
        <f>G420+StateDataTable[[#This Row],[Labor (Private)]]</f>
        <v>0</v>
      </c>
      <c r="G420" s="37"/>
      <c r="H420" s="37"/>
      <c r="I420" s="43"/>
      <c r="J420" s="43"/>
    </row>
    <row r="421" spans="1:10" x14ac:dyDescent="0.3">
      <c r="A421" s="25" t="s">
        <v>112</v>
      </c>
      <c r="B421">
        <v>2016</v>
      </c>
      <c r="C421" s="32"/>
      <c r="D421" s="30"/>
      <c r="E421" s="30"/>
      <c r="F421" s="41">
        <f>G421+StateDataTable[[#This Row],[Labor (Private)]]</f>
        <v>0</v>
      </c>
      <c r="G421" s="37"/>
      <c r="H421" s="37"/>
      <c r="I421" s="43"/>
      <c r="J421" s="43"/>
    </row>
    <row r="422" spans="1:10" x14ac:dyDescent="0.3">
      <c r="A422" s="26" t="s">
        <v>108</v>
      </c>
      <c r="B422">
        <v>2016</v>
      </c>
      <c r="C422" s="32">
        <v>592.85714285714289</v>
      </c>
      <c r="D422" s="30"/>
      <c r="E422" s="30"/>
      <c r="F422" s="41">
        <f>G422+StateDataTable[[#This Row],[Labor (Private)]]</f>
        <v>0</v>
      </c>
      <c r="G422" s="37"/>
      <c r="H422" s="37"/>
      <c r="I422" s="43"/>
      <c r="J422" s="43"/>
    </row>
    <row r="423" spans="1:10" x14ac:dyDescent="0.3">
      <c r="A423" s="26" t="s">
        <v>110</v>
      </c>
      <c r="B423">
        <v>2016</v>
      </c>
      <c r="C423" s="32">
        <v>277.07692307692309</v>
      </c>
      <c r="D423" s="30">
        <v>72299631</v>
      </c>
      <c r="E423" s="30">
        <v>26316078</v>
      </c>
      <c r="F423" s="41">
        <f>G423+StateDataTable[[#This Row],[Labor (Private)]]</f>
        <v>3740</v>
      </c>
      <c r="G423" s="37">
        <v>1627</v>
      </c>
      <c r="H423" s="37">
        <v>2113</v>
      </c>
      <c r="I423" s="43"/>
      <c r="J423" s="43"/>
    </row>
    <row r="424" spans="1:10" x14ac:dyDescent="0.3">
      <c r="A424" s="26" t="s">
        <v>111</v>
      </c>
      <c r="B424">
        <v>2016</v>
      </c>
      <c r="C424" s="32">
        <v>312.44444444444446</v>
      </c>
      <c r="D424" s="30"/>
      <c r="E424" s="30"/>
      <c r="F424" s="41">
        <f>G424+StateDataTable[[#This Row],[Labor (Private)]]</f>
        <v>0</v>
      </c>
      <c r="G424" s="37"/>
      <c r="H424" s="37"/>
      <c r="I424" s="43"/>
      <c r="J424" s="43"/>
    </row>
    <row r="425" spans="1:10" x14ac:dyDescent="0.3">
      <c r="A425" s="26" t="s">
        <v>113</v>
      </c>
      <c r="B425">
        <v>2016</v>
      </c>
      <c r="C425" s="32">
        <v>557</v>
      </c>
      <c r="D425" s="30">
        <v>31620000</v>
      </c>
      <c r="E425" s="30">
        <v>13920000</v>
      </c>
      <c r="F425" s="41">
        <f>G425+StateDataTable[[#This Row],[Labor (Private)]]</f>
        <v>1548</v>
      </c>
      <c r="G425" s="37">
        <v>1047</v>
      </c>
      <c r="H425" s="37">
        <v>501</v>
      </c>
      <c r="I425" s="43"/>
      <c r="J425" s="43"/>
    </row>
    <row r="426" spans="1:10" x14ac:dyDescent="0.3">
      <c r="A426" s="26" t="s">
        <v>114</v>
      </c>
      <c r="B426">
        <v>2016</v>
      </c>
      <c r="C426" s="32">
        <v>267.89999999999998</v>
      </c>
      <c r="D426" s="30">
        <v>13651000</v>
      </c>
      <c r="E426" s="30">
        <v>5356000</v>
      </c>
      <c r="F426" s="41">
        <f>G426+StateDataTable[[#This Row],[Labor (Private)]]</f>
        <v>1210</v>
      </c>
      <c r="G426" s="37">
        <v>1200</v>
      </c>
      <c r="H426" s="37">
        <v>10</v>
      </c>
      <c r="I426" s="43"/>
      <c r="J426" s="43"/>
    </row>
    <row r="427" spans="1:10" x14ac:dyDescent="0.3">
      <c r="A427" s="26" t="s">
        <v>115</v>
      </c>
      <c r="B427">
        <v>2016</v>
      </c>
      <c r="C427" s="32">
        <v>181</v>
      </c>
      <c r="D427" s="30">
        <v>55127900</v>
      </c>
      <c r="E427" s="30">
        <v>14691000</v>
      </c>
      <c r="F427" s="41">
        <f>G427+StateDataTable[[#This Row],[Labor (Private)]]</f>
        <v>2175</v>
      </c>
      <c r="G427" s="37">
        <v>2025</v>
      </c>
      <c r="H427" s="37">
        <v>150</v>
      </c>
      <c r="I427" s="43"/>
      <c r="J427" s="43"/>
    </row>
    <row r="428" spans="1:10" x14ac:dyDescent="0.3">
      <c r="A428" s="25" t="s">
        <v>120</v>
      </c>
      <c r="B428">
        <v>2016</v>
      </c>
      <c r="C428" s="32">
        <v>20</v>
      </c>
      <c r="D428" s="30"/>
      <c r="E428" s="30"/>
      <c r="F428" s="41">
        <f>G428+StateDataTable[[#This Row],[Labor (Private)]]</f>
        <v>0</v>
      </c>
      <c r="G428" s="37"/>
      <c r="H428" s="37"/>
      <c r="I428" s="43"/>
      <c r="J428" s="43"/>
    </row>
    <row r="429" spans="1:10" x14ac:dyDescent="0.3">
      <c r="A429" s="26" t="s">
        <v>116</v>
      </c>
      <c r="B429">
        <v>2016</v>
      </c>
      <c r="C429" s="32">
        <v>1106.1428571428571</v>
      </c>
      <c r="D429" s="30">
        <v>29637077</v>
      </c>
      <c r="E429" s="30">
        <v>8168087</v>
      </c>
      <c r="F429" s="41">
        <f>G429+StateDataTable[[#This Row],[Labor (Private)]]</f>
        <v>977</v>
      </c>
      <c r="G429" s="37">
        <v>975</v>
      </c>
      <c r="H429" s="37">
        <v>2</v>
      </c>
      <c r="I429" s="43"/>
      <c r="J429" s="43"/>
    </row>
    <row r="430" spans="1:10" x14ac:dyDescent="0.3">
      <c r="A430" s="26" t="s">
        <v>117</v>
      </c>
      <c r="B430">
        <v>2016</v>
      </c>
      <c r="C430" s="32">
        <v>235.5</v>
      </c>
      <c r="D430" s="30"/>
      <c r="E430" s="30"/>
      <c r="F430" s="41">
        <f>G430+StateDataTable[[#This Row],[Labor (Private)]]</f>
        <v>0</v>
      </c>
      <c r="G430" s="37"/>
      <c r="H430" s="37"/>
      <c r="I430" s="43"/>
      <c r="J430" s="43"/>
    </row>
    <row r="431" spans="1:10" x14ac:dyDescent="0.3">
      <c r="A431" s="26" t="s">
        <v>118</v>
      </c>
      <c r="B431">
        <v>2016</v>
      </c>
      <c r="C431" s="32">
        <v>341.875</v>
      </c>
      <c r="D431" s="30">
        <v>84000000</v>
      </c>
      <c r="E431" s="30">
        <v>9500000</v>
      </c>
      <c r="F431" s="41">
        <f>G431+StateDataTable[[#This Row],[Labor (Private)]]</f>
        <v>700</v>
      </c>
      <c r="G431" s="37">
        <v>700</v>
      </c>
      <c r="H431" s="37">
        <v>0</v>
      </c>
      <c r="I431" s="43"/>
      <c r="J431" s="43"/>
    </row>
    <row r="432" spans="1:10" x14ac:dyDescent="0.3">
      <c r="A432" s="26" t="s">
        <v>42</v>
      </c>
      <c r="B432">
        <v>2016</v>
      </c>
      <c r="C432" s="32">
        <v>843.64285714285711</v>
      </c>
      <c r="D432" s="30">
        <v>93000000</v>
      </c>
      <c r="E432" s="30"/>
      <c r="F432" s="41">
        <f>G432+StateDataTable[[#This Row],[Labor (Private)]]</f>
        <v>503</v>
      </c>
      <c r="G432" s="37">
        <v>361</v>
      </c>
      <c r="H432" s="37">
        <v>142</v>
      </c>
      <c r="I432" s="43"/>
      <c r="J432" s="43"/>
    </row>
    <row r="433" spans="1:10" x14ac:dyDescent="0.3">
      <c r="A433" s="26" t="s">
        <v>119</v>
      </c>
      <c r="B433">
        <v>2016</v>
      </c>
      <c r="C433" s="32">
        <v>1029.5454545454545</v>
      </c>
      <c r="D433" s="30">
        <v>94160000</v>
      </c>
      <c r="E433" s="30">
        <v>29190000</v>
      </c>
      <c r="F433" s="41">
        <f>G433+StateDataTable[[#This Row],[Labor (Private)]]</f>
        <v>0</v>
      </c>
      <c r="G433" s="37"/>
      <c r="H433" s="37"/>
      <c r="I433" s="43"/>
      <c r="J433" s="43"/>
    </row>
    <row r="434" spans="1:10" x14ac:dyDescent="0.3">
      <c r="A434" s="25" t="s">
        <v>127</v>
      </c>
      <c r="B434">
        <v>2016</v>
      </c>
      <c r="C434" s="32">
        <v>52.666666666666664</v>
      </c>
      <c r="D434" s="30"/>
      <c r="E434" s="30"/>
      <c r="F434" s="41">
        <f>G434+StateDataTable[[#This Row],[Labor (Private)]]</f>
        <v>0</v>
      </c>
      <c r="G434" s="37"/>
      <c r="H434" s="37"/>
      <c r="I434" s="43"/>
      <c r="J434" s="43"/>
    </row>
    <row r="435" spans="1:10" x14ac:dyDescent="0.3">
      <c r="A435" s="26" t="s">
        <v>121</v>
      </c>
      <c r="B435">
        <v>2016</v>
      </c>
      <c r="C435" s="32">
        <v>199.44444444444446</v>
      </c>
      <c r="D435" s="30">
        <v>25000000</v>
      </c>
      <c r="E435" s="30">
        <v>10100000</v>
      </c>
      <c r="F435" s="41">
        <f>G435+StateDataTable[[#This Row],[Labor (Private)]]</f>
        <v>3200</v>
      </c>
      <c r="G435" s="37">
        <v>2700</v>
      </c>
      <c r="H435" s="37">
        <v>500</v>
      </c>
      <c r="I435" s="43"/>
      <c r="J435" s="43"/>
    </row>
    <row r="436" spans="1:10" x14ac:dyDescent="0.3">
      <c r="A436" s="26" t="s">
        <v>122</v>
      </c>
      <c r="B436">
        <v>2016</v>
      </c>
      <c r="C436" s="32">
        <v>732.7</v>
      </c>
      <c r="D436" s="30">
        <v>20763256</v>
      </c>
      <c r="E436" s="30">
        <v>6785325</v>
      </c>
      <c r="F436" s="41">
        <f>G436+StateDataTable[[#This Row],[Labor (Private)]]</f>
        <v>708</v>
      </c>
      <c r="G436" s="37">
        <v>563</v>
      </c>
      <c r="H436" s="37">
        <v>145</v>
      </c>
      <c r="I436" s="43"/>
      <c r="J436" s="43"/>
    </row>
    <row r="437" spans="1:10" x14ac:dyDescent="0.3">
      <c r="A437" s="26" t="s">
        <v>123</v>
      </c>
      <c r="B437">
        <v>2016</v>
      </c>
      <c r="C437" s="32">
        <v>500.55555555555554</v>
      </c>
      <c r="D437" s="30">
        <v>31727369</v>
      </c>
      <c r="E437" s="30">
        <v>4556686</v>
      </c>
      <c r="F437" s="41">
        <f>G437+StateDataTable[[#This Row],[Labor (Private)]]</f>
        <v>878</v>
      </c>
      <c r="G437" s="37">
        <v>878</v>
      </c>
      <c r="H437" s="37"/>
      <c r="I437" s="43"/>
      <c r="J437" s="43"/>
    </row>
    <row r="438" spans="1:10" x14ac:dyDescent="0.3">
      <c r="A438" s="26" t="s">
        <v>124</v>
      </c>
      <c r="B438">
        <v>2016</v>
      </c>
      <c r="C438" s="32">
        <v>571.79999999999995</v>
      </c>
      <c r="D438" s="30"/>
      <c r="E438" s="30"/>
      <c r="F438" s="41">
        <f>G438+StateDataTable[[#This Row],[Labor (Private)]]</f>
        <v>0</v>
      </c>
      <c r="G438" s="37"/>
      <c r="H438" s="37"/>
      <c r="I438" s="43"/>
      <c r="J438" s="43"/>
    </row>
    <row r="439" spans="1:10" x14ac:dyDescent="0.3">
      <c r="A439" s="26" t="s">
        <v>125</v>
      </c>
      <c r="B439">
        <v>2016</v>
      </c>
      <c r="C439" s="32">
        <v>883.66666666666663</v>
      </c>
      <c r="D439" s="30">
        <v>36396279</v>
      </c>
      <c r="E439" s="30">
        <v>10229575</v>
      </c>
      <c r="F439" s="41">
        <f>G439+StateDataTable[[#This Row],[Labor (Private)]]</f>
        <v>664</v>
      </c>
      <c r="G439" s="37">
        <v>664</v>
      </c>
      <c r="H439" s="37">
        <v>0</v>
      </c>
      <c r="I439" s="43"/>
      <c r="J439" s="43"/>
    </row>
    <row r="440" spans="1:10" x14ac:dyDescent="0.3">
      <c r="A440" s="26" t="s">
        <v>126</v>
      </c>
      <c r="B440">
        <v>2016</v>
      </c>
      <c r="C440" s="32">
        <v>211.5</v>
      </c>
      <c r="D440" s="30"/>
      <c r="E440" s="30"/>
      <c r="F440" s="41">
        <f>G440+StateDataTable[[#This Row],[Labor (Private)]]</f>
        <v>0</v>
      </c>
      <c r="G440" s="37"/>
      <c r="H440" s="37"/>
      <c r="I440" s="43"/>
      <c r="J440" s="43"/>
    </row>
    <row r="441" spans="1:10" x14ac:dyDescent="0.3">
      <c r="A441" s="25" t="s">
        <v>129</v>
      </c>
      <c r="B441">
        <v>2016</v>
      </c>
      <c r="C441" s="32">
        <v>293</v>
      </c>
      <c r="D441" s="30"/>
      <c r="E441" s="30"/>
      <c r="F441" s="41">
        <f>G441+StateDataTable[[#This Row],[Labor (Private)]]</f>
        <v>0</v>
      </c>
      <c r="G441" s="37"/>
      <c r="H441" s="37"/>
      <c r="I441" s="43"/>
      <c r="J441" s="43"/>
    </row>
    <row r="442" spans="1:10" x14ac:dyDescent="0.3">
      <c r="A442" s="26" t="s">
        <v>128</v>
      </c>
      <c r="B442">
        <v>2016</v>
      </c>
      <c r="C442" s="32">
        <v>406.69230769230768</v>
      </c>
      <c r="D442" s="30">
        <v>400000000</v>
      </c>
      <c r="E442" s="30">
        <v>227000000</v>
      </c>
      <c r="F442" s="41">
        <f>G442+StateDataTable[[#This Row],[Labor (Private)]]</f>
        <v>3725</v>
      </c>
      <c r="G442" s="37">
        <v>3500</v>
      </c>
      <c r="H442" s="37">
        <v>225</v>
      </c>
      <c r="I442" s="43"/>
      <c r="J442" s="43"/>
    </row>
    <row r="443" spans="1:10" x14ac:dyDescent="0.3">
      <c r="A443" s="25" t="s">
        <v>138</v>
      </c>
      <c r="B443">
        <v>2016</v>
      </c>
      <c r="C443" s="32">
        <v>77.333333333333329</v>
      </c>
      <c r="D443" s="30"/>
      <c r="E443" s="30"/>
      <c r="F443" s="41">
        <f>G443+StateDataTable[[#This Row],[Labor (Private)]]</f>
        <v>0</v>
      </c>
      <c r="G443" s="37"/>
      <c r="H443" s="37"/>
      <c r="I443" s="43"/>
      <c r="J443" s="43"/>
    </row>
    <row r="444" spans="1:10" x14ac:dyDescent="0.3">
      <c r="A444" s="26" t="s">
        <v>130</v>
      </c>
      <c r="B444">
        <v>2016</v>
      </c>
      <c r="C444" s="32">
        <v>894.16666666666663</v>
      </c>
      <c r="D444" s="30">
        <v>17508007</v>
      </c>
      <c r="E444" s="30">
        <v>7696826</v>
      </c>
      <c r="F444" s="41">
        <f>G444+StateDataTable[[#This Row],[Labor (Private)]]</f>
        <v>371</v>
      </c>
      <c r="G444" s="37">
        <v>371</v>
      </c>
      <c r="H444" s="37">
        <v>0</v>
      </c>
      <c r="I444" s="43"/>
      <c r="J444" s="43"/>
    </row>
    <row r="445" spans="1:10" x14ac:dyDescent="0.3">
      <c r="A445" s="26" t="s">
        <v>131</v>
      </c>
      <c r="B445">
        <v>2016</v>
      </c>
      <c r="C445" s="32">
        <v>306.5</v>
      </c>
      <c r="D445" s="30">
        <v>80606491</v>
      </c>
      <c r="E445" s="30">
        <v>17274630</v>
      </c>
      <c r="F445" s="41">
        <f>G445+StateDataTable[[#This Row],[Labor (Private)]]</f>
        <v>2316</v>
      </c>
      <c r="G445" s="37">
        <v>2066</v>
      </c>
      <c r="H445" s="37">
        <v>250</v>
      </c>
      <c r="I445" s="43"/>
      <c r="J445" s="43"/>
    </row>
    <row r="446" spans="1:10" x14ac:dyDescent="0.3">
      <c r="A446" s="26" t="s">
        <v>142</v>
      </c>
      <c r="B446">
        <v>2016</v>
      </c>
      <c r="C446" s="32">
        <v>113.66666666666667</v>
      </c>
      <c r="D446" s="30"/>
      <c r="E446" s="30"/>
      <c r="F446" s="41">
        <f>G446+StateDataTable[[#This Row],[Labor (Private)]]</f>
        <v>0</v>
      </c>
      <c r="G446" s="37"/>
      <c r="H446" s="37"/>
      <c r="I446" s="43"/>
      <c r="J446" s="43"/>
    </row>
    <row r="447" spans="1:10" x14ac:dyDescent="0.3">
      <c r="A447" s="26" t="s">
        <v>132</v>
      </c>
      <c r="B447">
        <v>2016</v>
      </c>
      <c r="C447" s="32">
        <v>226.85714285714286</v>
      </c>
      <c r="D447" s="30">
        <v>28343100</v>
      </c>
      <c r="E447" s="30">
        <v>11904102</v>
      </c>
      <c r="F447" s="41">
        <f>G447+StateDataTable[[#This Row],[Labor (Private)]]</f>
        <v>1035</v>
      </c>
      <c r="G447" s="37">
        <v>950</v>
      </c>
      <c r="H447" s="37">
        <v>85</v>
      </c>
      <c r="I447" s="43"/>
      <c r="J447" s="43"/>
    </row>
    <row r="448" spans="1:10" x14ac:dyDescent="0.3">
      <c r="A448" s="26" t="s">
        <v>133</v>
      </c>
      <c r="B448">
        <v>2016</v>
      </c>
      <c r="C448" s="32">
        <v>388.27272727272725</v>
      </c>
      <c r="D448" s="30">
        <v>155000000</v>
      </c>
      <c r="E448" s="30">
        <v>95000000</v>
      </c>
      <c r="F448" s="41">
        <f>G448+StateDataTable[[#This Row],[Labor (Private)]]</f>
        <v>4696</v>
      </c>
      <c r="G448" s="37">
        <v>3924</v>
      </c>
      <c r="H448" s="37">
        <v>772</v>
      </c>
      <c r="I448" s="43"/>
      <c r="J448" s="43"/>
    </row>
    <row r="449" spans="1:10" x14ac:dyDescent="0.3">
      <c r="A449" s="26" t="s">
        <v>134</v>
      </c>
      <c r="B449">
        <v>2016</v>
      </c>
      <c r="C449" s="32">
        <v>323</v>
      </c>
      <c r="D449" s="30"/>
      <c r="E449" s="30"/>
      <c r="F449" s="41">
        <f>G449+StateDataTable[[#This Row],[Labor (Private)]]</f>
        <v>0</v>
      </c>
      <c r="G449" s="37"/>
      <c r="H449" s="37"/>
      <c r="I449" s="43"/>
      <c r="J449" s="43"/>
    </row>
    <row r="450" spans="1:10" x14ac:dyDescent="0.3">
      <c r="A450" s="26" t="s">
        <v>135</v>
      </c>
      <c r="B450">
        <v>2016</v>
      </c>
      <c r="C450" s="32">
        <v>38</v>
      </c>
      <c r="D450" s="30">
        <v>3332997</v>
      </c>
      <c r="E450" s="30">
        <v>1176501</v>
      </c>
      <c r="F450" s="41">
        <f>G450+StateDataTable[[#This Row],[Labor (Private)]]</f>
        <v>3284</v>
      </c>
      <c r="G450" s="37">
        <v>3284</v>
      </c>
      <c r="H450" s="37">
        <v>0</v>
      </c>
      <c r="I450" s="43"/>
      <c r="J450" s="43"/>
    </row>
    <row r="451" spans="1:10" x14ac:dyDescent="0.3">
      <c r="A451" s="26" t="s">
        <v>136</v>
      </c>
      <c r="B451">
        <v>2016</v>
      </c>
      <c r="C451" s="32">
        <v>679.4545454545455</v>
      </c>
      <c r="D451" s="30">
        <v>15174848</v>
      </c>
      <c r="E451" s="30">
        <v>3023579</v>
      </c>
      <c r="F451" s="41">
        <f>G451+StateDataTable[[#This Row],[Labor (Private)]]</f>
        <v>395</v>
      </c>
      <c r="G451" s="37">
        <v>335</v>
      </c>
      <c r="H451" s="37">
        <v>60</v>
      </c>
      <c r="I451" s="43"/>
      <c r="J451" s="43"/>
    </row>
    <row r="452" spans="1:10" x14ac:dyDescent="0.3">
      <c r="A452" s="26" t="s">
        <v>137</v>
      </c>
      <c r="B452">
        <v>2016</v>
      </c>
      <c r="C452" s="32">
        <v>96.333333333333329</v>
      </c>
      <c r="D452" s="30">
        <v>19348804</v>
      </c>
      <c r="E452" s="30">
        <v>6216324</v>
      </c>
      <c r="F452" s="41">
        <f>G452+StateDataTable[[#This Row],[Labor (Private)]]</f>
        <v>1600</v>
      </c>
      <c r="G452" s="37">
        <v>1600</v>
      </c>
      <c r="H452" s="37">
        <v>0</v>
      </c>
      <c r="I452" s="43"/>
      <c r="J452" s="43"/>
    </row>
    <row r="453" spans="1:10" x14ac:dyDescent="0.3">
      <c r="A453" s="26" t="s">
        <v>139</v>
      </c>
      <c r="B453">
        <v>2016</v>
      </c>
      <c r="C453" s="32">
        <v>57.5</v>
      </c>
      <c r="D453" s="30">
        <v>6161628</v>
      </c>
      <c r="E453" s="30">
        <v>0</v>
      </c>
      <c r="F453" s="41">
        <f>G453+StateDataTable[[#This Row],[Labor (Private)]]</f>
        <v>2500</v>
      </c>
      <c r="G453" s="37">
        <v>2500</v>
      </c>
      <c r="H453" s="37">
        <v>0</v>
      </c>
      <c r="I453" s="43"/>
      <c r="J453" s="43"/>
    </row>
    <row r="454" spans="1:10" x14ac:dyDescent="0.3">
      <c r="A454" s="26" t="s">
        <v>140</v>
      </c>
      <c r="B454">
        <v>2016</v>
      </c>
      <c r="C454" s="32">
        <v>569.20000000000005</v>
      </c>
      <c r="D454" s="30">
        <v>23329317</v>
      </c>
      <c r="E454" s="30">
        <v>7744159</v>
      </c>
      <c r="F454" s="41">
        <f>G454+StateDataTable[[#This Row],[Labor (Private)]]</f>
        <v>720</v>
      </c>
      <c r="G454" s="37">
        <v>641</v>
      </c>
      <c r="H454" s="37">
        <v>79</v>
      </c>
      <c r="I454" s="43"/>
      <c r="J454" s="43"/>
    </row>
    <row r="455" spans="1:10" x14ac:dyDescent="0.3">
      <c r="A455" s="26" t="s">
        <v>141</v>
      </c>
      <c r="B455">
        <v>2016</v>
      </c>
      <c r="C455" s="32">
        <v>552</v>
      </c>
      <c r="D455" s="30">
        <v>21555776</v>
      </c>
      <c r="E455" s="30">
        <v>7458691</v>
      </c>
      <c r="F455" s="41">
        <f>G455+StateDataTable[[#This Row],[Labor (Private)]]</f>
        <v>325</v>
      </c>
      <c r="G455" s="37">
        <v>300</v>
      </c>
      <c r="H455" s="37">
        <v>25</v>
      </c>
      <c r="I455" s="43"/>
      <c r="J455" s="43"/>
    </row>
    <row r="456" spans="1:10" x14ac:dyDescent="0.3">
      <c r="A456" s="26" t="s">
        <v>143</v>
      </c>
      <c r="B456">
        <v>2016</v>
      </c>
      <c r="C456" s="32">
        <v>184.875</v>
      </c>
      <c r="D456" s="30">
        <v>284000000</v>
      </c>
      <c r="E456" s="30">
        <v>27000000</v>
      </c>
      <c r="F456" s="41">
        <f>G456+StateDataTable[[#This Row],[Labor (Private)]]</f>
        <v>3940</v>
      </c>
      <c r="G456" s="37">
        <v>3798</v>
      </c>
      <c r="H456" s="37">
        <v>142</v>
      </c>
      <c r="I456" s="43"/>
      <c r="J456" s="43"/>
    </row>
    <row r="457" spans="1:10" x14ac:dyDescent="0.3">
      <c r="A457" s="26" t="s">
        <v>144</v>
      </c>
      <c r="B457">
        <v>2016</v>
      </c>
      <c r="C457" s="32">
        <v>220.77777777777777</v>
      </c>
      <c r="D457" s="30">
        <v>41777977</v>
      </c>
      <c r="E457" s="30">
        <v>15444641</v>
      </c>
      <c r="F457" s="41">
        <f>G457+StateDataTable[[#This Row],[Labor (Private)]]</f>
        <v>1276</v>
      </c>
      <c r="G457" s="37">
        <v>1110</v>
      </c>
      <c r="H457" s="37">
        <v>166</v>
      </c>
      <c r="I457" s="43"/>
      <c r="J457" s="43"/>
    </row>
    <row r="458" spans="1:10" x14ac:dyDescent="0.3">
      <c r="A458" s="26" t="s">
        <v>145</v>
      </c>
      <c r="B458">
        <v>2016</v>
      </c>
      <c r="C458" s="33">
        <v>345.14285714285717</v>
      </c>
      <c r="D458" s="31">
        <v>48358696</v>
      </c>
      <c r="E458" s="31"/>
      <c r="F458" s="41">
        <f>G458+StateDataTable[[#This Row],[Labor (Private)]]</f>
        <v>4625</v>
      </c>
      <c r="G458" s="38">
        <v>4500</v>
      </c>
      <c r="H458" s="38">
        <v>125</v>
      </c>
      <c r="I458" s="43"/>
      <c r="J458" s="43"/>
    </row>
    <row r="459" spans="1:10" x14ac:dyDescent="0.3">
      <c r="A459" s="26" t="s">
        <v>146</v>
      </c>
      <c r="B459">
        <v>2016</v>
      </c>
      <c r="C459" s="33">
        <v>809.55555555555554</v>
      </c>
      <c r="D459" s="31">
        <v>71988308</v>
      </c>
      <c r="E459" s="31">
        <v>20077541</v>
      </c>
      <c r="F459" s="41">
        <f>G459+StateDataTable[[#This Row],[Labor (Private)]]</f>
        <v>0</v>
      </c>
      <c r="G459" s="38">
        <v>0</v>
      </c>
      <c r="H459" s="38">
        <v>0</v>
      </c>
      <c r="I459" s="43"/>
      <c r="J459" s="43"/>
    </row>
    <row r="460" spans="1:10" x14ac:dyDescent="0.3">
      <c r="A460" s="26" t="s">
        <v>147</v>
      </c>
      <c r="B460">
        <v>2016</v>
      </c>
      <c r="C460" s="33">
        <v>900.11111111111109</v>
      </c>
      <c r="D460" s="31"/>
      <c r="E460" s="31"/>
      <c r="F460" s="41">
        <f>G460+StateDataTable[[#This Row],[Labor (Private)]]</f>
        <v>0</v>
      </c>
      <c r="G460" s="38"/>
      <c r="H460" s="38"/>
      <c r="I460" s="43"/>
      <c r="J460" s="43"/>
    </row>
    <row r="461" spans="1:10" x14ac:dyDescent="0.3">
      <c r="A461" s="25" t="s">
        <v>99</v>
      </c>
      <c r="B461">
        <v>2015</v>
      </c>
      <c r="C461" s="32">
        <v>65.5</v>
      </c>
      <c r="D461" s="30"/>
      <c r="E461" s="30"/>
      <c r="F461" s="41">
        <f>G461+StateDataTable[[#This Row],[Labor (Private)]]</f>
        <v>0</v>
      </c>
      <c r="G461" s="37"/>
      <c r="H461" s="37"/>
    </row>
    <row r="462" spans="1:10" x14ac:dyDescent="0.3">
      <c r="A462" s="26" t="s">
        <v>100</v>
      </c>
      <c r="B462">
        <v>2015</v>
      </c>
      <c r="C462" s="32">
        <v>2180.8000000000002</v>
      </c>
      <c r="D462" s="30"/>
      <c r="E462" s="30"/>
      <c r="F462" s="41">
        <f>G462+StateDataTable[[#This Row],[Labor (Private)]]</f>
        <v>0</v>
      </c>
      <c r="G462" s="37"/>
      <c r="H462" s="37"/>
    </row>
    <row r="463" spans="1:10" x14ac:dyDescent="0.3">
      <c r="A463" s="26" t="s">
        <v>101</v>
      </c>
      <c r="B463">
        <v>2015</v>
      </c>
      <c r="C463" s="32">
        <v>127.66666666666667</v>
      </c>
      <c r="D463" s="30">
        <v>5800000</v>
      </c>
      <c r="E463" s="30">
        <v>1900000</v>
      </c>
      <c r="F463" s="41">
        <f>G463+StateDataTable[[#This Row],[Labor (Private)]]</f>
        <v>413</v>
      </c>
      <c r="G463" s="37">
        <v>315</v>
      </c>
      <c r="H463" s="37">
        <v>98</v>
      </c>
    </row>
    <row r="464" spans="1:10" x14ac:dyDescent="0.3">
      <c r="A464" s="25" t="s">
        <v>102</v>
      </c>
      <c r="B464">
        <v>2015</v>
      </c>
      <c r="C464" s="32">
        <v>153.19999999999999</v>
      </c>
      <c r="D464" s="30">
        <v>14951604</v>
      </c>
      <c r="E464" s="30"/>
      <c r="F464" s="41">
        <f>G464+StateDataTable[[#This Row],[Labor (Private)]]</f>
        <v>375</v>
      </c>
      <c r="G464" s="37">
        <v>375</v>
      </c>
      <c r="H464" s="37">
        <v>0</v>
      </c>
    </row>
    <row r="465" spans="1:8" x14ac:dyDescent="0.3">
      <c r="A465" s="26" t="s">
        <v>103</v>
      </c>
      <c r="B465">
        <v>2015</v>
      </c>
      <c r="C465" s="32">
        <v>81.285714285714292</v>
      </c>
      <c r="D465" s="30">
        <v>13606773</v>
      </c>
      <c r="E465" s="30">
        <v>9502682</v>
      </c>
      <c r="F465" s="41">
        <f>G465+StateDataTable[[#This Row],[Labor (Private)]]</f>
        <v>1506</v>
      </c>
      <c r="G465" s="37">
        <v>955</v>
      </c>
      <c r="H465" s="37">
        <v>551</v>
      </c>
    </row>
    <row r="466" spans="1:8" x14ac:dyDescent="0.3">
      <c r="A466" s="26" t="s">
        <v>104</v>
      </c>
      <c r="B466">
        <v>2015</v>
      </c>
      <c r="C466" s="32">
        <v>637</v>
      </c>
      <c r="D466" s="30">
        <v>59301143</v>
      </c>
      <c r="E466" s="30">
        <v>19378346</v>
      </c>
      <c r="F466" s="41">
        <f>G466+StateDataTable[[#This Row],[Labor (Private)]]</f>
        <v>2005</v>
      </c>
      <c r="G466" s="37">
        <v>1865</v>
      </c>
      <c r="H466" s="37">
        <v>140</v>
      </c>
    </row>
    <row r="467" spans="1:8" x14ac:dyDescent="0.3">
      <c r="A467" s="26" t="s">
        <v>105</v>
      </c>
      <c r="B467">
        <v>2015</v>
      </c>
      <c r="C467" s="32">
        <v>1090.3333333333333</v>
      </c>
      <c r="D467" s="30">
        <v>49734000</v>
      </c>
      <c r="E467" s="30">
        <v>25720000</v>
      </c>
      <c r="F467" s="41">
        <f>G467+StateDataTable[[#This Row],[Labor (Private)]]</f>
        <v>1196</v>
      </c>
      <c r="G467" s="37">
        <v>1196</v>
      </c>
      <c r="H467" s="37">
        <v>0</v>
      </c>
    </row>
    <row r="468" spans="1:8" x14ac:dyDescent="0.3">
      <c r="A468" s="26" t="s">
        <v>106</v>
      </c>
      <c r="B468">
        <v>2015</v>
      </c>
      <c r="C468" s="32">
        <v>283</v>
      </c>
      <c r="D468" s="30">
        <v>13892000</v>
      </c>
      <c r="E468" s="30">
        <v>2372000</v>
      </c>
      <c r="F468" s="41">
        <f>G468+StateDataTable[[#This Row],[Labor (Private)]]</f>
        <v>329</v>
      </c>
      <c r="G468" s="37">
        <v>285</v>
      </c>
      <c r="H468" s="37">
        <v>44</v>
      </c>
    </row>
    <row r="469" spans="1:8" x14ac:dyDescent="0.3">
      <c r="A469" s="25" t="s">
        <v>23</v>
      </c>
      <c r="B469">
        <v>2015</v>
      </c>
      <c r="C469" s="32">
        <v>193</v>
      </c>
      <c r="D469" s="30"/>
      <c r="E469" s="30"/>
      <c r="F469" s="41">
        <f>G469+StateDataTable[[#This Row],[Labor (Private)]]</f>
        <v>0</v>
      </c>
      <c r="G469" s="37"/>
      <c r="H469" s="37"/>
    </row>
    <row r="470" spans="1:8" x14ac:dyDescent="0.3">
      <c r="A470" s="25" t="s">
        <v>109</v>
      </c>
      <c r="B470">
        <v>2015</v>
      </c>
      <c r="C470" s="32">
        <v>6</v>
      </c>
      <c r="D470" s="30"/>
      <c r="E470" s="30"/>
      <c r="F470" s="41">
        <f>G470+StateDataTable[[#This Row],[Labor (Private)]]</f>
        <v>0</v>
      </c>
      <c r="G470" s="37"/>
      <c r="H470" s="37"/>
    </row>
    <row r="471" spans="1:8" x14ac:dyDescent="0.3">
      <c r="A471" s="26" t="s">
        <v>107</v>
      </c>
      <c r="B471">
        <v>2015</v>
      </c>
      <c r="C471" s="32">
        <v>33</v>
      </c>
      <c r="D471" s="30"/>
      <c r="E471" s="30"/>
      <c r="F471" s="41">
        <f>G471+StateDataTable[[#This Row],[Labor (Private)]]</f>
        <v>0</v>
      </c>
      <c r="G471" s="37"/>
      <c r="H471" s="37"/>
    </row>
    <row r="472" spans="1:8" x14ac:dyDescent="0.3">
      <c r="A472" s="25" t="s">
        <v>112</v>
      </c>
      <c r="B472">
        <v>2015</v>
      </c>
      <c r="C472" s="32"/>
      <c r="D472" s="30"/>
      <c r="E472" s="30"/>
      <c r="F472" s="41">
        <f>G472+StateDataTable[[#This Row],[Labor (Private)]]</f>
        <v>0</v>
      </c>
      <c r="G472" s="37"/>
      <c r="H472" s="37"/>
    </row>
    <row r="473" spans="1:8" x14ac:dyDescent="0.3">
      <c r="A473" s="26" t="s">
        <v>108</v>
      </c>
      <c r="B473">
        <v>2015</v>
      </c>
      <c r="C473" s="32">
        <v>420.875</v>
      </c>
      <c r="D473" s="30"/>
      <c r="E473" s="30"/>
      <c r="F473" s="41">
        <f>G473+StateDataTable[[#This Row],[Labor (Private)]]</f>
        <v>570</v>
      </c>
      <c r="G473" s="37">
        <v>570</v>
      </c>
      <c r="H473" s="37">
        <v>0</v>
      </c>
    </row>
    <row r="474" spans="1:8" x14ac:dyDescent="0.3">
      <c r="A474" s="26" t="s">
        <v>110</v>
      </c>
      <c r="B474">
        <v>2015</v>
      </c>
      <c r="C474" s="32">
        <v>629.69230769230774</v>
      </c>
      <c r="D474" s="30">
        <v>71700000</v>
      </c>
      <c r="E474" s="30">
        <v>26800000</v>
      </c>
      <c r="F474" s="41">
        <f>G474+StateDataTable[[#This Row],[Labor (Private)]]</f>
        <v>3666</v>
      </c>
      <c r="G474" s="37">
        <v>1574</v>
      </c>
      <c r="H474" s="37">
        <v>2092</v>
      </c>
    </row>
    <row r="475" spans="1:8" x14ac:dyDescent="0.3">
      <c r="A475" s="26" t="s">
        <v>111</v>
      </c>
      <c r="B475">
        <v>2015</v>
      </c>
      <c r="C475" s="32">
        <v>659.55555555555554</v>
      </c>
      <c r="D475" s="30">
        <v>40300000</v>
      </c>
      <c r="E475" s="30"/>
      <c r="F475" s="41">
        <f>G475+StateDataTable[[#This Row],[Labor (Private)]]</f>
        <v>1345</v>
      </c>
      <c r="G475" s="37">
        <v>1200</v>
      </c>
      <c r="H475" s="37">
        <v>145</v>
      </c>
    </row>
    <row r="476" spans="1:8" x14ac:dyDescent="0.3">
      <c r="A476" s="26" t="s">
        <v>113</v>
      </c>
      <c r="B476">
        <v>2015</v>
      </c>
      <c r="C476" s="32">
        <v>803.4</v>
      </c>
      <c r="D476" s="30">
        <v>25220296</v>
      </c>
      <c r="E476" s="30">
        <v>9726367</v>
      </c>
      <c r="F476" s="41">
        <f>G476+StateDataTable[[#This Row],[Labor (Private)]]</f>
        <v>1604</v>
      </c>
      <c r="G476" s="37">
        <v>1127</v>
      </c>
      <c r="H476" s="37">
        <v>477</v>
      </c>
    </row>
    <row r="477" spans="1:8" x14ac:dyDescent="0.3">
      <c r="A477" s="26" t="s">
        <v>114</v>
      </c>
      <c r="B477">
        <v>2015</v>
      </c>
      <c r="C477" s="32">
        <v>394.1</v>
      </c>
      <c r="D477" s="30">
        <v>16000000</v>
      </c>
      <c r="E477" s="30">
        <v>6700000</v>
      </c>
      <c r="F477" s="41">
        <f>G477+StateDataTable[[#This Row],[Labor (Private)]]</f>
        <v>1315</v>
      </c>
      <c r="G477" s="37">
        <v>1300</v>
      </c>
      <c r="H477" s="37">
        <v>15</v>
      </c>
    </row>
    <row r="478" spans="1:8" x14ac:dyDescent="0.3">
      <c r="A478" s="26" t="s">
        <v>115</v>
      </c>
      <c r="B478">
        <v>2015</v>
      </c>
      <c r="C478" s="32">
        <v>343.71428571428572</v>
      </c>
      <c r="D478" s="30"/>
      <c r="E478" s="30"/>
      <c r="F478" s="41">
        <f>G478+StateDataTable[[#This Row],[Labor (Private)]]</f>
        <v>0</v>
      </c>
      <c r="G478" s="37"/>
      <c r="H478" s="37"/>
    </row>
    <row r="479" spans="1:8" x14ac:dyDescent="0.3">
      <c r="A479" s="25" t="s">
        <v>120</v>
      </c>
      <c r="B479">
        <v>2015</v>
      </c>
      <c r="C479" s="32">
        <v>41</v>
      </c>
      <c r="D479" s="30">
        <v>2893979</v>
      </c>
      <c r="E479" s="30">
        <v>1898464</v>
      </c>
      <c r="F479" s="41">
        <f>G479+StateDataTable[[#This Row],[Labor (Private)]]</f>
        <v>1000</v>
      </c>
      <c r="G479" s="37">
        <v>1000</v>
      </c>
      <c r="H479" s="37">
        <v>0</v>
      </c>
    </row>
    <row r="480" spans="1:8" x14ac:dyDescent="0.3">
      <c r="A480" s="26" t="s">
        <v>116</v>
      </c>
      <c r="B480">
        <v>2015</v>
      </c>
      <c r="C480" s="32">
        <v>2053.5714285714284</v>
      </c>
      <c r="D480" s="30">
        <v>31465000</v>
      </c>
      <c r="E480" s="30">
        <v>9230000</v>
      </c>
      <c r="F480" s="41">
        <f>G480+StateDataTable[[#This Row],[Labor (Private)]]</f>
        <v>977</v>
      </c>
      <c r="G480" s="37">
        <v>975</v>
      </c>
      <c r="H480" s="37">
        <v>2</v>
      </c>
    </row>
    <row r="481" spans="1:8" x14ac:dyDescent="0.3">
      <c r="A481" s="26" t="s">
        <v>117</v>
      </c>
      <c r="B481">
        <v>2015</v>
      </c>
      <c r="C481" s="32">
        <v>351.75</v>
      </c>
      <c r="D481" s="30"/>
      <c r="E481" s="30"/>
      <c r="F481" s="41">
        <f>G481+StateDataTable[[#This Row],[Labor (Private)]]</f>
        <v>0</v>
      </c>
      <c r="G481" s="37"/>
      <c r="H481" s="37"/>
    </row>
    <row r="482" spans="1:8" x14ac:dyDescent="0.3">
      <c r="A482" s="26" t="s">
        <v>118</v>
      </c>
      <c r="B482">
        <v>2015</v>
      </c>
      <c r="C482" s="32">
        <v>1088.25</v>
      </c>
      <c r="D482" s="30">
        <v>161108115</v>
      </c>
      <c r="E482" s="30">
        <v>16538198</v>
      </c>
      <c r="F482" s="41">
        <f>G482+StateDataTable[[#This Row],[Labor (Private)]]</f>
        <v>725</v>
      </c>
      <c r="G482" s="37">
        <v>725</v>
      </c>
      <c r="H482" s="37">
        <v>0</v>
      </c>
    </row>
    <row r="483" spans="1:8" x14ac:dyDescent="0.3">
      <c r="A483" s="26" t="s">
        <v>42</v>
      </c>
      <c r="B483">
        <v>2015</v>
      </c>
      <c r="C483" s="32">
        <v>1563.9333333333334</v>
      </c>
      <c r="D483" s="30">
        <v>110000000</v>
      </c>
      <c r="E483" s="30"/>
      <c r="F483" s="41">
        <f>G483+StateDataTable[[#This Row],[Labor (Private)]]</f>
        <v>525</v>
      </c>
      <c r="G483" s="37">
        <v>376</v>
      </c>
      <c r="H483" s="37">
        <v>149</v>
      </c>
    </row>
    <row r="484" spans="1:8" x14ac:dyDescent="0.3">
      <c r="A484" s="26" t="s">
        <v>119</v>
      </c>
      <c r="B484">
        <v>2015</v>
      </c>
      <c r="C484" s="32">
        <v>1331.5</v>
      </c>
      <c r="D484" s="30">
        <v>87914000</v>
      </c>
      <c r="E484" s="30">
        <v>27253340</v>
      </c>
      <c r="F484" s="41">
        <f>G484+StateDataTable[[#This Row],[Labor (Private)]]</f>
        <v>1841</v>
      </c>
      <c r="G484" s="37">
        <v>1514</v>
      </c>
      <c r="H484" s="37">
        <v>327</v>
      </c>
    </row>
    <row r="485" spans="1:8" x14ac:dyDescent="0.3">
      <c r="A485" s="25" t="s">
        <v>127</v>
      </c>
      <c r="B485">
        <v>2015</v>
      </c>
      <c r="C485" s="32">
        <v>97</v>
      </c>
      <c r="D485" s="30"/>
      <c r="E485" s="30"/>
      <c r="F485" s="41">
        <f>G485+StateDataTable[[#This Row],[Labor (Private)]]</f>
        <v>0</v>
      </c>
      <c r="G485" s="37"/>
      <c r="H485" s="37"/>
    </row>
    <row r="486" spans="1:8" x14ac:dyDescent="0.3">
      <c r="A486" s="26" t="s">
        <v>121</v>
      </c>
      <c r="B486">
        <v>2015</v>
      </c>
      <c r="C486" s="32">
        <v>422.14285714285717</v>
      </c>
      <c r="D486" s="30">
        <v>50000000</v>
      </c>
      <c r="E486" s="30">
        <v>21800000</v>
      </c>
      <c r="F486" s="41">
        <f>G486+StateDataTable[[#This Row],[Labor (Private)]]</f>
        <v>3500</v>
      </c>
      <c r="G486" s="37">
        <v>3000</v>
      </c>
      <c r="H486" s="37">
        <v>500</v>
      </c>
    </row>
    <row r="487" spans="1:8" x14ac:dyDescent="0.3">
      <c r="A487" s="26" t="s">
        <v>122</v>
      </c>
      <c r="B487">
        <v>2015</v>
      </c>
      <c r="C487" s="32">
        <v>819.77777777777783</v>
      </c>
      <c r="D487" s="30">
        <v>19853164</v>
      </c>
      <c r="E487" s="30">
        <v>6675388</v>
      </c>
      <c r="F487" s="41">
        <f>G487+StateDataTable[[#This Row],[Labor (Private)]]</f>
        <v>737</v>
      </c>
      <c r="G487" s="37">
        <v>562</v>
      </c>
      <c r="H487" s="37">
        <v>175</v>
      </c>
    </row>
    <row r="488" spans="1:8" x14ac:dyDescent="0.3">
      <c r="A488" s="26" t="s">
        <v>123</v>
      </c>
      <c r="B488">
        <v>2015</v>
      </c>
      <c r="C488" s="32">
        <v>612.875</v>
      </c>
      <c r="D488" s="30">
        <v>22300000</v>
      </c>
      <c r="E488" s="30">
        <v>3400000</v>
      </c>
      <c r="F488" s="41">
        <f>G488+StateDataTable[[#This Row],[Labor (Private)]]</f>
        <v>839</v>
      </c>
      <c r="G488" s="37">
        <v>839</v>
      </c>
      <c r="H488" s="37">
        <v>0</v>
      </c>
    </row>
    <row r="489" spans="1:8" x14ac:dyDescent="0.3">
      <c r="A489" s="26" t="s">
        <v>124</v>
      </c>
      <c r="B489">
        <v>2015</v>
      </c>
      <c r="C489" s="32">
        <v>227.83333333333334</v>
      </c>
      <c r="D489" s="30">
        <v>5074608</v>
      </c>
      <c r="E489" s="30">
        <v>913484</v>
      </c>
      <c r="F489" s="41">
        <f>G489+StateDataTable[[#This Row],[Labor (Private)]]</f>
        <v>466</v>
      </c>
      <c r="G489" s="37">
        <v>429</v>
      </c>
      <c r="H489" s="37">
        <v>37</v>
      </c>
    </row>
    <row r="490" spans="1:8" x14ac:dyDescent="0.3">
      <c r="A490" s="26" t="s">
        <v>125</v>
      </c>
      <c r="B490">
        <v>2015</v>
      </c>
      <c r="C490" s="32">
        <v>1878.5</v>
      </c>
      <c r="D490" s="30">
        <v>29162864.02</v>
      </c>
      <c r="E490" s="30">
        <v>10805040.880000001</v>
      </c>
      <c r="F490" s="41">
        <f>G490+StateDataTable[[#This Row],[Labor (Private)]]</f>
        <v>664</v>
      </c>
      <c r="G490" s="37">
        <v>664</v>
      </c>
      <c r="H490" s="37"/>
    </row>
    <row r="491" spans="1:8" x14ac:dyDescent="0.3">
      <c r="A491" s="26" t="s">
        <v>126</v>
      </c>
      <c r="B491">
        <v>2015</v>
      </c>
      <c r="C491" s="32">
        <v>429.75</v>
      </c>
      <c r="D491" s="30">
        <v>127928431</v>
      </c>
      <c r="E491" s="30"/>
      <c r="F491" s="41">
        <f>G491+StateDataTable[[#This Row],[Labor (Private)]]</f>
        <v>850</v>
      </c>
      <c r="G491" s="37">
        <v>700</v>
      </c>
      <c r="H491" s="37">
        <v>150</v>
      </c>
    </row>
    <row r="492" spans="1:8" x14ac:dyDescent="0.3">
      <c r="A492" s="25" t="s">
        <v>129</v>
      </c>
      <c r="B492">
        <v>2015</v>
      </c>
      <c r="C492" s="32">
        <v>260.75</v>
      </c>
      <c r="D492" s="30"/>
      <c r="E492" s="30"/>
      <c r="F492" s="41">
        <f>G492+StateDataTable[[#This Row],[Labor (Private)]]</f>
        <v>0</v>
      </c>
      <c r="G492" s="37"/>
      <c r="H492" s="37"/>
    </row>
    <row r="493" spans="1:8" x14ac:dyDescent="0.3">
      <c r="A493" s="26" t="s">
        <v>128</v>
      </c>
      <c r="B493">
        <v>2015</v>
      </c>
      <c r="C493" s="32">
        <v>1144</v>
      </c>
      <c r="D493" s="30">
        <v>330000000</v>
      </c>
      <c r="E493" s="30">
        <v>169000000</v>
      </c>
      <c r="F493" s="41">
        <f>G493+StateDataTable[[#This Row],[Labor (Private)]]</f>
        <v>3750</v>
      </c>
      <c r="G493" s="37">
        <v>3385</v>
      </c>
      <c r="H493" s="37">
        <v>365</v>
      </c>
    </row>
    <row r="494" spans="1:8" x14ac:dyDescent="0.3">
      <c r="A494" s="25" t="s">
        <v>138</v>
      </c>
      <c r="B494">
        <v>2015</v>
      </c>
      <c r="C494" s="32">
        <v>118.83333333333333</v>
      </c>
      <c r="D494" s="30"/>
      <c r="E494" s="30"/>
      <c r="F494" s="41">
        <f>G494+StateDataTable[[#This Row],[Labor (Private)]]</f>
        <v>0</v>
      </c>
      <c r="G494" s="37"/>
      <c r="H494" s="37"/>
    </row>
    <row r="495" spans="1:8" x14ac:dyDescent="0.3">
      <c r="A495" s="26" t="s">
        <v>130</v>
      </c>
      <c r="B495">
        <v>2015</v>
      </c>
      <c r="C495" s="32">
        <v>1279</v>
      </c>
      <c r="D495" s="30">
        <v>20710725</v>
      </c>
      <c r="E495" s="30">
        <v>9000932</v>
      </c>
      <c r="F495" s="41">
        <f>G495+StateDataTable[[#This Row],[Labor (Private)]]</f>
        <v>371</v>
      </c>
      <c r="G495" s="37">
        <v>371</v>
      </c>
      <c r="H495" s="37">
        <v>0</v>
      </c>
    </row>
    <row r="496" spans="1:8" x14ac:dyDescent="0.3">
      <c r="A496" s="26" t="s">
        <v>131</v>
      </c>
      <c r="B496">
        <v>2015</v>
      </c>
      <c r="C496" s="32">
        <v>720.8</v>
      </c>
      <c r="D496" s="30">
        <v>120847215</v>
      </c>
      <c r="E496" s="30">
        <v>21412761</v>
      </c>
      <c r="F496" s="41">
        <f>G496+StateDataTable[[#This Row],[Labor (Private)]]</f>
        <v>3088</v>
      </c>
      <c r="G496" s="37">
        <v>2668</v>
      </c>
      <c r="H496" s="37">
        <v>420</v>
      </c>
    </row>
    <row r="497" spans="1:8" x14ac:dyDescent="0.3">
      <c r="A497" s="26" t="s">
        <v>142</v>
      </c>
      <c r="B497">
        <v>2015</v>
      </c>
      <c r="C497" s="32">
        <v>186.33333333333334</v>
      </c>
      <c r="D497" s="30"/>
      <c r="E497" s="30"/>
      <c r="F497" s="41">
        <f>G497+StateDataTable[[#This Row],[Labor (Private)]]</f>
        <v>0</v>
      </c>
      <c r="G497" s="37"/>
      <c r="H497" s="37"/>
    </row>
    <row r="498" spans="1:8" x14ac:dyDescent="0.3">
      <c r="A498" s="26" t="s">
        <v>132</v>
      </c>
      <c r="B498">
        <v>2015</v>
      </c>
      <c r="C498" s="32">
        <v>162.14285714285714</v>
      </c>
      <c r="D498" s="30">
        <v>19326648</v>
      </c>
      <c r="E498" s="30">
        <v>8224516</v>
      </c>
      <c r="F498" s="41">
        <f>G498+StateDataTable[[#This Row],[Labor (Private)]]</f>
        <v>996</v>
      </c>
      <c r="G498" s="37">
        <v>950</v>
      </c>
      <c r="H498" s="37">
        <v>46</v>
      </c>
    </row>
    <row r="499" spans="1:8" x14ac:dyDescent="0.3">
      <c r="A499" s="26" t="s">
        <v>133</v>
      </c>
      <c r="B499">
        <v>2015</v>
      </c>
      <c r="C499" s="32">
        <v>811.4545454545455</v>
      </c>
      <c r="D499" s="30">
        <v>275000000</v>
      </c>
      <c r="E499" s="30">
        <v>118000000</v>
      </c>
      <c r="F499" s="41">
        <f>G499+StateDataTable[[#This Row],[Labor (Private)]]</f>
        <v>5582</v>
      </c>
      <c r="G499" s="37">
        <v>4880</v>
      </c>
      <c r="H499" s="37">
        <v>702</v>
      </c>
    </row>
    <row r="500" spans="1:8" x14ac:dyDescent="0.3">
      <c r="A500" s="26" t="s">
        <v>134</v>
      </c>
      <c r="B500">
        <v>2015</v>
      </c>
      <c r="C500" s="32">
        <v>960.66666666666663</v>
      </c>
      <c r="D500" s="30">
        <v>9400000</v>
      </c>
      <c r="E500" s="30">
        <v>700000</v>
      </c>
      <c r="F500" s="41">
        <f>G500+StateDataTable[[#This Row],[Labor (Private)]]</f>
        <v>150</v>
      </c>
      <c r="G500" s="37">
        <v>150</v>
      </c>
      <c r="H500" s="37">
        <v>0</v>
      </c>
    </row>
    <row r="501" spans="1:8" x14ac:dyDescent="0.3">
      <c r="A501" s="26" t="s">
        <v>135</v>
      </c>
      <c r="B501">
        <v>2015</v>
      </c>
      <c r="C501" s="32">
        <v>51.666666666666664</v>
      </c>
      <c r="D501" s="30">
        <v>2972438</v>
      </c>
      <c r="E501" s="30">
        <v>1272202</v>
      </c>
      <c r="F501" s="41">
        <f>G501+StateDataTable[[#This Row],[Labor (Private)]]</f>
        <v>3107</v>
      </c>
      <c r="G501" s="37">
        <v>3107</v>
      </c>
      <c r="H501" s="37">
        <v>0</v>
      </c>
    </row>
    <row r="502" spans="1:8" x14ac:dyDescent="0.3">
      <c r="A502" s="26" t="s">
        <v>136</v>
      </c>
      <c r="B502">
        <v>2015</v>
      </c>
      <c r="C502" s="32">
        <v>890.5454545454545</v>
      </c>
      <c r="D502" s="30">
        <v>15174848</v>
      </c>
      <c r="E502" s="30">
        <v>3023579</v>
      </c>
      <c r="F502" s="41">
        <f>G502+StateDataTable[[#This Row],[Labor (Private)]]</f>
        <v>386</v>
      </c>
      <c r="G502" s="37">
        <v>331</v>
      </c>
      <c r="H502" s="37">
        <v>55</v>
      </c>
    </row>
    <row r="503" spans="1:8" x14ac:dyDescent="0.3">
      <c r="A503" s="26" t="s">
        <v>137</v>
      </c>
      <c r="B503">
        <v>2015</v>
      </c>
      <c r="C503" s="32">
        <v>163.19999999999999</v>
      </c>
      <c r="D503" s="30">
        <v>24033700</v>
      </c>
      <c r="E503" s="30">
        <v>7387201</v>
      </c>
      <c r="F503" s="41">
        <f>G503+StateDataTable[[#This Row],[Labor (Private)]]</f>
        <v>1600</v>
      </c>
      <c r="G503" s="37">
        <v>1600</v>
      </c>
      <c r="H503" s="37"/>
    </row>
    <row r="504" spans="1:8" x14ac:dyDescent="0.3">
      <c r="A504" s="26" t="s">
        <v>139</v>
      </c>
      <c r="B504">
        <v>2015</v>
      </c>
      <c r="C504" s="32">
        <v>84.4</v>
      </c>
      <c r="D504" s="30"/>
      <c r="E504" s="30"/>
      <c r="F504" s="41">
        <f>G504+StateDataTable[[#This Row],[Labor (Private)]]</f>
        <v>0</v>
      </c>
      <c r="G504" s="37"/>
      <c r="H504" s="37"/>
    </row>
    <row r="505" spans="1:8" x14ac:dyDescent="0.3">
      <c r="A505" s="26" t="s">
        <v>140</v>
      </c>
      <c r="B505">
        <v>2015</v>
      </c>
      <c r="C505" s="32">
        <v>280.66666666666669</v>
      </c>
      <c r="D505" s="30"/>
      <c r="E505" s="30"/>
      <c r="F505" s="41">
        <f>G505+StateDataTable[[#This Row],[Labor (Private)]]</f>
        <v>0</v>
      </c>
      <c r="G505" s="37"/>
      <c r="H505" s="37"/>
    </row>
    <row r="506" spans="1:8" x14ac:dyDescent="0.3">
      <c r="A506" s="26" t="s">
        <v>141</v>
      </c>
      <c r="B506">
        <v>2015</v>
      </c>
      <c r="C506" s="32">
        <v>1448.6666666666667</v>
      </c>
      <c r="D506" s="30">
        <v>30937562</v>
      </c>
      <c r="E506" s="30">
        <v>9927972</v>
      </c>
      <c r="F506" s="41">
        <f>G506+StateDataTable[[#This Row],[Labor (Private)]]</f>
        <v>325</v>
      </c>
      <c r="G506" s="37">
        <v>300</v>
      </c>
      <c r="H506" s="37">
        <v>25</v>
      </c>
    </row>
    <row r="507" spans="1:8" x14ac:dyDescent="0.3">
      <c r="A507" s="26" t="s">
        <v>143</v>
      </c>
      <c r="B507">
        <v>2015</v>
      </c>
      <c r="C507" s="32">
        <v>266.375</v>
      </c>
      <c r="D507" s="30"/>
      <c r="E507" s="30"/>
      <c r="F507" s="41">
        <f>G507+StateDataTable[[#This Row],[Labor (Private)]]</f>
        <v>0</v>
      </c>
      <c r="G507" s="37"/>
      <c r="H507" s="37"/>
    </row>
    <row r="508" spans="1:8" x14ac:dyDescent="0.3">
      <c r="A508" s="26" t="s">
        <v>144</v>
      </c>
      <c r="B508">
        <v>2015</v>
      </c>
      <c r="C508" s="32">
        <v>132.55555555555554</v>
      </c>
      <c r="D508" s="30">
        <v>34000000</v>
      </c>
      <c r="E508" s="30">
        <v>12450362</v>
      </c>
      <c r="F508" s="41">
        <f>G508+StateDataTable[[#This Row],[Labor (Private)]]</f>
        <v>1276</v>
      </c>
      <c r="G508" s="37">
        <v>1110</v>
      </c>
      <c r="H508" s="37">
        <v>166</v>
      </c>
    </row>
    <row r="509" spans="1:8" x14ac:dyDescent="0.3">
      <c r="A509" s="26" t="s">
        <v>145</v>
      </c>
      <c r="B509">
        <v>2015</v>
      </c>
      <c r="C509" s="32">
        <v>506</v>
      </c>
      <c r="D509" s="30">
        <v>61530000</v>
      </c>
      <c r="E509" s="30"/>
      <c r="F509" s="41">
        <f>G509+StateDataTable[[#This Row],[Labor (Private)]]</f>
        <v>4625</v>
      </c>
      <c r="G509" s="37">
        <v>4500</v>
      </c>
      <c r="H509" s="37">
        <v>125</v>
      </c>
    </row>
    <row r="510" spans="1:8" x14ac:dyDescent="0.3">
      <c r="A510" s="26" t="s">
        <v>146</v>
      </c>
      <c r="B510">
        <v>2015</v>
      </c>
      <c r="C510" s="33">
        <v>1199.1111111111111</v>
      </c>
      <c r="D510" s="31">
        <v>74194500</v>
      </c>
      <c r="E510" s="31">
        <v>19007154</v>
      </c>
      <c r="F510" s="41">
        <f>G510+StateDataTable[[#This Row],[Labor (Private)]]</f>
        <v>0</v>
      </c>
      <c r="G510" s="38">
        <v>0</v>
      </c>
      <c r="H510" s="38">
        <v>0</v>
      </c>
    </row>
    <row r="511" spans="1:8" x14ac:dyDescent="0.3">
      <c r="A511" s="26" t="s">
        <v>147</v>
      </c>
      <c r="B511">
        <v>2015</v>
      </c>
      <c r="C511" s="33">
        <v>916.875</v>
      </c>
      <c r="D511" s="31"/>
      <c r="E511" s="31"/>
      <c r="F511" s="41">
        <f>G511+StateDataTable[[#This Row],[Labor (Private)]]</f>
        <v>0</v>
      </c>
      <c r="G511" s="38"/>
      <c r="H511" s="38"/>
    </row>
    <row r="512" spans="1:8" x14ac:dyDescent="0.3">
      <c r="A512" t="s">
        <v>103</v>
      </c>
    </row>
  </sheetData>
  <phoneticPr fontId="7" type="noConversion"/>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2225" r:id="rId3" name="Button 1">
              <controlPr defaultSize="0" print="0" autoFill="0" autoPict="0" macro="[0]!CalculateExpenditures">
                <anchor moveWithCells="1" sizeWithCells="1">
                  <from>
                    <xdr:col>8</xdr:col>
                    <xdr:colOff>175260</xdr:colOff>
                    <xdr:row>7</xdr:row>
                    <xdr:rowOff>99060</xdr:rowOff>
                  </from>
                  <to>
                    <xdr:col>9</xdr:col>
                    <xdr:colOff>792480</xdr:colOff>
                    <xdr:row>10</xdr:row>
                    <xdr:rowOff>114300</xdr:rowOff>
                  </to>
                </anchor>
              </controlPr>
            </control>
          </mc:Choice>
        </mc:AlternateContent>
        <mc:AlternateContent xmlns:mc="http://schemas.openxmlformats.org/markup-compatibility/2006">
          <mc:Choice Requires="x14">
            <control shapeId="52226" r:id="rId4" name="Button 2">
              <controlPr defaultSize="0" print="0" autoFill="0" autoPict="0" macro="[0]!CalculateLaborCosts">
                <anchor moveWithCells="1" sizeWithCells="1">
                  <from>
                    <xdr:col>8</xdr:col>
                    <xdr:colOff>160020</xdr:colOff>
                    <xdr:row>11</xdr:row>
                    <xdr:rowOff>0</xdr:rowOff>
                  </from>
                  <to>
                    <xdr:col>9</xdr:col>
                    <xdr:colOff>822960</xdr:colOff>
                    <xdr:row>14</xdr:row>
                    <xdr:rowOff>30480</xdr:rowOff>
                  </to>
                </anchor>
              </controlPr>
            </control>
          </mc:Choice>
        </mc:AlternateContent>
        <mc:AlternateContent xmlns:mc="http://schemas.openxmlformats.org/markup-compatibility/2006">
          <mc:Choice Requires="x14">
            <control shapeId="52227" r:id="rId5" name="Button 3">
              <controlPr defaultSize="0" print="0" autoFill="0" autoPict="0" macro="[0]!CalculateWorkers">
                <anchor moveWithCells="1" sizeWithCells="1">
                  <from>
                    <xdr:col>8</xdr:col>
                    <xdr:colOff>190500</xdr:colOff>
                    <xdr:row>14</xdr:row>
                    <xdr:rowOff>182880</xdr:rowOff>
                  </from>
                  <to>
                    <xdr:col>9</xdr:col>
                    <xdr:colOff>822960</xdr:colOff>
                    <xdr:row>18</xdr:row>
                    <xdr:rowOff>114300</xdr:rowOff>
                  </to>
                </anchor>
              </controlPr>
            </control>
          </mc:Choice>
        </mc:AlternateContent>
      </controls>
    </mc:Choice>
  </mc:AlternateContent>
  <tableParts count="4">
    <tablePart r:id="rId6"/>
    <tablePart r:id="rId7"/>
    <tablePart r:id="rId8"/>
    <tablePart r:id="rId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7DE83-9DAD-42BD-A911-6E61CC70A171}">
  <sheetPr codeName="Sheet4">
    <tabColor theme="5" tint="0.39997558519241921"/>
  </sheetPr>
  <dimension ref="A1:O52"/>
  <sheetViews>
    <sheetView workbookViewId="0">
      <selection activeCell="M15" sqref="M15"/>
    </sheetView>
  </sheetViews>
  <sheetFormatPr defaultRowHeight="14.4" x14ac:dyDescent="0.3"/>
  <cols>
    <col min="1" max="1" width="13" customWidth="1"/>
    <col min="2" max="2" width="24.33203125" bestFit="1" customWidth="1"/>
    <col min="3" max="3" width="39.5546875" bestFit="1" customWidth="1"/>
    <col min="4" max="4" width="28.109375" customWidth="1"/>
    <col min="5" max="5" width="19.44140625" bestFit="1" customWidth="1"/>
    <col min="6" max="6" width="26.88671875" bestFit="1" customWidth="1"/>
    <col min="7" max="7" width="14.109375" bestFit="1" customWidth="1"/>
    <col min="8" max="8" width="36.44140625" bestFit="1" customWidth="1"/>
    <col min="9" max="9" width="30.6640625" bestFit="1" customWidth="1"/>
    <col min="10" max="10" width="32.33203125" customWidth="1"/>
    <col min="11" max="11" width="15.44140625" bestFit="1" customWidth="1"/>
    <col min="12" max="12" width="32.109375" bestFit="1" customWidth="1"/>
    <col min="13" max="13" width="15.88671875" customWidth="1"/>
    <col min="14" max="14" width="17.44140625" customWidth="1"/>
    <col min="15" max="15" width="18.33203125" customWidth="1"/>
  </cols>
  <sheetData>
    <row r="1" spans="1:15" x14ac:dyDescent="0.3">
      <c r="A1" s="18" t="s">
        <v>17</v>
      </c>
      <c r="B1" s="18" t="s">
        <v>148</v>
      </c>
      <c r="C1" s="18" t="s">
        <v>30</v>
      </c>
      <c r="D1" t="s">
        <v>149</v>
      </c>
      <c r="E1" t="s">
        <v>150</v>
      </c>
      <c r="F1" t="s">
        <v>151</v>
      </c>
      <c r="G1" t="s">
        <v>46</v>
      </c>
      <c r="H1" t="s">
        <v>59</v>
      </c>
      <c r="I1" t="s">
        <v>53</v>
      </c>
      <c r="J1" t="s">
        <v>55</v>
      </c>
      <c r="K1" t="s">
        <v>57</v>
      </c>
      <c r="L1" t="s">
        <v>152</v>
      </c>
      <c r="M1" s="18" t="s">
        <v>153</v>
      </c>
      <c r="N1" t="s">
        <v>89</v>
      </c>
      <c r="O1" t="s">
        <v>20</v>
      </c>
    </row>
    <row r="2" spans="1:15" x14ac:dyDescent="0.3">
      <c r="A2" s="14" t="s">
        <v>292</v>
      </c>
      <c r="B2" s="14" t="s">
        <v>154</v>
      </c>
      <c r="C2" s="14" t="s">
        <v>155</v>
      </c>
      <c r="D2" t="s">
        <v>156</v>
      </c>
      <c r="E2" t="s">
        <v>157</v>
      </c>
      <c r="F2" t="s">
        <v>158</v>
      </c>
      <c r="G2" t="s">
        <v>159</v>
      </c>
      <c r="H2" t="s">
        <v>160</v>
      </c>
      <c r="I2" t="s">
        <v>54</v>
      </c>
      <c r="J2" t="s">
        <v>56</v>
      </c>
      <c r="K2" t="s">
        <v>161</v>
      </c>
      <c r="L2" t="s">
        <v>63</v>
      </c>
      <c r="M2" s="15" t="s">
        <v>79</v>
      </c>
      <c r="N2" t="s">
        <v>162</v>
      </c>
      <c r="O2" s="35" t="s">
        <v>99</v>
      </c>
    </row>
    <row r="3" spans="1:15" x14ac:dyDescent="0.3">
      <c r="A3" s="17" t="s">
        <v>22</v>
      </c>
      <c r="B3" s="15" t="s">
        <v>163</v>
      </c>
      <c r="C3" s="15" t="s">
        <v>164</v>
      </c>
      <c r="D3" t="s">
        <v>165</v>
      </c>
      <c r="E3" t="s">
        <v>85</v>
      </c>
      <c r="F3" t="s">
        <v>166</v>
      </c>
      <c r="G3" t="s">
        <v>48</v>
      </c>
      <c r="H3" t="s">
        <v>167</v>
      </c>
      <c r="I3" t="s">
        <v>168</v>
      </c>
      <c r="J3" t="s">
        <v>169</v>
      </c>
      <c r="K3" t="s">
        <v>58</v>
      </c>
      <c r="L3" t="s">
        <v>170</v>
      </c>
      <c r="N3" t="s">
        <v>60</v>
      </c>
      <c r="O3" s="35" t="s">
        <v>100</v>
      </c>
    </row>
    <row r="4" spans="1:15" x14ac:dyDescent="0.3">
      <c r="A4" s="14" t="s">
        <v>293</v>
      </c>
      <c r="B4" s="16" t="s">
        <v>172</v>
      </c>
      <c r="C4" s="16" t="s">
        <v>173</v>
      </c>
      <c r="E4" t="s">
        <v>84</v>
      </c>
      <c r="F4" t="s">
        <v>87</v>
      </c>
      <c r="G4" t="s">
        <v>174</v>
      </c>
      <c r="H4" t="s">
        <v>175</v>
      </c>
      <c r="I4" t="s">
        <v>176</v>
      </c>
      <c r="N4" t="s">
        <v>177</v>
      </c>
      <c r="O4" s="35" t="s">
        <v>101</v>
      </c>
    </row>
    <row r="5" spans="1:15" x14ac:dyDescent="0.3">
      <c r="A5" s="17" t="s">
        <v>294</v>
      </c>
      <c r="B5" s="15" t="s">
        <v>178</v>
      </c>
      <c r="C5" s="15" t="s">
        <v>179</v>
      </c>
      <c r="E5" t="s">
        <v>43</v>
      </c>
      <c r="F5" t="s">
        <v>45</v>
      </c>
      <c r="H5" t="s">
        <v>52</v>
      </c>
      <c r="I5" t="s">
        <v>180</v>
      </c>
      <c r="O5" s="35" t="s">
        <v>102</v>
      </c>
    </row>
    <row r="6" spans="1:15" x14ac:dyDescent="0.3">
      <c r="C6" s="11" t="s">
        <v>181</v>
      </c>
      <c r="E6" t="s">
        <v>182</v>
      </c>
      <c r="H6" t="s">
        <v>183</v>
      </c>
      <c r="O6" s="35" t="s">
        <v>103</v>
      </c>
    </row>
    <row r="7" spans="1:15" x14ac:dyDescent="0.3">
      <c r="C7" s="11" t="s">
        <v>184</v>
      </c>
      <c r="H7" t="s">
        <v>185</v>
      </c>
      <c r="O7" s="35" t="s">
        <v>104</v>
      </c>
    </row>
    <row r="8" spans="1:15" x14ac:dyDescent="0.3">
      <c r="C8" s="11" t="s">
        <v>186</v>
      </c>
      <c r="H8" t="s">
        <v>187</v>
      </c>
      <c r="O8" s="35" t="s">
        <v>105</v>
      </c>
    </row>
    <row r="9" spans="1:15" x14ac:dyDescent="0.3">
      <c r="C9" s="11" t="s">
        <v>188</v>
      </c>
      <c r="H9" t="s">
        <v>189</v>
      </c>
      <c r="O9" s="35" t="s">
        <v>106</v>
      </c>
    </row>
    <row r="10" spans="1:15" x14ac:dyDescent="0.3">
      <c r="C10" s="11" t="s">
        <v>190</v>
      </c>
      <c r="H10" t="s">
        <v>191</v>
      </c>
      <c r="O10" s="35" t="s">
        <v>23</v>
      </c>
    </row>
    <row r="11" spans="1:15" x14ac:dyDescent="0.3">
      <c r="C11" s="11" t="s">
        <v>192</v>
      </c>
      <c r="H11" t="s">
        <v>193</v>
      </c>
      <c r="O11" s="35" t="s">
        <v>109</v>
      </c>
    </row>
    <row r="12" spans="1:15" x14ac:dyDescent="0.3">
      <c r="C12" s="11" t="s">
        <v>194</v>
      </c>
      <c r="H12" t="s">
        <v>195</v>
      </c>
      <c r="O12" s="35" t="s">
        <v>107</v>
      </c>
    </row>
    <row r="13" spans="1:15" x14ac:dyDescent="0.3">
      <c r="C13" s="11" t="s">
        <v>196</v>
      </c>
      <c r="H13" t="s">
        <v>197</v>
      </c>
      <c r="O13" s="35" t="s">
        <v>112</v>
      </c>
    </row>
    <row r="14" spans="1:15" x14ac:dyDescent="0.3">
      <c r="C14" s="11" t="s">
        <v>198</v>
      </c>
      <c r="H14" t="s">
        <v>177</v>
      </c>
      <c r="O14" s="35" t="s">
        <v>108</v>
      </c>
    </row>
    <row r="15" spans="1:15" x14ac:dyDescent="0.3">
      <c r="C15" s="11" t="s">
        <v>199</v>
      </c>
      <c r="O15" s="35" t="s">
        <v>110</v>
      </c>
    </row>
    <row r="16" spans="1:15" x14ac:dyDescent="0.3">
      <c r="C16" s="11" t="s">
        <v>200</v>
      </c>
      <c r="O16" s="35" t="s">
        <v>111</v>
      </c>
    </row>
    <row r="17" spans="3:15" x14ac:dyDescent="0.3">
      <c r="C17" s="11" t="s">
        <v>201</v>
      </c>
      <c r="O17" s="35" t="s">
        <v>113</v>
      </c>
    </row>
    <row r="18" spans="3:15" x14ac:dyDescent="0.3">
      <c r="O18" s="35" t="s">
        <v>114</v>
      </c>
    </row>
    <row r="19" spans="3:15" x14ac:dyDescent="0.3">
      <c r="O19" s="35" t="s">
        <v>115</v>
      </c>
    </row>
    <row r="20" spans="3:15" x14ac:dyDescent="0.3">
      <c r="O20" s="35" t="s">
        <v>120</v>
      </c>
    </row>
    <row r="21" spans="3:15" x14ac:dyDescent="0.3">
      <c r="O21" s="35" t="s">
        <v>116</v>
      </c>
    </row>
    <row r="22" spans="3:15" x14ac:dyDescent="0.3">
      <c r="O22" s="35" t="s">
        <v>117</v>
      </c>
    </row>
    <row r="23" spans="3:15" x14ac:dyDescent="0.3">
      <c r="O23" s="35" t="s">
        <v>118</v>
      </c>
    </row>
    <row r="24" spans="3:15" x14ac:dyDescent="0.3">
      <c r="O24" s="35" t="s">
        <v>42</v>
      </c>
    </row>
    <row r="25" spans="3:15" x14ac:dyDescent="0.3">
      <c r="O25" s="35" t="s">
        <v>119</v>
      </c>
    </row>
    <row r="26" spans="3:15" x14ac:dyDescent="0.3">
      <c r="O26" s="35" t="s">
        <v>127</v>
      </c>
    </row>
    <row r="27" spans="3:15" x14ac:dyDescent="0.3">
      <c r="O27" s="35" t="s">
        <v>121</v>
      </c>
    </row>
    <row r="28" spans="3:15" x14ac:dyDescent="0.3">
      <c r="O28" s="35" t="s">
        <v>122</v>
      </c>
    </row>
    <row r="29" spans="3:15" x14ac:dyDescent="0.3">
      <c r="O29" s="35" t="s">
        <v>123</v>
      </c>
    </row>
    <row r="30" spans="3:15" x14ac:dyDescent="0.3">
      <c r="O30" s="35" t="s">
        <v>124</v>
      </c>
    </row>
    <row r="31" spans="3:15" x14ac:dyDescent="0.3">
      <c r="O31" s="35" t="s">
        <v>125</v>
      </c>
    </row>
    <row r="32" spans="3:15" x14ac:dyDescent="0.3">
      <c r="O32" s="35" t="s">
        <v>126</v>
      </c>
    </row>
    <row r="33" spans="15:15" x14ac:dyDescent="0.3">
      <c r="O33" s="35" t="s">
        <v>129</v>
      </c>
    </row>
    <row r="34" spans="15:15" x14ac:dyDescent="0.3">
      <c r="O34" s="35" t="s">
        <v>128</v>
      </c>
    </row>
    <row r="35" spans="15:15" x14ac:dyDescent="0.3">
      <c r="O35" s="35" t="s">
        <v>138</v>
      </c>
    </row>
    <row r="36" spans="15:15" x14ac:dyDescent="0.3">
      <c r="O36" s="35" t="s">
        <v>130</v>
      </c>
    </row>
    <row r="37" spans="15:15" x14ac:dyDescent="0.3">
      <c r="O37" s="35" t="s">
        <v>131</v>
      </c>
    </row>
    <row r="38" spans="15:15" x14ac:dyDescent="0.3">
      <c r="O38" s="35" t="s">
        <v>142</v>
      </c>
    </row>
    <row r="39" spans="15:15" x14ac:dyDescent="0.3">
      <c r="O39" s="35" t="s">
        <v>132</v>
      </c>
    </row>
    <row r="40" spans="15:15" x14ac:dyDescent="0.3">
      <c r="O40" s="35" t="s">
        <v>133</v>
      </c>
    </row>
    <row r="41" spans="15:15" x14ac:dyDescent="0.3">
      <c r="O41" s="35" t="s">
        <v>134</v>
      </c>
    </row>
    <row r="42" spans="15:15" x14ac:dyDescent="0.3">
      <c r="O42" s="35" t="s">
        <v>135</v>
      </c>
    </row>
    <row r="43" spans="15:15" x14ac:dyDescent="0.3">
      <c r="O43" s="35" t="s">
        <v>136</v>
      </c>
    </row>
    <row r="44" spans="15:15" x14ac:dyDescent="0.3">
      <c r="O44" s="35" t="s">
        <v>137</v>
      </c>
    </row>
    <row r="45" spans="15:15" x14ac:dyDescent="0.3">
      <c r="O45" s="35" t="s">
        <v>139</v>
      </c>
    </row>
    <row r="46" spans="15:15" x14ac:dyDescent="0.3">
      <c r="O46" s="35" t="s">
        <v>140</v>
      </c>
    </row>
    <row r="47" spans="15:15" x14ac:dyDescent="0.3">
      <c r="O47" s="35" t="s">
        <v>141</v>
      </c>
    </row>
    <row r="48" spans="15:15" x14ac:dyDescent="0.3">
      <c r="O48" s="35" t="s">
        <v>143</v>
      </c>
    </row>
    <row r="49" spans="15:15" x14ac:dyDescent="0.3">
      <c r="O49" s="35" t="s">
        <v>144</v>
      </c>
    </row>
    <row r="50" spans="15:15" x14ac:dyDescent="0.3">
      <c r="O50" s="35" t="s">
        <v>145</v>
      </c>
    </row>
    <row r="51" spans="15:15" x14ac:dyDescent="0.3">
      <c r="O51" s="35" t="s">
        <v>146</v>
      </c>
    </row>
    <row r="52" spans="15:15" x14ac:dyDescent="0.3">
      <c r="O52" s="35" t="s">
        <v>147</v>
      </c>
    </row>
  </sheetData>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E240C-9CB7-4FBD-8C79-80E9EA2F4E0E}">
  <sheetPr codeName="Sheet20">
    <tabColor rgb="FFFF0000"/>
  </sheetPr>
  <dimension ref="A1:F4"/>
  <sheetViews>
    <sheetView workbookViewId="0">
      <selection activeCell="A5" sqref="A5:XFD6"/>
    </sheetView>
  </sheetViews>
  <sheetFormatPr defaultRowHeight="14.4" x14ac:dyDescent="0.3"/>
  <cols>
    <col min="1" max="1" width="19.5546875" bestFit="1" customWidth="1"/>
    <col min="2" max="2" width="25.109375" bestFit="1" customWidth="1"/>
    <col min="3" max="3" width="20.33203125" bestFit="1" customWidth="1"/>
    <col min="4" max="4" width="27.44140625" bestFit="1" customWidth="1"/>
    <col min="5" max="5" width="20" bestFit="1" customWidth="1"/>
  </cols>
  <sheetData>
    <row r="1" spans="1:6" x14ac:dyDescent="0.3">
      <c r="A1" s="241" t="s">
        <v>202</v>
      </c>
      <c r="B1" s="241"/>
      <c r="C1" s="241"/>
      <c r="D1" s="241"/>
      <c r="E1" s="241"/>
      <c r="F1" s="241"/>
    </row>
    <row r="2" spans="1:6" ht="13.5" customHeight="1" x14ac:dyDescent="0.3">
      <c r="A2" s="241"/>
      <c r="B2" s="241"/>
      <c r="C2" s="241"/>
      <c r="D2" s="241"/>
      <c r="E2" s="241"/>
      <c r="F2" s="241"/>
    </row>
    <row r="3" spans="1:6" ht="47.4" thickBot="1" x14ac:dyDescent="0.35">
      <c r="A3" s="172" t="s">
        <v>16</v>
      </c>
      <c r="B3" s="173" t="s">
        <v>74</v>
      </c>
      <c r="C3" s="173" t="s">
        <v>75</v>
      </c>
      <c r="D3" s="173" t="s">
        <v>76</v>
      </c>
      <c r="E3" s="173" t="s">
        <v>77</v>
      </c>
      <c r="F3" s="173" t="s">
        <v>78</v>
      </c>
    </row>
    <row r="4" spans="1:6" ht="15.6" x14ac:dyDescent="0.3">
      <c r="A4" s="166" t="s">
        <v>79</v>
      </c>
      <c r="B4" s="167">
        <v>630997.65</v>
      </c>
      <c r="C4" s="168">
        <v>1023246.11</v>
      </c>
      <c r="D4" s="169">
        <v>818.6</v>
      </c>
      <c r="E4" s="170">
        <v>17394709.600000001</v>
      </c>
      <c r="F4" s="171">
        <v>16.999536526847194</v>
      </c>
    </row>
  </sheetData>
  <mergeCells count="1">
    <mergeCell ref="A1:F2"/>
  </mergeCell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0802B-9721-4F34-83DD-81465162EB01}">
  <sheetPr codeName="Sheet22">
    <tabColor rgb="FFFF0000"/>
  </sheetPr>
  <dimension ref="A1:BB229"/>
  <sheetViews>
    <sheetView workbookViewId="0">
      <selection activeCell="A6" sqref="A6:XFD10"/>
    </sheetView>
  </sheetViews>
  <sheetFormatPr defaultRowHeight="14.4" x14ac:dyDescent="0.3"/>
  <cols>
    <col min="1" max="1" width="19.44140625" customWidth="1"/>
    <col min="2" max="2" width="15.6640625" customWidth="1"/>
    <col min="3" max="3" width="32.5546875" customWidth="1"/>
    <col min="4" max="4" width="28.5546875" customWidth="1"/>
    <col min="6" max="7" width="16.5546875" bestFit="1" customWidth="1"/>
    <col min="8" max="8" width="15.44140625" customWidth="1"/>
    <col min="9" max="9" width="34.5546875" customWidth="1"/>
    <col min="10" max="10" width="28.33203125" customWidth="1"/>
    <col min="11" max="11" width="27.109375" customWidth="1"/>
  </cols>
  <sheetData>
    <row r="1" spans="1:54" ht="31.8" thickBot="1" x14ac:dyDescent="0.35">
      <c r="A1" s="164" t="s">
        <v>16</v>
      </c>
      <c r="B1" s="163" t="s">
        <v>17</v>
      </c>
      <c r="C1" s="174" t="s">
        <v>290</v>
      </c>
      <c r="D1" s="175" t="s">
        <v>291</v>
      </c>
      <c r="E1" s="44"/>
      <c r="L1" s="45"/>
      <c r="M1" s="12"/>
      <c r="N1" s="12"/>
      <c r="O1" s="12"/>
      <c r="P1" s="12"/>
      <c r="Q1" s="12"/>
      <c r="R1" s="12"/>
      <c r="S1" s="12"/>
      <c r="T1" s="12"/>
      <c r="U1" s="12"/>
      <c r="V1" s="12"/>
      <c r="W1" s="12"/>
      <c r="X1" s="12"/>
      <c r="Y1" s="12"/>
      <c r="Z1" s="12"/>
      <c r="AA1" s="12"/>
      <c r="AB1" s="13"/>
      <c r="AC1" s="13"/>
      <c r="AD1" s="13"/>
      <c r="AE1" s="12"/>
      <c r="AF1" s="12"/>
      <c r="AG1" s="12"/>
      <c r="AH1" s="12"/>
      <c r="AI1" s="12"/>
      <c r="AJ1" s="12"/>
      <c r="AK1" s="12"/>
      <c r="AL1" s="12"/>
      <c r="AM1" s="12"/>
      <c r="AN1" s="12"/>
      <c r="AO1" s="12"/>
      <c r="AP1" s="12"/>
      <c r="AQ1" s="12"/>
      <c r="AR1" s="12"/>
      <c r="AS1" s="12"/>
      <c r="AT1" s="12"/>
      <c r="AU1" s="12"/>
      <c r="AV1" s="12"/>
      <c r="AW1" s="12"/>
      <c r="AX1" s="12"/>
    </row>
    <row r="2" spans="1:54" ht="15.6" x14ac:dyDescent="0.3">
      <c r="A2" s="165" t="s">
        <v>79</v>
      </c>
      <c r="B2" s="176" t="s">
        <v>292</v>
      </c>
      <c r="C2" s="177">
        <v>50</v>
      </c>
      <c r="D2" s="178">
        <v>20</v>
      </c>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row>
    <row r="3" spans="1:54" ht="15.6" x14ac:dyDescent="0.3">
      <c r="A3" s="165" t="s">
        <v>79</v>
      </c>
      <c r="B3" s="176" t="s">
        <v>22</v>
      </c>
      <c r="C3" s="177">
        <v>25</v>
      </c>
      <c r="D3" s="178">
        <v>50</v>
      </c>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row>
    <row r="4" spans="1:54" ht="15.6" x14ac:dyDescent="0.3">
      <c r="A4" s="165" t="s">
        <v>79</v>
      </c>
      <c r="B4" s="176" t="s">
        <v>293</v>
      </c>
      <c r="C4" s="177">
        <v>13</v>
      </c>
      <c r="D4" s="178">
        <v>70</v>
      </c>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row>
    <row r="5" spans="1:54" ht="15.6" x14ac:dyDescent="0.3">
      <c r="A5" s="165" t="s">
        <v>79</v>
      </c>
      <c r="B5" s="176" t="s">
        <v>294</v>
      </c>
      <c r="C5" s="177">
        <v>12</v>
      </c>
      <c r="D5" s="178">
        <v>80</v>
      </c>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row>
    <row r="6" spans="1:54" x14ac:dyDescent="0.3">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row>
    <row r="7" spans="1:54" x14ac:dyDescent="0.3">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row>
    <row r="8" spans="1:54" x14ac:dyDescent="0.3">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row>
    <row r="9" spans="1:54" x14ac:dyDescent="0.3">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row>
    <row r="10" spans="1:54" x14ac:dyDescent="0.3">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row>
    <row r="11" spans="1:54" x14ac:dyDescent="0.3">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row>
    <row r="12" spans="1:54" x14ac:dyDescent="0.3">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row>
    <row r="13" spans="1:54" x14ac:dyDescent="0.3">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row>
    <row r="14" spans="1:54" x14ac:dyDescent="0.3">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row>
    <row r="15" spans="1:54" x14ac:dyDescent="0.3">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row>
    <row r="16" spans="1:54" x14ac:dyDescent="0.3">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row>
    <row r="17" spans="3:54" x14ac:dyDescent="0.3">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row>
    <row r="18" spans="3:54" x14ac:dyDescent="0.3">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row>
    <row r="19" spans="3:54" x14ac:dyDescent="0.3">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row>
    <row r="20" spans="3:54" x14ac:dyDescent="0.3">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row>
    <row r="21" spans="3:54" x14ac:dyDescent="0.3">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row>
    <row r="22" spans="3:54" x14ac:dyDescent="0.3">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row>
    <row r="23" spans="3:54" x14ac:dyDescent="0.3">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row>
    <row r="24" spans="3:54" x14ac:dyDescent="0.3">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row>
    <row r="25" spans="3:54" x14ac:dyDescent="0.3">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row>
    <row r="26" spans="3:54" x14ac:dyDescent="0.3">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row>
    <row r="27" spans="3:54" x14ac:dyDescent="0.3">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row>
    <row r="28" spans="3:54" x14ac:dyDescent="0.3">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row>
    <row r="29" spans="3:54" x14ac:dyDescent="0.3">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row>
    <row r="30" spans="3:54" x14ac:dyDescent="0.3">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row>
    <row r="31" spans="3:54" x14ac:dyDescent="0.3">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row>
    <row r="32" spans="3:54" x14ac:dyDescent="0.3">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row>
    <row r="33" spans="3:54" x14ac:dyDescent="0.3">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row>
    <row r="34" spans="3:54" x14ac:dyDescent="0.3">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row>
    <row r="35" spans="3:54" x14ac:dyDescent="0.3">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row>
    <row r="36" spans="3:54" x14ac:dyDescent="0.3">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row>
    <row r="37" spans="3:54" x14ac:dyDescent="0.3">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row>
    <row r="38" spans="3:54" x14ac:dyDescent="0.3">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row>
    <row r="39" spans="3:54" x14ac:dyDescent="0.3">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row>
    <row r="40" spans="3:54" x14ac:dyDescent="0.3">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row>
    <row r="41" spans="3:54" x14ac:dyDescent="0.3">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row>
    <row r="42" spans="3:54" x14ac:dyDescent="0.3">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row>
    <row r="43" spans="3:54" x14ac:dyDescent="0.3">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row>
    <row r="44" spans="3:54" x14ac:dyDescent="0.3">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row>
    <row r="45" spans="3:54" x14ac:dyDescent="0.3">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row>
    <row r="46" spans="3:54" x14ac:dyDescent="0.3">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row>
    <row r="47" spans="3:54" x14ac:dyDescent="0.3">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row>
    <row r="48" spans="3:54" x14ac:dyDescent="0.3">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row>
    <row r="49" spans="3:54" x14ac:dyDescent="0.3">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row>
    <row r="50" spans="3:54" x14ac:dyDescent="0.3">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row>
    <row r="51" spans="3:54" x14ac:dyDescent="0.3">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row>
    <row r="52" spans="3:54" x14ac:dyDescent="0.3">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row>
    <row r="53" spans="3:54" x14ac:dyDescent="0.3">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row>
    <row r="54" spans="3:54" x14ac:dyDescent="0.3">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row>
    <row r="55" spans="3:54" x14ac:dyDescent="0.3">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row>
    <row r="56" spans="3:54" x14ac:dyDescent="0.3">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row>
    <row r="57" spans="3:54" x14ac:dyDescent="0.3">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row>
    <row r="58" spans="3:54" x14ac:dyDescent="0.3">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row>
    <row r="59" spans="3:54" x14ac:dyDescent="0.3">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row>
    <row r="60" spans="3:54" x14ac:dyDescent="0.3">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row>
    <row r="61" spans="3:54" x14ac:dyDescent="0.3">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row>
    <row r="62" spans="3:54" x14ac:dyDescent="0.3">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row>
    <row r="63" spans="3:54" x14ac:dyDescent="0.3">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row>
    <row r="64" spans="3:54" x14ac:dyDescent="0.3">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row>
    <row r="65" spans="3:54" x14ac:dyDescent="0.3">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row>
    <row r="66" spans="3:54" x14ac:dyDescent="0.3">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row>
    <row r="67" spans="3:54" x14ac:dyDescent="0.3">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row>
    <row r="68" spans="3:54" x14ac:dyDescent="0.3">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row>
    <row r="69" spans="3:54" x14ac:dyDescent="0.3">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row>
    <row r="70" spans="3:54" x14ac:dyDescent="0.3">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row>
    <row r="71" spans="3:54" x14ac:dyDescent="0.3">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row>
    <row r="72" spans="3:54" x14ac:dyDescent="0.3">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row>
    <row r="73" spans="3:54" x14ac:dyDescent="0.3">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row>
    <row r="74" spans="3:54" x14ac:dyDescent="0.3">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row>
    <row r="75" spans="3:54" x14ac:dyDescent="0.3">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row>
    <row r="76" spans="3:54" x14ac:dyDescent="0.3">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row>
    <row r="77" spans="3:54" x14ac:dyDescent="0.3">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row>
    <row r="78" spans="3:54" x14ac:dyDescent="0.3">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row>
    <row r="79" spans="3:54" x14ac:dyDescent="0.3">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row>
    <row r="80" spans="3:54" x14ac:dyDescent="0.3">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row>
    <row r="81" spans="3:54" x14ac:dyDescent="0.3">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row>
    <row r="82" spans="3:54" x14ac:dyDescent="0.3">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row>
    <row r="83" spans="3:54" x14ac:dyDescent="0.3">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row>
    <row r="84" spans="3:54" x14ac:dyDescent="0.3">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row>
    <row r="85" spans="3:54" x14ac:dyDescent="0.3">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row>
    <row r="86" spans="3:54" x14ac:dyDescent="0.3">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row>
    <row r="87" spans="3:54" x14ac:dyDescent="0.3">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row>
    <row r="88" spans="3:54" x14ac:dyDescent="0.3">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row>
    <row r="89" spans="3:54" x14ac:dyDescent="0.3">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row>
    <row r="90" spans="3:54" x14ac:dyDescent="0.3">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row>
    <row r="91" spans="3:54" x14ac:dyDescent="0.3">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row>
    <row r="92" spans="3:54" x14ac:dyDescent="0.3">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row>
    <row r="93" spans="3:54" x14ac:dyDescent="0.3">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row>
    <row r="94" spans="3:54" x14ac:dyDescent="0.3">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row>
    <row r="95" spans="3:54" x14ac:dyDescent="0.3">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row>
    <row r="96" spans="3:54" x14ac:dyDescent="0.3">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row>
    <row r="97" spans="3:54" x14ac:dyDescent="0.3">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row>
    <row r="98" spans="3:54" x14ac:dyDescent="0.3">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row>
    <row r="99" spans="3:54" x14ac:dyDescent="0.3">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row>
    <row r="100" spans="3:54" x14ac:dyDescent="0.3">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row>
    <row r="101" spans="3:54" x14ac:dyDescent="0.3">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row>
    <row r="102" spans="3:54" x14ac:dyDescent="0.3">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row>
    <row r="103" spans="3:54" x14ac:dyDescent="0.3">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row>
    <row r="104" spans="3:54" x14ac:dyDescent="0.3">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row>
    <row r="105" spans="3:54" x14ac:dyDescent="0.3">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row>
    <row r="106" spans="3:54" x14ac:dyDescent="0.3">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row>
    <row r="107" spans="3:54" x14ac:dyDescent="0.3">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row>
    <row r="108" spans="3:54" x14ac:dyDescent="0.3">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row>
    <row r="109" spans="3:54" x14ac:dyDescent="0.3">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row>
    <row r="110" spans="3:54" x14ac:dyDescent="0.3">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row>
    <row r="111" spans="3:54" x14ac:dyDescent="0.3">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row>
    <row r="112" spans="3:54" x14ac:dyDescent="0.3">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row>
    <row r="113" spans="3:54" x14ac:dyDescent="0.3">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row>
    <row r="114" spans="3:54" x14ac:dyDescent="0.3">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row>
    <row r="115" spans="3:54" x14ac:dyDescent="0.3">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row>
    <row r="116" spans="3:54" x14ac:dyDescent="0.3">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row>
    <row r="117" spans="3:54" x14ac:dyDescent="0.3">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row>
    <row r="118" spans="3:54" x14ac:dyDescent="0.3">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row>
    <row r="119" spans="3:54" x14ac:dyDescent="0.3">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row>
    <row r="120" spans="3:54" x14ac:dyDescent="0.3">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row>
    <row r="121" spans="3:54" x14ac:dyDescent="0.3">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row>
    <row r="122" spans="3:54" x14ac:dyDescent="0.3">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row>
    <row r="123" spans="3:54" x14ac:dyDescent="0.3">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row>
    <row r="124" spans="3:54" x14ac:dyDescent="0.3">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row>
    <row r="125" spans="3:54" x14ac:dyDescent="0.3">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row>
    <row r="126" spans="3:54" x14ac:dyDescent="0.3">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row>
    <row r="127" spans="3:54" x14ac:dyDescent="0.3">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row>
    <row r="128" spans="3:54" x14ac:dyDescent="0.3">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row>
    <row r="129" spans="3:54" x14ac:dyDescent="0.3">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row>
    <row r="130" spans="3:54" x14ac:dyDescent="0.3">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row>
    <row r="131" spans="3:54" x14ac:dyDescent="0.3">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row>
    <row r="132" spans="3:54" x14ac:dyDescent="0.3">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row>
    <row r="133" spans="3:54" x14ac:dyDescent="0.3">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row>
    <row r="134" spans="3:54" x14ac:dyDescent="0.3">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row>
    <row r="135" spans="3:54" x14ac:dyDescent="0.3">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row>
    <row r="136" spans="3:54" x14ac:dyDescent="0.3">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row>
    <row r="137" spans="3:54" x14ac:dyDescent="0.3">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row>
    <row r="138" spans="3:54" x14ac:dyDescent="0.3">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row>
    <row r="139" spans="3:54" x14ac:dyDescent="0.3">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row>
    <row r="140" spans="3:54" x14ac:dyDescent="0.3">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row>
    <row r="141" spans="3:54" x14ac:dyDescent="0.3">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row>
    <row r="142" spans="3:54" x14ac:dyDescent="0.3">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row>
    <row r="143" spans="3:54" x14ac:dyDescent="0.3">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row>
    <row r="144" spans="3:54" x14ac:dyDescent="0.3">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row>
    <row r="145" spans="3:54" x14ac:dyDescent="0.3">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row>
    <row r="146" spans="3:54" x14ac:dyDescent="0.3">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row>
    <row r="147" spans="3:54" x14ac:dyDescent="0.3">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row>
    <row r="148" spans="3:54" x14ac:dyDescent="0.3">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row>
    <row r="149" spans="3:54" x14ac:dyDescent="0.3">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row>
    <row r="150" spans="3:54" x14ac:dyDescent="0.3">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row>
    <row r="151" spans="3:54" x14ac:dyDescent="0.3">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row>
    <row r="152" spans="3:54" x14ac:dyDescent="0.3">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row>
    <row r="153" spans="3:54" x14ac:dyDescent="0.3">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row>
    <row r="154" spans="3:54" x14ac:dyDescent="0.3">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row>
    <row r="155" spans="3:54" x14ac:dyDescent="0.3">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row>
    <row r="156" spans="3:54" x14ac:dyDescent="0.3">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row>
    <row r="157" spans="3:54" x14ac:dyDescent="0.3">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row>
    <row r="158" spans="3:54" x14ac:dyDescent="0.3">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row>
    <row r="159" spans="3:54" x14ac:dyDescent="0.3">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row>
    <row r="160" spans="3:54" x14ac:dyDescent="0.3">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row>
    <row r="161" spans="3:54" x14ac:dyDescent="0.3">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row>
    <row r="162" spans="3:54" x14ac:dyDescent="0.3">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row>
    <row r="163" spans="3:54" x14ac:dyDescent="0.3">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row>
    <row r="164" spans="3:54" x14ac:dyDescent="0.3">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row>
    <row r="165" spans="3:54" x14ac:dyDescent="0.3">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row>
    <row r="166" spans="3:54" x14ac:dyDescent="0.3">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row>
    <row r="167" spans="3:54" x14ac:dyDescent="0.3">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row>
    <row r="168" spans="3:54" x14ac:dyDescent="0.3">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row>
    <row r="169" spans="3:54" x14ac:dyDescent="0.3">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row>
    <row r="170" spans="3:54" x14ac:dyDescent="0.3">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row>
    <row r="171" spans="3:54" x14ac:dyDescent="0.3">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row>
    <row r="172" spans="3:54" x14ac:dyDescent="0.3">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row>
    <row r="173" spans="3:54" x14ac:dyDescent="0.3">
      <c r="C173" s="11"/>
      <c r="D173" s="11"/>
      <c r="E173" s="11"/>
      <c r="F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row>
    <row r="174" spans="3:54" x14ac:dyDescent="0.3">
      <c r="C174" s="11"/>
      <c r="D174" s="11"/>
    </row>
    <row r="175" spans="3:54" x14ac:dyDescent="0.3">
      <c r="C175" s="11"/>
      <c r="D175" s="11"/>
    </row>
    <row r="176" spans="3:54" x14ac:dyDescent="0.3">
      <c r="C176" s="11"/>
      <c r="D176" s="11"/>
    </row>
    <row r="177" spans="3:4" x14ac:dyDescent="0.3">
      <c r="C177" s="11"/>
      <c r="D177" s="11"/>
    </row>
    <row r="178" spans="3:4" x14ac:dyDescent="0.3">
      <c r="C178" s="11"/>
      <c r="D178" s="11"/>
    </row>
    <row r="179" spans="3:4" x14ac:dyDescent="0.3">
      <c r="C179" s="11"/>
      <c r="D179" s="11"/>
    </row>
    <row r="180" spans="3:4" x14ac:dyDescent="0.3">
      <c r="C180" s="11"/>
      <c r="D180" s="11"/>
    </row>
    <row r="181" spans="3:4" x14ac:dyDescent="0.3">
      <c r="C181" s="11"/>
      <c r="D181" s="11"/>
    </row>
    <row r="182" spans="3:4" x14ac:dyDescent="0.3">
      <c r="C182" s="11"/>
      <c r="D182" s="11"/>
    </row>
    <row r="183" spans="3:4" x14ac:dyDescent="0.3">
      <c r="C183" s="11"/>
      <c r="D183" s="11"/>
    </row>
    <row r="184" spans="3:4" x14ac:dyDescent="0.3">
      <c r="C184" s="11"/>
      <c r="D184" s="11"/>
    </row>
    <row r="185" spans="3:4" x14ac:dyDescent="0.3">
      <c r="C185" s="11"/>
      <c r="D185" s="11"/>
    </row>
    <row r="186" spans="3:4" x14ac:dyDescent="0.3">
      <c r="C186" s="11"/>
      <c r="D186" s="11"/>
    </row>
    <row r="187" spans="3:4" x14ac:dyDescent="0.3">
      <c r="C187" s="11"/>
      <c r="D187" s="11"/>
    </row>
    <row r="188" spans="3:4" x14ac:dyDescent="0.3">
      <c r="C188" s="11"/>
      <c r="D188" s="11"/>
    </row>
    <row r="189" spans="3:4" x14ac:dyDescent="0.3">
      <c r="C189" s="11"/>
      <c r="D189" s="11"/>
    </row>
    <row r="190" spans="3:4" x14ac:dyDescent="0.3">
      <c r="C190" s="11"/>
      <c r="D190" s="11"/>
    </row>
    <row r="191" spans="3:4" x14ac:dyDescent="0.3">
      <c r="C191" s="11"/>
      <c r="D191" s="11"/>
    </row>
    <row r="192" spans="3:4" x14ac:dyDescent="0.3">
      <c r="C192" s="11"/>
      <c r="D192" s="11"/>
    </row>
    <row r="193" spans="3:4" x14ac:dyDescent="0.3">
      <c r="C193" s="11"/>
      <c r="D193" s="11"/>
    </row>
    <row r="194" spans="3:4" x14ac:dyDescent="0.3">
      <c r="C194" s="11"/>
      <c r="D194" s="11"/>
    </row>
    <row r="195" spans="3:4" x14ac:dyDescent="0.3">
      <c r="C195" s="11"/>
      <c r="D195" s="11"/>
    </row>
    <row r="196" spans="3:4" x14ac:dyDescent="0.3">
      <c r="C196" s="11"/>
      <c r="D196" s="11"/>
    </row>
    <row r="197" spans="3:4" x14ac:dyDescent="0.3">
      <c r="C197" s="11"/>
      <c r="D197" s="11"/>
    </row>
    <row r="198" spans="3:4" x14ac:dyDescent="0.3">
      <c r="C198" s="11"/>
      <c r="D198" s="11"/>
    </row>
    <row r="199" spans="3:4" x14ac:dyDescent="0.3">
      <c r="C199" s="11"/>
      <c r="D199" s="11"/>
    </row>
    <row r="200" spans="3:4" x14ac:dyDescent="0.3">
      <c r="C200" s="11"/>
      <c r="D200" s="11"/>
    </row>
    <row r="201" spans="3:4" x14ac:dyDescent="0.3">
      <c r="C201" s="11"/>
      <c r="D201" s="11"/>
    </row>
    <row r="202" spans="3:4" x14ac:dyDescent="0.3">
      <c r="C202" s="11"/>
      <c r="D202" s="11"/>
    </row>
    <row r="203" spans="3:4" x14ac:dyDescent="0.3">
      <c r="C203" s="11"/>
      <c r="D203" s="11"/>
    </row>
    <row r="204" spans="3:4" x14ac:dyDescent="0.3">
      <c r="C204" s="11"/>
      <c r="D204" s="11"/>
    </row>
    <row r="205" spans="3:4" x14ac:dyDescent="0.3">
      <c r="C205" s="11"/>
      <c r="D205" s="11"/>
    </row>
    <row r="206" spans="3:4" x14ac:dyDescent="0.3">
      <c r="C206" s="11"/>
      <c r="D206" s="11"/>
    </row>
    <row r="207" spans="3:4" x14ac:dyDescent="0.3">
      <c r="C207" s="11"/>
      <c r="D207" s="11"/>
    </row>
    <row r="208" spans="3:4" x14ac:dyDescent="0.3">
      <c r="C208" s="11"/>
      <c r="D208" s="11"/>
    </row>
    <row r="209" spans="3:4" x14ac:dyDescent="0.3">
      <c r="C209" s="11"/>
      <c r="D209" s="11"/>
    </row>
    <row r="210" spans="3:4" x14ac:dyDescent="0.3">
      <c r="C210" s="11"/>
      <c r="D210" s="11"/>
    </row>
    <row r="211" spans="3:4" x14ac:dyDescent="0.3">
      <c r="C211" s="11"/>
      <c r="D211" s="11"/>
    </row>
    <row r="212" spans="3:4" x14ac:dyDescent="0.3">
      <c r="C212" s="11"/>
      <c r="D212" s="11"/>
    </row>
    <row r="213" spans="3:4" x14ac:dyDescent="0.3">
      <c r="C213" s="11"/>
      <c r="D213" s="11"/>
    </row>
    <row r="214" spans="3:4" x14ac:dyDescent="0.3">
      <c r="C214" s="11"/>
      <c r="D214" s="11"/>
    </row>
    <row r="215" spans="3:4" x14ac:dyDescent="0.3">
      <c r="C215" s="11"/>
      <c r="D215" s="11"/>
    </row>
    <row r="216" spans="3:4" x14ac:dyDescent="0.3">
      <c r="C216" s="11"/>
      <c r="D216" s="11"/>
    </row>
    <row r="217" spans="3:4" x14ac:dyDescent="0.3">
      <c r="C217" s="11"/>
      <c r="D217" s="11"/>
    </row>
    <row r="218" spans="3:4" x14ac:dyDescent="0.3">
      <c r="C218" s="11"/>
      <c r="D218" s="11"/>
    </row>
    <row r="219" spans="3:4" x14ac:dyDescent="0.3">
      <c r="C219" s="11"/>
      <c r="D219" s="11"/>
    </row>
    <row r="220" spans="3:4" x14ac:dyDescent="0.3">
      <c r="C220" s="11"/>
      <c r="D220" s="11"/>
    </row>
    <row r="221" spans="3:4" x14ac:dyDescent="0.3">
      <c r="C221" s="11"/>
      <c r="D221" s="11"/>
    </row>
    <row r="222" spans="3:4" x14ac:dyDescent="0.3">
      <c r="C222" s="11"/>
      <c r="D222" s="11"/>
    </row>
    <row r="223" spans="3:4" x14ac:dyDescent="0.3">
      <c r="C223" s="11"/>
      <c r="D223" s="11"/>
    </row>
    <row r="224" spans="3:4" x14ac:dyDescent="0.3">
      <c r="C224" s="11"/>
      <c r="D224" s="11"/>
    </row>
    <row r="225" spans="3:4" x14ac:dyDescent="0.3">
      <c r="C225" s="11"/>
      <c r="D225" s="11"/>
    </row>
    <row r="226" spans="3:4" x14ac:dyDescent="0.3">
      <c r="C226" s="11"/>
      <c r="D226" s="11"/>
    </row>
    <row r="227" spans="3:4" x14ac:dyDescent="0.3">
      <c r="C227" s="11"/>
      <c r="D227" s="11"/>
    </row>
    <row r="228" spans="3:4" x14ac:dyDescent="0.3">
      <c r="C228" s="11"/>
      <c r="D228" s="11"/>
    </row>
    <row r="229" spans="3:4" x14ac:dyDescent="0.3">
      <c r="C229" s="11"/>
      <c r="D229" s="11"/>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F1AB-86CE-40A0-A706-E2B48037F54D}">
  <sheetPr codeName="Sheet5">
    <tabColor rgb="FFFF0000"/>
  </sheetPr>
  <dimension ref="A1:BA226"/>
  <sheetViews>
    <sheetView workbookViewId="0">
      <selection activeCell="C18" sqref="C18"/>
    </sheetView>
  </sheetViews>
  <sheetFormatPr defaultRowHeight="14.4" x14ac:dyDescent="0.3"/>
  <cols>
    <col min="1" max="1" width="21.44140625" customWidth="1"/>
    <col min="2" max="2" width="32.5546875" customWidth="1"/>
    <col min="3" max="3" width="28.5546875" customWidth="1"/>
    <col min="5" max="6" width="16.5546875" bestFit="1" customWidth="1"/>
    <col min="7" max="7" width="15.44140625" customWidth="1"/>
    <col min="8" max="8" width="34.5546875" customWidth="1"/>
    <col min="9" max="9" width="28.33203125" customWidth="1"/>
    <col min="10" max="10" width="27.109375" customWidth="1"/>
  </cols>
  <sheetData>
    <row r="1" spans="1:53" ht="47.25" customHeight="1" thickBot="1" x14ac:dyDescent="0.35">
      <c r="A1" s="181" t="s">
        <v>16</v>
      </c>
      <c r="B1" s="182" t="s">
        <v>340</v>
      </c>
      <c r="C1" s="183" t="s">
        <v>203</v>
      </c>
      <c r="D1" s="44"/>
      <c r="K1" s="45"/>
      <c r="L1" s="12"/>
      <c r="M1" s="12"/>
      <c r="N1" s="12"/>
      <c r="O1" s="12"/>
      <c r="P1" s="12"/>
      <c r="Q1" s="12"/>
      <c r="R1" s="12"/>
      <c r="S1" s="12"/>
      <c r="T1" s="12"/>
      <c r="U1" s="12"/>
      <c r="V1" s="12"/>
      <c r="W1" s="12"/>
      <c r="X1" s="12"/>
      <c r="Y1" s="12"/>
      <c r="Z1" s="12"/>
      <c r="AA1" s="13"/>
      <c r="AB1" s="13"/>
      <c r="AC1" s="13"/>
      <c r="AD1" s="12"/>
      <c r="AE1" s="12"/>
      <c r="AF1" s="12"/>
      <c r="AG1" s="12"/>
      <c r="AH1" s="12"/>
      <c r="AI1" s="12"/>
      <c r="AJ1" s="12"/>
      <c r="AK1" s="12"/>
      <c r="AL1" s="12"/>
      <c r="AM1" s="12"/>
      <c r="AN1" s="12"/>
      <c r="AO1" s="12"/>
      <c r="AP1" s="12"/>
      <c r="AQ1" s="12"/>
      <c r="AR1" s="12"/>
      <c r="AS1" s="12"/>
      <c r="AT1" s="12"/>
      <c r="AU1" s="12"/>
      <c r="AV1" s="12"/>
      <c r="AW1" s="12"/>
    </row>
    <row r="2" spans="1:53" ht="15.6" x14ac:dyDescent="0.3">
      <c r="A2" s="184" t="s">
        <v>79</v>
      </c>
      <c r="B2" s="185">
        <v>2</v>
      </c>
      <c r="C2" s="186" t="s">
        <v>309</v>
      </c>
      <c r="D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row>
    <row r="3" spans="1:53" x14ac:dyDescent="0.3">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row>
    <row r="4" spans="1:53" x14ac:dyDescent="0.3">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row>
    <row r="5" spans="1:53" x14ac:dyDescent="0.3">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row>
    <row r="6" spans="1:53" x14ac:dyDescent="0.3">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row>
    <row r="7" spans="1:53" x14ac:dyDescent="0.3">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row>
    <row r="8" spans="1:53" x14ac:dyDescent="0.3">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row>
    <row r="9" spans="1:53" x14ac:dyDescent="0.3">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row>
    <row r="10" spans="1:53" x14ac:dyDescent="0.3">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row>
    <row r="11" spans="1:53" x14ac:dyDescent="0.3">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row>
    <row r="12" spans="1:53" x14ac:dyDescent="0.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row>
    <row r="13" spans="1:53" x14ac:dyDescent="0.3">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row>
    <row r="14" spans="1:53" x14ac:dyDescent="0.3">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row>
    <row r="15" spans="1:53" x14ac:dyDescent="0.3">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row>
    <row r="16" spans="1:53" x14ac:dyDescent="0.3">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row>
    <row r="17" spans="2:53" x14ac:dyDescent="0.3">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row>
    <row r="18" spans="2:53" x14ac:dyDescent="0.3">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row>
    <row r="19" spans="2:53" x14ac:dyDescent="0.3">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row>
    <row r="20" spans="2:53" x14ac:dyDescent="0.3">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row>
    <row r="21" spans="2:53" x14ac:dyDescent="0.3">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row>
    <row r="22" spans="2:53" x14ac:dyDescent="0.3">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row>
    <row r="23" spans="2:53" x14ac:dyDescent="0.3">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row>
    <row r="24" spans="2:53" x14ac:dyDescent="0.3">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row>
    <row r="25" spans="2:53" x14ac:dyDescent="0.3">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row>
    <row r="26" spans="2:53" x14ac:dyDescent="0.3">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row>
    <row r="27" spans="2:53" x14ac:dyDescent="0.3">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row>
    <row r="28" spans="2:53" x14ac:dyDescent="0.3">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row>
    <row r="29" spans="2:53" x14ac:dyDescent="0.3">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row>
    <row r="30" spans="2:53" x14ac:dyDescent="0.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row>
    <row r="31" spans="2:53" x14ac:dyDescent="0.3">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row>
    <row r="32" spans="2:53" x14ac:dyDescent="0.3">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row>
    <row r="33" spans="2:53" x14ac:dyDescent="0.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row>
    <row r="34" spans="2:53" x14ac:dyDescent="0.3">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row>
    <row r="35" spans="2:53" x14ac:dyDescent="0.3">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row>
    <row r="36" spans="2:53" x14ac:dyDescent="0.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row>
    <row r="37" spans="2:53" x14ac:dyDescent="0.3">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row>
    <row r="38" spans="2:53" x14ac:dyDescent="0.3">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row>
    <row r="39" spans="2:53" x14ac:dyDescent="0.3">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row>
    <row r="40" spans="2:53" x14ac:dyDescent="0.3">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row>
    <row r="41" spans="2:53" x14ac:dyDescent="0.3">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row>
    <row r="42" spans="2:53" x14ac:dyDescent="0.3">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row>
    <row r="43" spans="2:53" x14ac:dyDescent="0.3">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row>
    <row r="44" spans="2:53" x14ac:dyDescent="0.3">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row>
    <row r="45" spans="2:53" x14ac:dyDescent="0.3">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row>
    <row r="46" spans="2:53" x14ac:dyDescent="0.3">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row>
    <row r="47" spans="2:53" x14ac:dyDescent="0.3">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row>
    <row r="48" spans="2:53" x14ac:dyDescent="0.3">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row>
    <row r="49" spans="2:53" x14ac:dyDescent="0.3">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row>
    <row r="50" spans="2:53" x14ac:dyDescent="0.3">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row>
    <row r="51" spans="2:53" x14ac:dyDescent="0.3">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row>
    <row r="52" spans="2:53" x14ac:dyDescent="0.3">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row>
    <row r="53" spans="2:53" x14ac:dyDescent="0.3">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row>
    <row r="54" spans="2:53" x14ac:dyDescent="0.3">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row>
    <row r="55" spans="2:53" x14ac:dyDescent="0.3">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row>
    <row r="56" spans="2:53" x14ac:dyDescent="0.3">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row>
    <row r="57" spans="2:53" x14ac:dyDescent="0.3">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row>
    <row r="58" spans="2:53" x14ac:dyDescent="0.3">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row>
    <row r="59" spans="2:53" x14ac:dyDescent="0.3">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row>
    <row r="60" spans="2:53" x14ac:dyDescent="0.3">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row>
    <row r="61" spans="2:53" x14ac:dyDescent="0.3">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row>
    <row r="62" spans="2:53" x14ac:dyDescent="0.3">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row>
    <row r="63" spans="2:53" x14ac:dyDescent="0.3">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row>
    <row r="64" spans="2:53" x14ac:dyDescent="0.3">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row>
    <row r="65" spans="2:53" x14ac:dyDescent="0.3">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row>
    <row r="66" spans="2:53" x14ac:dyDescent="0.3">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row>
    <row r="67" spans="2:53" x14ac:dyDescent="0.3">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row>
    <row r="68" spans="2:53" x14ac:dyDescent="0.3">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row>
    <row r="69" spans="2:53" x14ac:dyDescent="0.3">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row>
    <row r="70" spans="2:53" x14ac:dyDescent="0.3">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row>
    <row r="71" spans="2:53" x14ac:dyDescent="0.3">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row>
    <row r="72" spans="2:53" x14ac:dyDescent="0.3">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row>
    <row r="73" spans="2:53" x14ac:dyDescent="0.3">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row>
    <row r="74" spans="2:53" x14ac:dyDescent="0.3">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row>
    <row r="75" spans="2:53" x14ac:dyDescent="0.3">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row>
    <row r="76" spans="2:53" x14ac:dyDescent="0.3">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row>
    <row r="77" spans="2:53" x14ac:dyDescent="0.3">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row>
    <row r="78" spans="2:53" x14ac:dyDescent="0.3">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row>
    <row r="79" spans="2:53" x14ac:dyDescent="0.3">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row>
    <row r="80" spans="2:53" x14ac:dyDescent="0.3">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row>
    <row r="81" spans="2:53" x14ac:dyDescent="0.3">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row>
    <row r="82" spans="2:53" x14ac:dyDescent="0.3">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row>
    <row r="83" spans="2:53" x14ac:dyDescent="0.3">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row>
    <row r="84" spans="2:53" x14ac:dyDescent="0.3">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row>
    <row r="85" spans="2:53" x14ac:dyDescent="0.3">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row>
    <row r="86" spans="2:53" x14ac:dyDescent="0.3">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row>
    <row r="87" spans="2:53" x14ac:dyDescent="0.3">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row>
    <row r="88" spans="2:53" x14ac:dyDescent="0.3">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row>
    <row r="89" spans="2:53" x14ac:dyDescent="0.3">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row>
    <row r="90" spans="2:53" x14ac:dyDescent="0.3">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row>
    <row r="91" spans="2:53" x14ac:dyDescent="0.3">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row>
    <row r="92" spans="2:53" x14ac:dyDescent="0.3">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row>
    <row r="93" spans="2:53" x14ac:dyDescent="0.3">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row>
    <row r="94" spans="2:53" x14ac:dyDescent="0.3">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row>
    <row r="95" spans="2:53" x14ac:dyDescent="0.3">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row>
    <row r="96" spans="2:53" x14ac:dyDescent="0.3">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row>
    <row r="97" spans="2:53" x14ac:dyDescent="0.3">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row>
    <row r="98" spans="2:53" x14ac:dyDescent="0.3">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row>
    <row r="99" spans="2:53" x14ac:dyDescent="0.3">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row>
    <row r="100" spans="2:53" x14ac:dyDescent="0.3">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row>
    <row r="101" spans="2:53" x14ac:dyDescent="0.3">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row>
    <row r="102" spans="2:53" x14ac:dyDescent="0.3">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row>
    <row r="103" spans="2:53" x14ac:dyDescent="0.3">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row>
    <row r="104" spans="2:53" x14ac:dyDescent="0.3">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row>
    <row r="105" spans="2:53" x14ac:dyDescent="0.3">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row>
    <row r="106" spans="2:53" x14ac:dyDescent="0.3">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row>
    <row r="107" spans="2:53" x14ac:dyDescent="0.3">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row>
    <row r="108" spans="2:53" x14ac:dyDescent="0.3">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row>
    <row r="109" spans="2:53" x14ac:dyDescent="0.3">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row>
    <row r="110" spans="2:53" x14ac:dyDescent="0.3">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row>
    <row r="111" spans="2:53" x14ac:dyDescent="0.3">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row>
    <row r="112" spans="2:53" x14ac:dyDescent="0.3">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row>
    <row r="113" spans="2:53" x14ac:dyDescent="0.3">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row>
    <row r="114" spans="2:53" x14ac:dyDescent="0.3">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row>
    <row r="115" spans="2:53" x14ac:dyDescent="0.3">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row>
    <row r="116" spans="2:53" x14ac:dyDescent="0.3">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row>
    <row r="117" spans="2:53" x14ac:dyDescent="0.3">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row>
    <row r="118" spans="2:53" x14ac:dyDescent="0.3">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row>
    <row r="119" spans="2:53" x14ac:dyDescent="0.3">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row>
    <row r="120" spans="2:53" x14ac:dyDescent="0.3">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row>
    <row r="121" spans="2:53" x14ac:dyDescent="0.3">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row>
    <row r="122" spans="2:53" x14ac:dyDescent="0.3">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row>
    <row r="123" spans="2:53" x14ac:dyDescent="0.3">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row>
    <row r="124" spans="2:53" x14ac:dyDescent="0.3">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row>
    <row r="125" spans="2:53" x14ac:dyDescent="0.3">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row>
    <row r="126" spans="2:53" x14ac:dyDescent="0.3">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row>
    <row r="127" spans="2:53" x14ac:dyDescent="0.3">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row>
    <row r="128" spans="2:53" x14ac:dyDescent="0.3">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row>
    <row r="129" spans="2:53" x14ac:dyDescent="0.3">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row>
    <row r="130" spans="2:53" x14ac:dyDescent="0.3">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row>
    <row r="131" spans="2:53" x14ac:dyDescent="0.3">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row>
    <row r="132" spans="2:53" x14ac:dyDescent="0.3">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row>
    <row r="133" spans="2:53" x14ac:dyDescent="0.3">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row>
    <row r="134" spans="2:53" x14ac:dyDescent="0.3">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row>
    <row r="135" spans="2:53" x14ac:dyDescent="0.3">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row>
    <row r="136" spans="2:53" x14ac:dyDescent="0.3">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row>
    <row r="137" spans="2:53" x14ac:dyDescent="0.3">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row>
    <row r="138" spans="2:53" x14ac:dyDescent="0.3">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row>
    <row r="139" spans="2:53" x14ac:dyDescent="0.3">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row>
    <row r="140" spans="2:53" x14ac:dyDescent="0.3">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row>
    <row r="141" spans="2:53" x14ac:dyDescent="0.3">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row>
    <row r="142" spans="2:53" x14ac:dyDescent="0.3">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row>
    <row r="143" spans="2:53" x14ac:dyDescent="0.3">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row>
    <row r="144" spans="2:53" x14ac:dyDescent="0.3">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row>
    <row r="145" spans="2:53" x14ac:dyDescent="0.3">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row>
    <row r="146" spans="2:53" x14ac:dyDescent="0.3">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row>
    <row r="147" spans="2:53" x14ac:dyDescent="0.3">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row>
    <row r="148" spans="2:53" x14ac:dyDescent="0.3">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row>
    <row r="149" spans="2:53" x14ac:dyDescent="0.3">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row>
    <row r="150" spans="2:53" x14ac:dyDescent="0.3">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row>
    <row r="151" spans="2:53" x14ac:dyDescent="0.3">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row>
    <row r="152" spans="2:53" x14ac:dyDescent="0.3">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row>
    <row r="153" spans="2:53" x14ac:dyDescent="0.3">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row>
    <row r="154" spans="2:53" x14ac:dyDescent="0.3">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row>
    <row r="155" spans="2:53" x14ac:dyDescent="0.3">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row>
    <row r="156" spans="2:53" x14ac:dyDescent="0.3">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row>
    <row r="157" spans="2:53" x14ac:dyDescent="0.3">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row>
    <row r="158" spans="2:53" x14ac:dyDescent="0.3">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row>
    <row r="159" spans="2:53" x14ac:dyDescent="0.3">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row>
    <row r="160" spans="2:53" x14ac:dyDescent="0.3">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row>
    <row r="161" spans="2:53" x14ac:dyDescent="0.3">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row>
    <row r="162" spans="2:53" x14ac:dyDescent="0.3">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row>
    <row r="163" spans="2:53" x14ac:dyDescent="0.3">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row>
    <row r="164" spans="2:53" x14ac:dyDescent="0.3">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row>
    <row r="165" spans="2:53" x14ac:dyDescent="0.3">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row>
    <row r="166" spans="2:53" x14ac:dyDescent="0.3">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row>
    <row r="167" spans="2:53" x14ac:dyDescent="0.3">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row>
    <row r="168" spans="2:53" x14ac:dyDescent="0.3">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row>
    <row r="169" spans="2:53" x14ac:dyDescent="0.3">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row>
    <row r="170" spans="2:53" x14ac:dyDescent="0.3">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row>
    <row r="171" spans="2:53" x14ac:dyDescent="0.3">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row>
    <row r="172" spans="2:53" x14ac:dyDescent="0.3">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row>
    <row r="173" spans="2:53" x14ac:dyDescent="0.3">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row>
    <row r="174" spans="2:53" x14ac:dyDescent="0.3">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row>
    <row r="175" spans="2:53" x14ac:dyDescent="0.3">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row>
    <row r="176" spans="2:53" x14ac:dyDescent="0.3">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row>
    <row r="177" spans="2:53" x14ac:dyDescent="0.3">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row>
    <row r="178" spans="2:53" x14ac:dyDescent="0.3">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row>
    <row r="179" spans="2:53" x14ac:dyDescent="0.3">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row>
    <row r="180" spans="2:53" x14ac:dyDescent="0.3">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row>
    <row r="181" spans="2:53" x14ac:dyDescent="0.3">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row>
    <row r="182" spans="2:53" x14ac:dyDescent="0.3">
      <c r="B182" s="11"/>
      <c r="C182" s="11"/>
      <c r="D182" s="11"/>
      <c r="E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row>
    <row r="183" spans="2:53" x14ac:dyDescent="0.3">
      <c r="B183" s="11"/>
      <c r="C183" s="11"/>
    </row>
    <row r="184" spans="2:53" x14ac:dyDescent="0.3">
      <c r="B184" s="11"/>
      <c r="C184" s="11"/>
    </row>
    <row r="185" spans="2:53" x14ac:dyDescent="0.3">
      <c r="B185" s="11"/>
      <c r="C185" s="11"/>
    </row>
    <row r="186" spans="2:53" x14ac:dyDescent="0.3">
      <c r="B186" s="11"/>
      <c r="C186" s="11"/>
    </row>
    <row r="187" spans="2:53" x14ac:dyDescent="0.3">
      <c r="B187" s="11"/>
      <c r="C187" s="11"/>
    </row>
    <row r="188" spans="2:53" x14ac:dyDescent="0.3">
      <c r="B188" s="11"/>
      <c r="C188" s="11"/>
    </row>
    <row r="189" spans="2:53" x14ac:dyDescent="0.3">
      <c r="B189" s="11"/>
      <c r="C189" s="11"/>
    </row>
    <row r="190" spans="2:53" x14ac:dyDescent="0.3">
      <c r="B190" s="11"/>
      <c r="C190" s="11"/>
    </row>
    <row r="191" spans="2:53" x14ac:dyDescent="0.3">
      <c r="B191" s="11"/>
      <c r="C191" s="11"/>
    </row>
    <row r="192" spans="2:53" x14ac:dyDescent="0.3">
      <c r="B192" s="11"/>
      <c r="C192" s="11"/>
    </row>
    <row r="193" spans="2:3" x14ac:dyDescent="0.3">
      <c r="B193" s="11"/>
      <c r="C193" s="11"/>
    </row>
    <row r="194" spans="2:3" x14ac:dyDescent="0.3">
      <c r="B194" s="11"/>
      <c r="C194" s="11"/>
    </row>
    <row r="195" spans="2:3" x14ac:dyDescent="0.3">
      <c r="B195" s="11"/>
      <c r="C195" s="11"/>
    </row>
    <row r="196" spans="2:3" x14ac:dyDescent="0.3">
      <c r="B196" s="11"/>
      <c r="C196" s="11"/>
    </row>
    <row r="197" spans="2:3" x14ac:dyDescent="0.3">
      <c r="B197" s="11"/>
      <c r="C197" s="11"/>
    </row>
    <row r="198" spans="2:3" x14ac:dyDescent="0.3">
      <c r="B198" s="11"/>
      <c r="C198" s="11"/>
    </row>
    <row r="199" spans="2:3" x14ac:dyDescent="0.3">
      <c r="B199" s="11"/>
      <c r="C199" s="11"/>
    </row>
    <row r="200" spans="2:3" x14ac:dyDescent="0.3">
      <c r="B200" s="11"/>
      <c r="C200" s="11"/>
    </row>
    <row r="201" spans="2:3" x14ac:dyDescent="0.3">
      <c r="B201" s="11"/>
      <c r="C201" s="11"/>
    </row>
    <row r="202" spans="2:3" x14ac:dyDescent="0.3">
      <c r="B202" s="11"/>
      <c r="C202" s="11"/>
    </row>
    <row r="203" spans="2:3" x14ac:dyDescent="0.3">
      <c r="B203" s="11"/>
      <c r="C203" s="11"/>
    </row>
    <row r="204" spans="2:3" x14ac:dyDescent="0.3">
      <c r="B204" s="11"/>
      <c r="C204" s="11"/>
    </row>
    <row r="205" spans="2:3" x14ac:dyDescent="0.3">
      <c r="B205" s="11"/>
      <c r="C205" s="11"/>
    </row>
    <row r="206" spans="2:3" x14ac:dyDescent="0.3">
      <c r="B206" s="11"/>
      <c r="C206" s="11"/>
    </row>
    <row r="207" spans="2:3" x14ac:dyDescent="0.3">
      <c r="B207" s="11"/>
      <c r="C207" s="11"/>
    </row>
    <row r="208" spans="2:3" x14ac:dyDescent="0.3">
      <c r="B208" s="11"/>
      <c r="C208" s="11"/>
    </row>
    <row r="209" spans="2:3" x14ac:dyDescent="0.3">
      <c r="B209" s="11"/>
      <c r="C209" s="11"/>
    </row>
    <row r="210" spans="2:3" x14ac:dyDescent="0.3">
      <c r="B210" s="11"/>
      <c r="C210" s="11"/>
    </row>
    <row r="211" spans="2:3" x14ac:dyDescent="0.3">
      <c r="B211" s="11"/>
      <c r="C211" s="11"/>
    </row>
    <row r="212" spans="2:3" x14ac:dyDescent="0.3">
      <c r="B212" s="11"/>
      <c r="C212" s="11"/>
    </row>
    <row r="213" spans="2:3" x14ac:dyDescent="0.3">
      <c r="B213" s="11"/>
      <c r="C213" s="11"/>
    </row>
    <row r="214" spans="2:3" x14ac:dyDescent="0.3">
      <c r="B214" s="11"/>
      <c r="C214" s="11"/>
    </row>
    <row r="215" spans="2:3" x14ac:dyDescent="0.3">
      <c r="B215" s="11"/>
      <c r="C215" s="11"/>
    </row>
    <row r="216" spans="2:3" x14ac:dyDescent="0.3">
      <c r="B216" s="11"/>
      <c r="C216" s="11"/>
    </row>
    <row r="217" spans="2:3" x14ac:dyDescent="0.3">
      <c r="B217" s="11"/>
      <c r="C217" s="11"/>
    </row>
    <row r="218" spans="2:3" x14ac:dyDescent="0.3">
      <c r="B218" s="11"/>
      <c r="C218" s="11"/>
    </row>
    <row r="219" spans="2:3" x14ac:dyDescent="0.3">
      <c r="B219" s="11"/>
      <c r="C219" s="11"/>
    </row>
    <row r="220" spans="2:3" x14ac:dyDescent="0.3">
      <c r="B220" s="11"/>
      <c r="C220" s="11"/>
    </row>
    <row r="221" spans="2:3" x14ac:dyDescent="0.3">
      <c r="B221" s="11"/>
      <c r="C221" s="11"/>
    </row>
    <row r="222" spans="2:3" x14ac:dyDescent="0.3">
      <c r="B222" s="11"/>
      <c r="C222" s="11"/>
    </row>
    <row r="223" spans="2:3" x14ac:dyDescent="0.3">
      <c r="B223" s="11"/>
      <c r="C223" s="11"/>
    </row>
    <row r="224" spans="2:3" x14ac:dyDescent="0.3">
      <c r="B224" s="11"/>
      <c r="C224" s="11"/>
    </row>
    <row r="225" spans="2:3" x14ac:dyDescent="0.3">
      <c r="B225" s="11"/>
      <c r="C225" s="11"/>
    </row>
    <row r="226" spans="2:3" x14ac:dyDescent="0.3">
      <c r="B226" s="11"/>
      <c r="C226" s="11"/>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1b91270-0fda-40ba-97cb-c23280cfcbdb">
      <Terms xmlns="http://schemas.microsoft.com/office/infopath/2007/PartnerControls"/>
    </lcf76f155ced4ddcb4097134ff3c332f>
    <TaxCatchAll xmlns="b43f9a48-8e1a-4d82-bec7-4c4538634c32" xsi:nil="true"/>
  </documentManagement>
</p:properties>
</file>

<file path=customXml/item2.xml>��< ? x m l   v e r s i o n = " 1 . 0 "   e n c o d i n g = " u t f - 1 6 " ? > < D a t a M a s h u p   x m l n s = " h t t p : / / s c h e m a s . m i c r o s o f t . c o m / D a t a M a s h u p " > A A A A A B Q D A A B Q S w M E F A A C A A g A f H C Q W k t A w O O k A A A A 9 g A A A B I A H A B D b 2 5 m a W c v U G F j a 2 F n Z S 5 4 b W w g o h g A K K A U A A A A A A A A A A A A A A A A A A A A A A A A A A A A h Y 9 B D o I w F E S v Q r q n L Y i J I Z + y c C u J C d G 4 J a V C I 3 w M L Z a 7 u f B I X k G M o u 5 c z p u 3 m L l f b 5 C O b e N d V G 9 0 h w k J K C e e Q t m V G q u E D P b o r 0 g q Y F v I U 1 E p b 5 L R x K M p E 1 J b e 4 4 Z c 8 5 R t 6 B d X 7 G Q 8 4 A d s k 0 u a 9 U W 5 C P r / 7 K v 0 d g C p S I C 9 q 8 x I q R B x G n E l 5 Q D m y F k G r 9 C O O 1 9 t j 8 Q 1 k N j h 1 4 J h f 4 u B z Z H Y O 8 P 4 g F Q S w M E F A A C A A g A f H C Q 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x w k F o o i k e 4 D g A A A B E A A A A T A B w A R m 9 y b X V s Y X M v U 2 V j d G l v b j E u b S C i G A A o o B Q A A A A A A A A A A A A A A A A A A A A A A A A A A A A r T k 0 u y c z P U w i G 0 I b W A F B L A Q I t A B Q A A g A I A H x w k F p L Q M D j p A A A A P Y A A A A S A A A A A A A A A A A A A A A A A A A A A A B D b 2 5 m a W c v U G F j a 2 F n Z S 5 4 b W x Q S w E C L Q A U A A I A C A B 8 c J B a D 8 r p q 6 Q A A A D p A A A A E w A A A A A A A A A A A A A A A A D w A A A A W 0 N v b n R l b n R f V H l w Z X N d L n h t b F B L A Q I t A B Q A A g A I A H x w k 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w / S I S t M a Y Q I W 4 E 3 8 3 O 0 e e A A A A A A I A A A A A A B B m A A A A A Q A A I A A A A L O 9 W X l j T q M s D r 5 U 6 V + J d E q w u l L d S R 1 k 9 H 0 O Y k k D r F 0 X A A A A A A 6 A A A A A A g A A I A A A A E w t v 7 L U 0 S G j R u 5 D h Z k p d V o k L W e 3 y A / U M k y c 6 N I O d U p d U A A A A P L l D 2 b S a d H i b n o X P c I B C c E S L k j d 9 x 0 w d E L g Z p U q h h m L X w i K Z K t U T E X y D + 8 j f w W y g B g N P v v i h m i B G 2 T J 2 7 4 f X H i k F R R d 9 / M b S W z H c v C k c 9 + 0 Q A A A A F A X M M A G 6 e W g J r C J d X b G 8 i T K 5 4 + / H E e m x z Y 1 G R f x M T n J t c M y x 0 w l r A 0 9 + u b t K v w l y X N j b O u m + T T m t + 2 k F y 3 C 2 l 4 = < / D a t a M a s h u p > 
</file>

<file path=customXml/item3.xml><?xml version="1.0" encoding="utf-8"?>
<ct:contentTypeSchema xmlns:ct="http://schemas.microsoft.com/office/2006/metadata/contentType" xmlns:ma="http://schemas.microsoft.com/office/2006/metadata/properties/metaAttributes" ct:_="" ma:_="" ma:contentTypeName="Document" ma:contentTypeID="0x010100DCA28BC5A7D1BA46932EAC5ACAC367D6" ma:contentTypeVersion="13" ma:contentTypeDescription="Create a new document." ma:contentTypeScope="" ma:versionID="17bb6e8a59bab01ab688e7f1a4ab291f">
  <xsd:schema xmlns:xsd="http://www.w3.org/2001/XMLSchema" xmlns:xs="http://www.w3.org/2001/XMLSchema" xmlns:p="http://schemas.microsoft.com/office/2006/metadata/properties" xmlns:ns2="d1b91270-0fda-40ba-97cb-c23280cfcbdb" xmlns:ns3="b43f9a48-8e1a-4d82-bec7-4c4538634c32" targetNamespace="http://schemas.microsoft.com/office/2006/metadata/properties" ma:root="true" ma:fieldsID="e1ce841ec1b5840b3dad9b83343ca4e7" ns2:_="" ns3:_="">
    <xsd:import namespace="d1b91270-0fda-40ba-97cb-c23280cfcbdb"/>
    <xsd:import namespace="b43f9a48-8e1a-4d82-bec7-4c4538634c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91270-0fda-40ba-97cb-c23280cfcb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166aa50-2606-4bee-b14b-7e98c91f201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3f9a48-8e1a-4d82-bec7-4c4538634c3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e212f83-c8c9-4add-a827-c839b1bb6079}" ma:internalName="TaxCatchAll" ma:showField="CatchAllData" ma:web="b43f9a48-8e1a-4d82-bec7-4c4538634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BB754F-AE56-459E-BEE9-E85C076A2C9E}">
  <ds:schemaRefs>
    <ds:schemaRef ds:uri="http://purl.org/dc/dcmitype/"/>
    <ds:schemaRef ds:uri="http://schemas.microsoft.com/office/2006/documentManagement/types"/>
    <ds:schemaRef ds:uri="http://purl.org/dc/terms/"/>
    <ds:schemaRef ds:uri="d1b91270-0fda-40ba-97cb-c23280cfcbdb"/>
    <ds:schemaRef ds:uri="http://schemas.microsoft.com/office/infopath/2007/PartnerControls"/>
    <ds:schemaRef ds:uri="http://purl.org/dc/elements/1.1/"/>
    <ds:schemaRef ds:uri="http://www.w3.org/XML/1998/namespace"/>
    <ds:schemaRef ds:uri="http://schemas.openxmlformats.org/package/2006/metadata/core-properties"/>
    <ds:schemaRef ds:uri="b43f9a48-8e1a-4d82-bec7-4c4538634c32"/>
    <ds:schemaRef ds:uri="http://schemas.microsoft.com/office/2006/metadata/properties"/>
  </ds:schemaRefs>
</ds:datastoreItem>
</file>

<file path=customXml/itemProps2.xml><?xml version="1.0" encoding="utf-8"?>
<ds:datastoreItem xmlns:ds="http://schemas.openxmlformats.org/officeDocument/2006/customXml" ds:itemID="{F7C0F512-CC6B-4F6F-808E-8C3175311B64}">
  <ds:schemaRefs>
    <ds:schemaRef ds:uri="http://schemas.microsoft.com/DataMashup"/>
  </ds:schemaRefs>
</ds:datastoreItem>
</file>

<file path=customXml/itemProps3.xml><?xml version="1.0" encoding="utf-8"?>
<ds:datastoreItem xmlns:ds="http://schemas.openxmlformats.org/officeDocument/2006/customXml" ds:itemID="{FBFC980A-F319-40EB-AAC6-47FE656DFC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b91270-0fda-40ba-97cb-c23280cfcbdb"/>
    <ds:schemaRef ds:uri="b43f9a48-8e1a-4d82-bec7-4c4538634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E625ECB-1D5B-40B5-9225-73C12FF51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15</vt:i4>
      </vt:variant>
    </vt:vector>
  </HeadingPairs>
  <TitlesOfParts>
    <vt:vector size="43" baseType="lpstr">
      <vt:lpstr>Instructions</vt:lpstr>
      <vt:lpstr>Data Entry Form</vt:lpstr>
      <vt:lpstr>Summary Page</vt:lpstr>
      <vt:lpstr>Direct Cost Analysis</vt:lpstr>
      <vt:lpstr>State Data</vt:lpstr>
      <vt:lpstr>Dropdown</vt:lpstr>
      <vt:lpstr>Results</vt:lpstr>
      <vt:lpstr>Weather Percents</vt:lpstr>
      <vt:lpstr>Weather</vt:lpstr>
      <vt:lpstr>Weather Estimate</vt:lpstr>
      <vt:lpstr>Network And Operation Data</vt:lpstr>
      <vt:lpstr>Capital Equipment</vt:lpstr>
      <vt:lpstr>Discount Rate</vt:lpstr>
      <vt:lpstr>Software and Data Subscriptions</vt:lpstr>
      <vt:lpstr>Direct Cost Estimate</vt:lpstr>
      <vt:lpstr>Labor</vt:lpstr>
      <vt:lpstr>Labor Private</vt:lpstr>
      <vt:lpstr>Fuel</vt:lpstr>
      <vt:lpstr>Deicing Material</vt:lpstr>
      <vt:lpstr>Training</vt:lpstr>
      <vt:lpstr>I&amp;E Maintenance</vt:lpstr>
      <vt:lpstr>Storage</vt:lpstr>
      <vt:lpstr>Environment</vt:lpstr>
      <vt:lpstr>Other</vt:lpstr>
      <vt:lpstr>Number of Crash Severity</vt:lpstr>
      <vt:lpstr>Exposed to Ice or Wet</vt:lpstr>
      <vt:lpstr>Vehicle Delay Costs</vt:lpstr>
      <vt:lpstr>Default Values</vt:lpstr>
      <vt:lpstr>Deicing_Material</vt:lpstr>
      <vt:lpstr>Event_Type</vt:lpstr>
      <vt:lpstr>Infrastructure_Maintenance_Type</vt:lpstr>
      <vt:lpstr>Other</vt:lpstr>
      <vt:lpstr>Scenario_Code</vt:lpstr>
      <vt:lpstr>Snowfall_Measurement</vt:lpstr>
      <vt:lpstr>State</vt:lpstr>
      <vt:lpstr>Storage_Type</vt:lpstr>
      <vt:lpstr>Type_of_Deicing_Material</vt:lpstr>
      <vt:lpstr>Type_of_Equipment</vt:lpstr>
      <vt:lpstr>Type_of_Fuel</vt:lpstr>
      <vt:lpstr>Type_of_Labor</vt:lpstr>
      <vt:lpstr>Type_of_Labor_Private</vt:lpstr>
      <vt:lpstr>Type_of_Software_Data_Subscriptions</vt:lpstr>
      <vt:lpstr>Type_of_Training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Howell, Zachary</dc:creator>
  <cp:keywords/>
  <dc:description/>
  <cp:lastModifiedBy>Greg Waidley</cp:lastModifiedBy>
  <cp:revision/>
  <dcterms:created xsi:type="dcterms:W3CDTF">2024-11-16T00:51:44Z</dcterms:created>
  <dcterms:modified xsi:type="dcterms:W3CDTF">2025-12-26T17:12:44Z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0x010100DCA28BC5A7D1BA46932EAC5ACAC367D6</vt:lpwstr>
  </property>
  <property fmtid="{D5CDD505-2E9C-101B-9397-08002B2CF9AE}" pid="3" name="MediaServiceImageTags">
    <vt:lpwstr/>
  </property>
</Properties>
</file>